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y.yoshida4582\Desktop\HP更新\"/>
    </mc:Choice>
  </mc:AlternateContent>
  <bookViews>
    <workbookView xWindow="0" yWindow="0" windowWidth="20490" windowHeight="7770" tabRatio="825" activeTab="1"/>
  </bookViews>
  <sheets>
    <sheet name="参加者名簿" sheetId="58" r:id="rId1"/>
    <sheet name="作業日報" sheetId="59" r:id="rId2"/>
    <sheet name="様式第１－６号" sheetId="57" r:id="rId3"/>
    <sheet name="【取組番号早見表】" sheetId="32" r:id="rId4"/>
    <sheet name="【取組番号表】 " sheetId="50" r:id="rId5"/>
    <sheet name="【選択肢】" sheetId="30" r:id="rId6"/>
    <sheet name="【市町村用】" sheetId="19" r:id="rId7"/>
    <sheet name="別記3-1(1)" sheetId="35" r:id="rId8"/>
    <sheet name="別記3-1(2)" sheetId="36" r:id="rId9"/>
    <sheet name="別記3-1(3)" sheetId="41" r:id="rId10"/>
    <sheet name="市町村コードH30.10.1" sheetId="43" r:id="rId11"/>
  </sheets>
  <externalReferences>
    <externalReference r:id="rId12"/>
  </externalReferences>
  <definedNames>
    <definedName name="_xlnm._FilterDatabase" localSheetId="1" hidden="1">作業日報!$A$1:$WVV$1</definedName>
    <definedName name="A.■か□">【選択肢】!$A$3:$A$4</definedName>
    <definedName name="B.○か空白" localSheetId="2">[1]【選択肢】!$B$3:$B$4</definedName>
    <definedName name="B.○か空白">【選択肢】!$B$3:$B$4</definedName>
    <definedName name="Ｃ1.計画欄" localSheetId="2">[1]【選択肢】!$C$3:$C$4</definedName>
    <definedName name="Ｃ1.計画欄">【選択肢】!$C$3:$C$4</definedName>
    <definedName name="Ｃ2.実施欄" localSheetId="2">[1]【選択肢】!$C$3:$C$5</definedName>
    <definedName name="Ｃ2.実施欄">【選択肢】!$C$3:$C$5</definedName>
    <definedName name="D.農村環境保全活動のテーマ">【選択肢】!$D$3:$D$7</definedName>
    <definedName name="E.高度な保全活動">【選択肢】!$E$3:$E$11</definedName>
    <definedName name="F.施設" localSheetId="2">[1]【選択肢】!$F$3:$F$5</definedName>
    <definedName name="F.施設">【選択肢】!$F$3:$F$5</definedName>
    <definedName name="G.単位" localSheetId="2">[1]【選択肢】!$G$3:$G$4</definedName>
    <definedName name="G.単位">【選択肢】!$G$3:$G$4</definedName>
    <definedName name="H1.構成員一覧の分類_農業者">【選択肢】!$H$3:$H$6</definedName>
    <definedName name="H2.構成員一覧の分類_農業者以外個人">【選択肢】!$H$7</definedName>
    <definedName name="H3.構成員一覧の分類_農業者以外団体">【選択肢】!$H$8:$H$15</definedName>
    <definedName name="Ｉ.金銭出納簿の区分">【選択肢】!$I$3:$I$4</definedName>
    <definedName name="Ｊ.金銭出納簿の収支の分類">【選択肢】!$J$3:$J$10</definedName>
    <definedName name="K.農村環境保全活動">【選択肢】!$Q$44:$Q$56</definedName>
    <definedName name="L.増進活動">【選択肢】!$R$57:$R$64</definedName>
    <definedName name="M.長寿命化" localSheetId="2">[1]【選択肢】!$S$66:$S$71</definedName>
    <definedName name="M.長寿命化">【選択肢】!$S$66:$S$71</definedName>
    <definedName name="_xlnm.Print_Area" localSheetId="6">【市町村用】!$C$1:$ER$11</definedName>
    <definedName name="_xlnm.Print_Area" localSheetId="4">'【取組番号表】 '!$A$1:$F$190</definedName>
    <definedName name="_xlnm.Print_Area" localSheetId="5">【選択肢】!$K$1:$T$78</definedName>
    <definedName name="_xlnm.Print_Area" localSheetId="1">作業日報!$A$1:$H$2193</definedName>
    <definedName name="_xlnm.Print_Area" localSheetId="0">参加者名簿!$A$1:$BC$101</definedName>
    <definedName name="_xlnm.Print_Area" localSheetId="10">市町村コードH30.10.1!$A$1:$D$1789</definedName>
    <definedName name="_xlnm.Print_Area" localSheetId="7">'別記3-1(1)'!$A$1:$H$24</definedName>
    <definedName name="_xlnm.Print_Area" localSheetId="8">'別記3-1(2)'!$A$1:$G$33</definedName>
    <definedName name="_xlnm.Print_Area" localSheetId="9">'別記3-1(3)'!$A$1:$I$24</definedName>
    <definedName name="_xlnm.Print_Area" localSheetId="2">'様式第１－６号'!$B$1:$Q$163</definedName>
    <definedName name="_xlnm.Print_Titles" localSheetId="0">参加者名簿!$A:$B,参加者名簿!$2:$2</definedName>
    <definedName name="_xlnm.Print_Titles" localSheetId="2">'様式第１－６号'!$5:$7</definedName>
    <definedName name="Z_55631CC2_259A_4083_B467_1C3CECF47890_.wvu.PrintArea" localSheetId="7" hidden="1">'別記3-1(1)'!$A$1:$H$24</definedName>
    <definedName name="Z_B1757987_5E48_4540_9D36_911D1F6AF8D0_.wvu.PrintArea" localSheetId="7" hidden="1">'別記3-1(1)'!$A$1:$H$24</definedName>
    <definedName name="Z_DDC1C9D2_64B8_4E4E_BC4C_363BD161A28A_.wvu.PrintArea" localSheetId="7" hidden="1">'別記3-1(1)'!$A$1:$H$24</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818" i="59" l="1"/>
  <c r="C861" i="59" s="1"/>
  <c r="C904" i="59" s="1"/>
  <c r="C947" i="59" s="1"/>
  <c r="C990" i="59" s="1"/>
  <c r="C1033" i="59" s="1"/>
  <c r="C1076" i="59" s="1"/>
  <c r="C1119" i="59" s="1"/>
  <c r="C1162" i="59" s="1"/>
  <c r="C1205" i="59" s="1"/>
  <c r="C1248" i="59" s="1"/>
  <c r="C1291" i="59" s="1"/>
  <c r="C1334" i="59" s="1"/>
  <c r="C1377" i="59" s="1"/>
  <c r="C1420" i="59" s="1"/>
  <c r="C1463" i="59" s="1"/>
  <c r="C1506" i="59" s="1"/>
  <c r="C1549" i="59" s="1"/>
  <c r="C1592" i="59" s="1"/>
  <c r="C1635" i="59" s="1"/>
  <c r="C1678" i="59" s="1"/>
  <c r="C1721" i="59" s="1"/>
  <c r="C1764" i="59" s="1"/>
  <c r="C1807" i="59" s="1"/>
  <c r="C1850" i="59" s="1"/>
  <c r="C1893" i="59" s="1"/>
  <c r="C1936" i="59" s="1"/>
  <c r="C1979" i="59" s="1"/>
  <c r="C2022" i="59" s="1"/>
  <c r="C2065" i="59" s="1"/>
  <c r="C2108" i="59" s="1"/>
  <c r="C2151" i="59" s="1"/>
  <c r="K822" i="59"/>
  <c r="C646" i="59"/>
  <c r="C689" i="59" s="1"/>
  <c r="C732" i="59" s="1"/>
  <c r="C775" i="59" s="1"/>
  <c r="C603" i="59"/>
  <c r="C560" i="59"/>
  <c r="C517" i="59"/>
  <c r="C474" i="59"/>
  <c r="C431" i="59"/>
  <c r="C388" i="59"/>
  <c r="C345" i="59"/>
  <c r="C302" i="59"/>
  <c r="C259" i="59"/>
  <c r="C216" i="59"/>
  <c r="B49" i="59" l="1"/>
  <c r="J47" i="59"/>
  <c r="B954" i="59" l="1"/>
  <c r="B953" i="59"/>
  <c r="B952" i="59"/>
  <c r="B1898" i="59" l="1"/>
  <c r="G2" i="57" l="1"/>
  <c r="BC5" i="58"/>
  <c r="BC6" i="58"/>
  <c r="BC7" i="58"/>
  <c r="BC8" i="58"/>
  <c r="BC9" i="58"/>
  <c r="BC10" i="58"/>
  <c r="BC11" i="58"/>
  <c r="BC12" i="58"/>
  <c r="BC13" i="58"/>
  <c r="BC14" i="58"/>
  <c r="BC15" i="58"/>
  <c r="BC16" i="58"/>
  <c r="BC17" i="58"/>
  <c r="BC18" i="58"/>
  <c r="BC19" i="58"/>
  <c r="BC20" i="58"/>
  <c r="BC21" i="58"/>
  <c r="BC22" i="58"/>
  <c r="BC23" i="58"/>
  <c r="BC24" i="58"/>
  <c r="BC25" i="58"/>
  <c r="BC26" i="58"/>
  <c r="BC27" i="58"/>
  <c r="BC28" i="58"/>
  <c r="BC29" i="58"/>
  <c r="BC30" i="58"/>
  <c r="BC31" i="58"/>
  <c r="BC32" i="58"/>
  <c r="BC33" i="58"/>
  <c r="BC34" i="58"/>
  <c r="BC35" i="58"/>
  <c r="BC36" i="58"/>
  <c r="BC37" i="58"/>
  <c r="BC38" i="58"/>
  <c r="BC39" i="58"/>
  <c r="BC40" i="58"/>
  <c r="BC41" i="58"/>
  <c r="BC42" i="58"/>
  <c r="BC43" i="58"/>
  <c r="BC44" i="58"/>
  <c r="BC45" i="58"/>
  <c r="BC46" i="58"/>
  <c r="BC47" i="58"/>
  <c r="BC48" i="58"/>
  <c r="BC49" i="58"/>
  <c r="BC50" i="58"/>
  <c r="BC51" i="58"/>
  <c r="BC52" i="58"/>
  <c r="BC53" i="58"/>
  <c r="BC54" i="58"/>
  <c r="BC55" i="58"/>
  <c r="BC56" i="58"/>
  <c r="BC57" i="58"/>
  <c r="BC58" i="58"/>
  <c r="BC59" i="58"/>
  <c r="BC60" i="58"/>
  <c r="BC61" i="58"/>
  <c r="BC62" i="58"/>
  <c r="BC63" i="58"/>
  <c r="BC64" i="58"/>
  <c r="BC65" i="58"/>
  <c r="BC66" i="58"/>
  <c r="BC67" i="58"/>
  <c r="BC68" i="58"/>
  <c r="BC69" i="58"/>
  <c r="BC70" i="58"/>
  <c r="BC71" i="58"/>
  <c r="BC72" i="58"/>
  <c r="BC73" i="58"/>
  <c r="BC74" i="58"/>
  <c r="BC75" i="58"/>
  <c r="BC76" i="58"/>
  <c r="BC77" i="58"/>
  <c r="BC78" i="58"/>
  <c r="BC79" i="58"/>
  <c r="BC80" i="58"/>
  <c r="BC81" i="58"/>
  <c r="BC82" i="58"/>
  <c r="BC83" i="58"/>
  <c r="BC84" i="58"/>
  <c r="BC85" i="58"/>
  <c r="BC86" i="58"/>
  <c r="BC87" i="58"/>
  <c r="BC88" i="58"/>
  <c r="BC89" i="58"/>
  <c r="BC90" i="58"/>
  <c r="BC91" i="58"/>
  <c r="BC92" i="58"/>
  <c r="BC93" i="58"/>
  <c r="BC94" i="58"/>
  <c r="BC95" i="58"/>
  <c r="BC96" i="58"/>
  <c r="BC97" i="58"/>
  <c r="BC98" i="58"/>
  <c r="BC99" i="58"/>
  <c r="BC100" i="58"/>
  <c r="BC101" i="58"/>
  <c r="BC4" i="58"/>
  <c r="BC3" i="58"/>
  <c r="BB5" i="58"/>
  <c r="BB6" i="58"/>
  <c r="BB7" i="58"/>
  <c r="BB8" i="58"/>
  <c r="BB9" i="58"/>
  <c r="BB10" i="58"/>
  <c r="BB11" i="58"/>
  <c r="BB12" i="58"/>
  <c r="BB13" i="58"/>
  <c r="BB14" i="58"/>
  <c r="BB15" i="58"/>
  <c r="BB16" i="58"/>
  <c r="BB17" i="58"/>
  <c r="BB18" i="58"/>
  <c r="BB19" i="58"/>
  <c r="BB20" i="58"/>
  <c r="BB21" i="58"/>
  <c r="BB22" i="58"/>
  <c r="BB23" i="58"/>
  <c r="BB24" i="58"/>
  <c r="BB25" i="58"/>
  <c r="BB26" i="58"/>
  <c r="BB27" i="58"/>
  <c r="BB28" i="58"/>
  <c r="BB29" i="58"/>
  <c r="BB30" i="58"/>
  <c r="BB31" i="58"/>
  <c r="BB32" i="58"/>
  <c r="BB33" i="58"/>
  <c r="BB34" i="58"/>
  <c r="BB35" i="58"/>
  <c r="BB36" i="58"/>
  <c r="BB37" i="58"/>
  <c r="BB38" i="58"/>
  <c r="BB39" i="58"/>
  <c r="BB40" i="58"/>
  <c r="BB41" i="58"/>
  <c r="BB42" i="58"/>
  <c r="BB43" i="58"/>
  <c r="BB44" i="58"/>
  <c r="BB45" i="58"/>
  <c r="BB46" i="58"/>
  <c r="BB47" i="58"/>
  <c r="BB48" i="58"/>
  <c r="BB49" i="58"/>
  <c r="BB50" i="58"/>
  <c r="BB51" i="58"/>
  <c r="BB52" i="58"/>
  <c r="BB53" i="58"/>
  <c r="BB54" i="58"/>
  <c r="BB55" i="58"/>
  <c r="BB56" i="58"/>
  <c r="BB57" i="58"/>
  <c r="BB58" i="58"/>
  <c r="BB59" i="58"/>
  <c r="BB60" i="58"/>
  <c r="BB61" i="58"/>
  <c r="BB62" i="58"/>
  <c r="BB63" i="58"/>
  <c r="BB64" i="58"/>
  <c r="BB65" i="58"/>
  <c r="BB66" i="58"/>
  <c r="BB67" i="58"/>
  <c r="BB68" i="58"/>
  <c r="BB69" i="58"/>
  <c r="BB70" i="58"/>
  <c r="BB71" i="58"/>
  <c r="BB72" i="58"/>
  <c r="BB73" i="58"/>
  <c r="BB74" i="58"/>
  <c r="BB75" i="58"/>
  <c r="BB76" i="58"/>
  <c r="BB77" i="58"/>
  <c r="BB78" i="58"/>
  <c r="BB79" i="58"/>
  <c r="BB80" i="58"/>
  <c r="BB81" i="58"/>
  <c r="BB82" i="58"/>
  <c r="BB83" i="58"/>
  <c r="BB84" i="58"/>
  <c r="BB85" i="58"/>
  <c r="BB86" i="58"/>
  <c r="BB87" i="58"/>
  <c r="BB88" i="58"/>
  <c r="BB89" i="58"/>
  <c r="BB90" i="58"/>
  <c r="BB91" i="58"/>
  <c r="BB92" i="58"/>
  <c r="BB93" i="58"/>
  <c r="BB94" i="58"/>
  <c r="BB95" i="58"/>
  <c r="BB96" i="58"/>
  <c r="BB97" i="58"/>
  <c r="BB98" i="58"/>
  <c r="BB99" i="58"/>
  <c r="BB100" i="58"/>
  <c r="BB101" i="58"/>
  <c r="BB4" i="58"/>
  <c r="BB3" i="58"/>
  <c r="BA5" i="58"/>
  <c r="BA6" i="58"/>
  <c r="BA7" i="58"/>
  <c r="BA8" i="58"/>
  <c r="BA9" i="58"/>
  <c r="BA10" i="58"/>
  <c r="BA11" i="58"/>
  <c r="BA12" i="58"/>
  <c r="BA13" i="58"/>
  <c r="BA14" i="58"/>
  <c r="BA15" i="58"/>
  <c r="BA16" i="58"/>
  <c r="BA17" i="58"/>
  <c r="BA18" i="58"/>
  <c r="BA19" i="58"/>
  <c r="BA20" i="58"/>
  <c r="BA21" i="58"/>
  <c r="BA22" i="58"/>
  <c r="BA23" i="58"/>
  <c r="BA24" i="58"/>
  <c r="BA25" i="58"/>
  <c r="BA26" i="58"/>
  <c r="BA27" i="58"/>
  <c r="BA28" i="58"/>
  <c r="BA29" i="58"/>
  <c r="BA30" i="58"/>
  <c r="BA31" i="58"/>
  <c r="BA32" i="58"/>
  <c r="BA33" i="58"/>
  <c r="BA34" i="58"/>
  <c r="BA35" i="58"/>
  <c r="BA36" i="58"/>
  <c r="BA37" i="58"/>
  <c r="BA38" i="58"/>
  <c r="BA39" i="58"/>
  <c r="BA40" i="58"/>
  <c r="BA41" i="58"/>
  <c r="BA42" i="58"/>
  <c r="BA43" i="58"/>
  <c r="BA44" i="58"/>
  <c r="BA45" i="58"/>
  <c r="BA46" i="58"/>
  <c r="BA47" i="58"/>
  <c r="BA48" i="58"/>
  <c r="BA49" i="58"/>
  <c r="BA50" i="58"/>
  <c r="BA51" i="58"/>
  <c r="BA52" i="58"/>
  <c r="BA53" i="58"/>
  <c r="BA54" i="58"/>
  <c r="BA55" i="58"/>
  <c r="BA56" i="58"/>
  <c r="BA57" i="58"/>
  <c r="BA58" i="58"/>
  <c r="BA59" i="58"/>
  <c r="BA60" i="58"/>
  <c r="BA61" i="58"/>
  <c r="BA62" i="58"/>
  <c r="BA63" i="58"/>
  <c r="BA64" i="58"/>
  <c r="BA65" i="58"/>
  <c r="BA66" i="58"/>
  <c r="BA67" i="58"/>
  <c r="BA68" i="58"/>
  <c r="BA69" i="58"/>
  <c r="BA70" i="58"/>
  <c r="BA71" i="58"/>
  <c r="BA72" i="58"/>
  <c r="BA73" i="58"/>
  <c r="BA74" i="58"/>
  <c r="BA75" i="58"/>
  <c r="BA76" i="58"/>
  <c r="BA77" i="58"/>
  <c r="BA78" i="58"/>
  <c r="BA79" i="58"/>
  <c r="BA80" i="58"/>
  <c r="BA81" i="58"/>
  <c r="BA82" i="58"/>
  <c r="BA83" i="58"/>
  <c r="BA84" i="58"/>
  <c r="BA85" i="58"/>
  <c r="BA86" i="58"/>
  <c r="BA87" i="58"/>
  <c r="BA88" i="58"/>
  <c r="BA89" i="58"/>
  <c r="BA90" i="58"/>
  <c r="BA91" i="58"/>
  <c r="BA92" i="58"/>
  <c r="BA93" i="58"/>
  <c r="BA94" i="58"/>
  <c r="BA95" i="58"/>
  <c r="BA96" i="58"/>
  <c r="BA97" i="58"/>
  <c r="BA98" i="58"/>
  <c r="BA99" i="58"/>
  <c r="BA100" i="58"/>
  <c r="BA101" i="58"/>
  <c r="BA4" i="58"/>
  <c r="BA3" i="58"/>
  <c r="AZ5" i="58"/>
  <c r="AZ6" i="58"/>
  <c r="AZ7" i="58"/>
  <c r="AZ8" i="58"/>
  <c r="AZ9" i="58"/>
  <c r="AZ10" i="58"/>
  <c r="AZ11" i="58"/>
  <c r="AZ12" i="58"/>
  <c r="AZ13" i="58"/>
  <c r="AZ14" i="58"/>
  <c r="AZ15" i="58"/>
  <c r="AZ16" i="58"/>
  <c r="AZ17" i="58"/>
  <c r="AZ18" i="58"/>
  <c r="AZ19" i="58"/>
  <c r="AZ20" i="58"/>
  <c r="AZ21" i="58"/>
  <c r="AZ22" i="58"/>
  <c r="AZ23" i="58"/>
  <c r="AZ24" i="58"/>
  <c r="AZ25" i="58"/>
  <c r="AZ26" i="58"/>
  <c r="AZ27" i="58"/>
  <c r="AZ28" i="58"/>
  <c r="AZ29" i="58"/>
  <c r="AZ30" i="58"/>
  <c r="AZ31" i="58"/>
  <c r="AZ32" i="58"/>
  <c r="AZ33" i="58"/>
  <c r="AZ34" i="58"/>
  <c r="AZ35" i="58"/>
  <c r="AZ36" i="58"/>
  <c r="AZ37" i="58"/>
  <c r="AZ38" i="58"/>
  <c r="AZ39" i="58"/>
  <c r="AZ40" i="58"/>
  <c r="AZ41" i="58"/>
  <c r="AZ42" i="58"/>
  <c r="AZ43" i="58"/>
  <c r="AZ44" i="58"/>
  <c r="AZ45" i="58"/>
  <c r="AZ46" i="58"/>
  <c r="AZ47" i="58"/>
  <c r="AZ48" i="58"/>
  <c r="AZ49" i="58"/>
  <c r="AZ50" i="58"/>
  <c r="AZ51" i="58"/>
  <c r="AZ52" i="58"/>
  <c r="AZ53" i="58"/>
  <c r="AZ54" i="58"/>
  <c r="AZ55" i="58"/>
  <c r="AZ56" i="58"/>
  <c r="AZ57" i="58"/>
  <c r="AZ58" i="58"/>
  <c r="AZ59" i="58"/>
  <c r="AZ60" i="58"/>
  <c r="AZ61" i="58"/>
  <c r="AZ62" i="58"/>
  <c r="AZ63" i="58"/>
  <c r="AZ64" i="58"/>
  <c r="AZ65" i="58"/>
  <c r="AZ66" i="58"/>
  <c r="AZ67" i="58"/>
  <c r="AZ68" i="58"/>
  <c r="AZ69" i="58"/>
  <c r="AZ70" i="58"/>
  <c r="AZ71" i="58"/>
  <c r="AZ72" i="58"/>
  <c r="AZ73" i="58"/>
  <c r="AZ74" i="58"/>
  <c r="AZ75" i="58"/>
  <c r="AZ76" i="58"/>
  <c r="AZ77" i="58"/>
  <c r="AZ78" i="58"/>
  <c r="AZ79" i="58"/>
  <c r="AZ80" i="58"/>
  <c r="AZ81" i="58"/>
  <c r="AZ82" i="58"/>
  <c r="AZ83" i="58"/>
  <c r="AZ84" i="58"/>
  <c r="AZ85" i="58"/>
  <c r="AZ86" i="58"/>
  <c r="AZ87" i="58"/>
  <c r="AZ88" i="58"/>
  <c r="AZ89" i="58"/>
  <c r="AZ90" i="58"/>
  <c r="AZ91" i="58"/>
  <c r="AZ92" i="58"/>
  <c r="AZ93" i="58"/>
  <c r="AZ94" i="58"/>
  <c r="AZ95" i="58"/>
  <c r="AZ96" i="58"/>
  <c r="AZ97" i="58"/>
  <c r="AZ98" i="58"/>
  <c r="AZ99" i="58"/>
  <c r="AZ100" i="58"/>
  <c r="AZ101" i="58"/>
  <c r="AZ4" i="58"/>
  <c r="AZ3" i="58"/>
  <c r="AY5" i="58"/>
  <c r="AY6" i="58"/>
  <c r="AY7" i="58"/>
  <c r="AY8" i="58"/>
  <c r="AY9" i="58"/>
  <c r="AY10" i="58"/>
  <c r="AY11" i="58"/>
  <c r="AY12" i="58"/>
  <c r="AY13" i="58"/>
  <c r="AY14" i="58"/>
  <c r="AY15" i="58"/>
  <c r="AY16" i="58"/>
  <c r="AY17" i="58"/>
  <c r="AY18" i="58"/>
  <c r="AY19" i="58"/>
  <c r="AY20" i="58"/>
  <c r="AY21" i="58"/>
  <c r="AY22" i="58"/>
  <c r="AY23" i="58"/>
  <c r="AY24" i="58"/>
  <c r="AY25" i="58"/>
  <c r="AY26" i="58"/>
  <c r="AY27" i="58"/>
  <c r="AY28" i="58"/>
  <c r="AY29" i="58"/>
  <c r="AY30" i="58"/>
  <c r="AY31" i="58"/>
  <c r="AY32" i="58"/>
  <c r="AY33" i="58"/>
  <c r="AY34" i="58"/>
  <c r="AY35" i="58"/>
  <c r="AY36" i="58"/>
  <c r="AY37" i="58"/>
  <c r="AY38" i="58"/>
  <c r="AY39" i="58"/>
  <c r="AY40" i="58"/>
  <c r="AY41" i="58"/>
  <c r="AY42" i="58"/>
  <c r="AY43" i="58"/>
  <c r="AY44" i="58"/>
  <c r="AY45" i="58"/>
  <c r="AY46" i="58"/>
  <c r="AY47" i="58"/>
  <c r="AY48" i="58"/>
  <c r="AY49" i="58"/>
  <c r="AY50" i="58"/>
  <c r="AY51" i="58"/>
  <c r="AY52" i="58"/>
  <c r="AY53" i="58"/>
  <c r="AY54" i="58"/>
  <c r="AY55" i="58"/>
  <c r="AY56" i="58"/>
  <c r="AY57" i="58"/>
  <c r="AY58" i="58"/>
  <c r="AY59" i="58"/>
  <c r="AY60" i="58"/>
  <c r="AY61" i="58"/>
  <c r="AY62" i="58"/>
  <c r="AY63" i="58"/>
  <c r="AY64" i="58"/>
  <c r="AY65" i="58"/>
  <c r="AY66" i="58"/>
  <c r="AY67" i="58"/>
  <c r="AY68" i="58"/>
  <c r="AY69" i="58"/>
  <c r="AY70" i="58"/>
  <c r="AY71" i="58"/>
  <c r="AY72" i="58"/>
  <c r="AY73" i="58"/>
  <c r="AY74" i="58"/>
  <c r="AY75" i="58"/>
  <c r="AY76" i="58"/>
  <c r="AY77" i="58"/>
  <c r="AY78" i="58"/>
  <c r="AY79" i="58"/>
  <c r="AY80" i="58"/>
  <c r="AY81" i="58"/>
  <c r="AY82" i="58"/>
  <c r="AY83" i="58"/>
  <c r="AY84" i="58"/>
  <c r="AY85" i="58"/>
  <c r="AY86" i="58"/>
  <c r="AY87" i="58"/>
  <c r="AY88" i="58"/>
  <c r="AY89" i="58"/>
  <c r="AY90" i="58"/>
  <c r="AY91" i="58"/>
  <c r="AY92" i="58"/>
  <c r="AY93" i="58"/>
  <c r="AY94" i="58"/>
  <c r="AY95" i="58"/>
  <c r="AY96" i="58"/>
  <c r="AY97" i="58"/>
  <c r="AY98" i="58"/>
  <c r="AY99" i="58"/>
  <c r="AY100" i="58"/>
  <c r="AY101" i="58"/>
  <c r="AY4" i="58"/>
  <c r="AY3" i="58"/>
  <c r="AX5" i="58"/>
  <c r="AX6" i="58"/>
  <c r="AX7" i="58"/>
  <c r="AX8" i="58"/>
  <c r="AX9" i="58"/>
  <c r="AX10" i="58"/>
  <c r="AX11" i="58"/>
  <c r="AX12" i="58"/>
  <c r="AX13" i="58"/>
  <c r="AX14" i="58"/>
  <c r="AX15" i="58"/>
  <c r="AX16" i="58"/>
  <c r="AX17" i="58"/>
  <c r="AX18" i="58"/>
  <c r="AX19" i="58"/>
  <c r="AX20" i="58"/>
  <c r="AX21" i="58"/>
  <c r="AX22" i="58"/>
  <c r="AX23" i="58"/>
  <c r="AX24" i="58"/>
  <c r="AX25" i="58"/>
  <c r="AX26" i="58"/>
  <c r="AX27" i="58"/>
  <c r="AX28" i="58"/>
  <c r="AX29" i="58"/>
  <c r="AX30" i="58"/>
  <c r="AX31" i="58"/>
  <c r="AX32" i="58"/>
  <c r="AX33" i="58"/>
  <c r="AX34" i="58"/>
  <c r="AX35" i="58"/>
  <c r="AX36" i="58"/>
  <c r="AX37" i="58"/>
  <c r="AX38" i="58"/>
  <c r="AX39" i="58"/>
  <c r="AX40" i="58"/>
  <c r="AX41" i="58"/>
  <c r="AX42" i="58"/>
  <c r="AX43" i="58"/>
  <c r="AX44" i="58"/>
  <c r="AX45" i="58"/>
  <c r="AX46" i="58"/>
  <c r="AX47" i="58"/>
  <c r="AX48" i="58"/>
  <c r="AX49" i="58"/>
  <c r="AX50" i="58"/>
  <c r="AX51" i="58"/>
  <c r="AX52" i="58"/>
  <c r="AX53" i="58"/>
  <c r="AX54" i="58"/>
  <c r="AX55" i="58"/>
  <c r="AX56" i="58"/>
  <c r="AX57" i="58"/>
  <c r="AX58" i="58"/>
  <c r="AX59" i="58"/>
  <c r="AX60" i="58"/>
  <c r="AX61" i="58"/>
  <c r="AX62" i="58"/>
  <c r="AX63" i="58"/>
  <c r="AX64" i="58"/>
  <c r="AX65" i="58"/>
  <c r="AX66" i="58"/>
  <c r="AX67" i="58"/>
  <c r="AX68" i="58"/>
  <c r="AX69" i="58"/>
  <c r="AX70" i="58"/>
  <c r="AX71" i="58"/>
  <c r="AX72" i="58"/>
  <c r="AX73" i="58"/>
  <c r="AX74" i="58"/>
  <c r="AX75" i="58"/>
  <c r="AX76" i="58"/>
  <c r="AX77" i="58"/>
  <c r="AX78" i="58"/>
  <c r="AX79" i="58"/>
  <c r="AX80" i="58"/>
  <c r="AX81" i="58"/>
  <c r="AX82" i="58"/>
  <c r="AX83" i="58"/>
  <c r="AX84" i="58"/>
  <c r="AX85" i="58"/>
  <c r="AX86" i="58"/>
  <c r="AX87" i="58"/>
  <c r="AX88" i="58"/>
  <c r="AX89" i="58"/>
  <c r="AX90" i="58"/>
  <c r="AX91" i="58"/>
  <c r="AX92" i="58"/>
  <c r="AX93" i="58"/>
  <c r="AX94" i="58"/>
  <c r="AX95" i="58"/>
  <c r="AX96" i="58"/>
  <c r="AX97" i="58"/>
  <c r="AX98" i="58"/>
  <c r="AX99" i="58"/>
  <c r="AX100" i="58"/>
  <c r="AX101" i="58"/>
  <c r="AX4" i="58"/>
  <c r="AX3" i="58"/>
  <c r="AW5" i="58"/>
  <c r="AW6" i="58"/>
  <c r="AW7" i="58"/>
  <c r="AW8" i="58"/>
  <c r="AW9" i="58"/>
  <c r="AW10" i="58"/>
  <c r="AW11" i="58"/>
  <c r="AW12" i="58"/>
  <c r="AW13" i="58"/>
  <c r="AW14" i="58"/>
  <c r="AW15" i="58"/>
  <c r="AW16" i="58"/>
  <c r="AW17" i="58"/>
  <c r="AW18" i="58"/>
  <c r="AW19" i="58"/>
  <c r="AW20" i="58"/>
  <c r="AW21" i="58"/>
  <c r="AW22" i="58"/>
  <c r="AW23" i="58"/>
  <c r="AW24" i="58"/>
  <c r="AW25" i="58"/>
  <c r="AW26" i="58"/>
  <c r="AW27" i="58"/>
  <c r="AW28" i="58"/>
  <c r="AW29" i="58"/>
  <c r="AW30" i="58"/>
  <c r="AW31" i="58"/>
  <c r="AW32" i="58"/>
  <c r="AW33" i="58"/>
  <c r="AW34" i="58"/>
  <c r="AW35" i="58"/>
  <c r="AW36" i="58"/>
  <c r="AW37" i="58"/>
  <c r="AW38" i="58"/>
  <c r="AW39" i="58"/>
  <c r="AW40" i="58"/>
  <c r="AW41" i="58"/>
  <c r="AW42" i="58"/>
  <c r="AW43" i="58"/>
  <c r="AW44" i="58"/>
  <c r="AW45" i="58"/>
  <c r="AW46" i="58"/>
  <c r="AW47" i="58"/>
  <c r="AW48" i="58"/>
  <c r="AW49" i="58"/>
  <c r="AW50" i="58"/>
  <c r="AW51" i="58"/>
  <c r="AW52" i="58"/>
  <c r="AW53" i="58"/>
  <c r="AW54" i="58"/>
  <c r="AW55" i="58"/>
  <c r="AW56" i="58"/>
  <c r="AW57" i="58"/>
  <c r="AW58" i="58"/>
  <c r="AW59" i="58"/>
  <c r="AW60" i="58"/>
  <c r="AW61" i="58"/>
  <c r="AW62" i="58"/>
  <c r="AW63" i="58"/>
  <c r="AW64" i="58"/>
  <c r="AW65" i="58"/>
  <c r="AW66" i="58"/>
  <c r="AW67" i="58"/>
  <c r="AW68" i="58"/>
  <c r="AW69" i="58"/>
  <c r="AW70" i="58"/>
  <c r="AW71" i="58"/>
  <c r="AW72" i="58"/>
  <c r="AW73" i="58"/>
  <c r="AW74" i="58"/>
  <c r="AW75" i="58"/>
  <c r="AW76" i="58"/>
  <c r="AW77" i="58"/>
  <c r="AW78" i="58"/>
  <c r="AW79" i="58"/>
  <c r="AW80" i="58"/>
  <c r="AW81" i="58"/>
  <c r="AW82" i="58"/>
  <c r="AW83" i="58"/>
  <c r="AW84" i="58"/>
  <c r="AW85" i="58"/>
  <c r="AW86" i="58"/>
  <c r="AW87" i="58"/>
  <c r="AW88" i="58"/>
  <c r="AW89" i="58"/>
  <c r="AW90" i="58"/>
  <c r="AW91" i="58"/>
  <c r="AW92" i="58"/>
  <c r="AW93" i="58"/>
  <c r="AW94" i="58"/>
  <c r="AW95" i="58"/>
  <c r="AW96" i="58"/>
  <c r="AW97" i="58"/>
  <c r="AW98" i="58"/>
  <c r="AW99" i="58"/>
  <c r="AW100" i="58"/>
  <c r="AW101" i="58"/>
  <c r="AW4" i="58"/>
  <c r="AW3" i="58"/>
  <c r="AV5" i="58"/>
  <c r="AV6" i="58"/>
  <c r="AV7" i="58"/>
  <c r="AV8" i="58"/>
  <c r="AV9" i="58"/>
  <c r="AV10" i="58"/>
  <c r="AV11" i="58"/>
  <c r="AV12" i="58"/>
  <c r="AV13" i="58"/>
  <c r="AV14" i="58"/>
  <c r="AV15" i="58"/>
  <c r="AV16" i="58"/>
  <c r="AV17" i="58"/>
  <c r="AV18" i="58"/>
  <c r="AV19" i="58"/>
  <c r="AV20" i="58"/>
  <c r="AV21" i="58"/>
  <c r="AV22" i="58"/>
  <c r="AV23" i="58"/>
  <c r="AV24" i="58"/>
  <c r="AV25" i="58"/>
  <c r="AV26" i="58"/>
  <c r="AV27" i="58"/>
  <c r="AV28" i="58"/>
  <c r="AV29" i="58"/>
  <c r="AV30" i="58"/>
  <c r="AV31" i="58"/>
  <c r="AV32" i="58"/>
  <c r="AV33" i="58"/>
  <c r="AV34" i="58"/>
  <c r="AV35" i="58"/>
  <c r="AV36" i="58"/>
  <c r="AV37" i="58"/>
  <c r="AV38" i="58"/>
  <c r="AV39" i="58"/>
  <c r="AV40" i="58"/>
  <c r="AV41" i="58"/>
  <c r="AV42" i="58"/>
  <c r="AV43" i="58"/>
  <c r="AV44" i="58"/>
  <c r="AV45" i="58"/>
  <c r="AV46" i="58"/>
  <c r="AV47" i="58"/>
  <c r="AV48" i="58"/>
  <c r="AV49" i="58"/>
  <c r="AV50" i="58"/>
  <c r="AV51" i="58"/>
  <c r="AV52" i="58"/>
  <c r="AV53" i="58"/>
  <c r="AV54" i="58"/>
  <c r="AV55" i="58"/>
  <c r="AV56" i="58"/>
  <c r="AV57" i="58"/>
  <c r="AV58" i="58"/>
  <c r="AV59" i="58"/>
  <c r="AV60" i="58"/>
  <c r="AV61" i="58"/>
  <c r="AV62" i="58"/>
  <c r="AV63" i="58"/>
  <c r="AV64" i="58"/>
  <c r="AV65" i="58"/>
  <c r="AV66" i="58"/>
  <c r="AV67" i="58"/>
  <c r="AV68" i="58"/>
  <c r="AV69" i="58"/>
  <c r="AV70" i="58"/>
  <c r="AV71" i="58"/>
  <c r="AV72" i="58"/>
  <c r="AV73" i="58"/>
  <c r="AV74" i="58"/>
  <c r="AV75" i="58"/>
  <c r="AV76" i="58"/>
  <c r="AV77" i="58"/>
  <c r="AV78" i="58"/>
  <c r="AV79" i="58"/>
  <c r="AV80" i="58"/>
  <c r="AV81" i="58"/>
  <c r="AV82" i="58"/>
  <c r="AV83" i="58"/>
  <c r="AV84" i="58"/>
  <c r="AV85" i="58"/>
  <c r="AV86" i="58"/>
  <c r="AV87" i="58"/>
  <c r="AV88" i="58"/>
  <c r="AV89" i="58"/>
  <c r="AV90" i="58"/>
  <c r="AV91" i="58"/>
  <c r="AV92" i="58"/>
  <c r="AV93" i="58"/>
  <c r="AV94" i="58"/>
  <c r="AV95" i="58"/>
  <c r="AV96" i="58"/>
  <c r="AV97" i="58"/>
  <c r="AV98" i="58"/>
  <c r="AV99" i="58"/>
  <c r="AV100" i="58"/>
  <c r="AV101" i="58"/>
  <c r="AV4" i="58"/>
  <c r="AV3" i="58"/>
  <c r="AU5" i="58"/>
  <c r="AU6" i="58"/>
  <c r="AU7" i="58"/>
  <c r="AU8" i="58"/>
  <c r="AU9" i="58"/>
  <c r="AU10" i="58"/>
  <c r="AU11" i="58"/>
  <c r="AU12" i="58"/>
  <c r="AU13" i="58"/>
  <c r="AU14" i="58"/>
  <c r="AU15" i="58"/>
  <c r="AU16" i="58"/>
  <c r="AU17" i="58"/>
  <c r="AU18" i="58"/>
  <c r="AU19" i="58"/>
  <c r="AU20" i="58"/>
  <c r="AU21" i="58"/>
  <c r="AU22" i="58"/>
  <c r="AU23" i="58"/>
  <c r="AU24" i="58"/>
  <c r="AU25" i="58"/>
  <c r="AU26" i="58"/>
  <c r="AU27" i="58"/>
  <c r="AU28" i="58"/>
  <c r="AU29" i="58"/>
  <c r="AU30" i="58"/>
  <c r="AU31" i="58"/>
  <c r="AU32" i="58"/>
  <c r="AU33" i="58"/>
  <c r="AU34" i="58"/>
  <c r="AU35" i="58"/>
  <c r="AU36" i="58"/>
  <c r="AU37" i="58"/>
  <c r="AU38" i="58"/>
  <c r="AU39" i="58"/>
  <c r="AU40" i="58"/>
  <c r="AU41" i="58"/>
  <c r="AU42" i="58"/>
  <c r="AU43" i="58"/>
  <c r="AU44" i="58"/>
  <c r="AU45" i="58"/>
  <c r="AU46" i="58"/>
  <c r="AU47" i="58"/>
  <c r="AU48" i="58"/>
  <c r="AU49" i="58"/>
  <c r="AU50" i="58"/>
  <c r="AU51" i="58"/>
  <c r="AU52" i="58"/>
  <c r="AU53" i="58"/>
  <c r="AU54" i="58"/>
  <c r="AU55" i="58"/>
  <c r="AU56" i="58"/>
  <c r="AU57" i="58"/>
  <c r="AU58" i="58"/>
  <c r="AU59" i="58"/>
  <c r="AU60" i="58"/>
  <c r="AU61" i="58"/>
  <c r="AU62" i="58"/>
  <c r="AU63" i="58"/>
  <c r="AU64" i="58"/>
  <c r="AU65" i="58"/>
  <c r="AU66" i="58"/>
  <c r="AU67" i="58"/>
  <c r="AU68" i="58"/>
  <c r="AU69" i="58"/>
  <c r="AU70" i="58"/>
  <c r="AU71" i="58"/>
  <c r="AU72" i="58"/>
  <c r="AU73" i="58"/>
  <c r="AU74" i="58"/>
  <c r="AU75" i="58"/>
  <c r="AU76" i="58"/>
  <c r="AU77" i="58"/>
  <c r="AU78" i="58"/>
  <c r="AU79" i="58"/>
  <c r="AU80" i="58"/>
  <c r="AU81" i="58"/>
  <c r="AU82" i="58"/>
  <c r="AU83" i="58"/>
  <c r="AU84" i="58"/>
  <c r="AU85" i="58"/>
  <c r="AU86" i="58"/>
  <c r="AU87" i="58"/>
  <c r="AU88" i="58"/>
  <c r="AU89" i="58"/>
  <c r="AU90" i="58"/>
  <c r="AU91" i="58"/>
  <c r="AU92" i="58"/>
  <c r="AU93" i="58"/>
  <c r="AU94" i="58"/>
  <c r="AU95" i="58"/>
  <c r="AU96" i="58"/>
  <c r="AU97" i="58"/>
  <c r="AU98" i="58"/>
  <c r="AU99" i="58"/>
  <c r="AU100" i="58"/>
  <c r="AU101" i="58"/>
  <c r="AU4" i="58"/>
  <c r="AU3" i="58"/>
  <c r="AT5" i="58"/>
  <c r="AT6" i="58"/>
  <c r="AT7" i="58"/>
  <c r="AT8" i="58"/>
  <c r="AT9" i="58"/>
  <c r="AT10" i="58"/>
  <c r="AT11" i="58"/>
  <c r="AT12" i="58"/>
  <c r="AT13" i="58"/>
  <c r="AT14" i="58"/>
  <c r="AT15" i="58"/>
  <c r="AT16" i="58"/>
  <c r="AT17" i="58"/>
  <c r="AT18" i="58"/>
  <c r="AT19" i="58"/>
  <c r="AT20" i="58"/>
  <c r="AT21" i="58"/>
  <c r="AT22" i="58"/>
  <c r="AT23" i="58"/>
  <c r="AT24" i="58"/>
  <c r="AT25" i="58"/>
  <c r="AT26" i="58"/>
  <c r="AT27" i="58"/>
  <c r="AT28" i="58"/>
  <c r="AT29" i="58"/>
  <c r="AT30" i="58"/>
  <c r="AT31" i="58"/>
  <c r="AT32" i="58"/>
  <c r="AT33" i="58"/>
  <c r="AT34" i="58"/>
  <c r="AT35" i="58"/>
  <c r="AT36" i="58"/>
  <c r="AT37" i="58"/>
  <c r="AT38" i="58"/>
  <c r="AT39" i="58"/>
  <c r="AT40" i="58"/>
  <c r="AT41" i="58"/>
  <c r="AT42" i="58"/>
  <c r="AT43" i="58"/>
  <c r="AT44" i="58"/>
  <c r="AT45" i="58"/>
  <c r="AT46" i="58"/>
  <c r="AT47" i="58"/>
  <c r="AT48" i="58"/>
  <c r="AT49" i="58"/>
  <c r="AT50" i="58"/>
  <c r="AT51" i="58"/>
  <c r="AT52" i="58"/>
  <c r="AT53" i="58"/>
  <c r="AT54" i="58"/>
  <c r="AT55" i="58"/>
  <c r="AT56" i="58"/>
  <c r="AT57" i="58"/>
  <c r="AT58" i="58"/>
  <c r="AT59" i="58"/>
  <c r="AT60" i="58"/>
  <c r="AT61" i="58"/>
  <c r="AT62" i="58"/>
  <c r="AT63" i="58"/>
  <c r="AT64" i="58"/>
  <c r="AT65" i="58"/>
  <c r="AT66" i="58"/>
  <c r="AT67" i="58"/>
  <c r="AT68" i="58"/>
  <c r="AT69" i="58"/>
  <c r="AT70" i="58"/>
  <c r="AT71" i="58"/>
  <c r="AT72" i="58"/>
  <c r="AT73" i="58"/>
  <c r="AT74" i="58"/>
  <c r="AT75" i="58"/>
  <c r="AT76" i="58"/>
  <c r="AT77" i="58"/>
  <c r="AT78" i="58"/>
  <c r="AT79" i="58"/>
  <c r="AT80" i="58"/>
  <c r="AT81" i="58"/>
  <c r="AT82" i="58"/>
  <c r="AT83" i="58"/>
  <c r="AT84" i="58"/>
  <c r="AT85" i="58"/>
  <c r="AT86" i="58"/>
  <c r="AT87" i="58"/>
  <c r="AT88" i="58"/>
  <c r="AT89" i="58"/>
  <c r="AT90" i="58"/>
  <c r="AT91" i="58"/>
  <c r="AT92" i="58"/>
  <c r="AT93" i="58"/>
  <c r="AT94" i="58"/>
  <c r="AT95" i="58"/>
  <c r="AT96" i="58"/>
  <c r="AT97" i="58"/>
  <c r="AT98" i="58"/>
  <c r="AT99" i="58"/>
  <c r="AT100" i="58"/>
  <c r="AT101" i="58"/>
  <c r="AT4" i="58"/>
  <c r="AT3" i="58"/>
  <c r="AS5" i="58"/>
  <c r="AS6" i="58"/>
  <c r="AS7" i="58"/>
  <c r="AS8" i="58"/>
  <c r="AS9" i="58"/>
  <c r="AS10" i="58"/>
  <c r="AS11" i="58"/>
  <c r="AS12" i="58"/>
  <c r="AS13" i="58"/>
  <c r="AS14" i="58"/>
  <c r="AS15" i="58"/>
  <c r="AS16" i="58"/>
  <c r="AS17" i="58"/>
  <c r="AS18" i="58"/>
  <c r="AS19" i="58"/>
  <c r="AS20" i="58"/>
  <c r="AS21" i="58"/>
  <c r="AS22" i="58"/>
  <c r="AS23" i="58"/>
  <c r="AS24" i="58"/>
  <c r="AS25" i="58"/>
  <c r="AS26" i="58"/>
  <c r="AS27" i="58"/>
  <c r="AS28" i="58"/>
  <c r="AS29" i="58"/>
  <c r="AS30" i="58"/>
  <c r="AS31" i="58"/>
  <c r="AS32" i="58"/>
  <c r="AS33" i="58"/>
  <c r="AS34" i="58"/>
  <c r="AS35" i="58"/>
  <c r="AS36" i="58"/>
  <c r="AS37" i="58"/>
  <c r="AS38" i="58"/>
  <c r="AS39" i="58"/>
  <c r="AS40" i="58"/>
  <c r="AS41" i="58"/>
  <c r="AS42" i="58"/>
  <c r="AS43" i="58"/>
  <c r="AS44" i="58"/>
  <c r="AS45" i="58"/>
  <c r="AS46" i="58"/>
  <c r="AS47" i="58"/>
  <c r="AS48" i="58"/>
  <c r="AS49" i="58"/>
  <c r="AS50" i="58"/>
  <c r="AS51" i="58"/>
  <c r="AS52" i="58"/>
  <c r="AS53" i="58"/>
  <c r="AS54" i="58"/>
  <c r="AS55" i="58"/>
  <c r="AS56" i="58"/>
  <c r="AS57" i="58"/>
  <c r="AS58" i="58"/>
  <c r="AS59" i="58"/>
  <c r="AS60" i="58"/>
  <c r="AS61" i="58"/>
  <c r="AS62" i="58"/>
  <c r="AS63" i="58"/>
  <c r="AS64" i="58"/>
  <c r="AS65" i="58"/>
  <c r="AS66" i="58"/>
  <c r="AS67" i="58"/>
  <c r="AS68" i="58"/>
  <c r="AS69" i="58"/>
  <c r="AS70" i="58"/>
  <c r="AS71" i="58"/>
  <c r="AS72" i="58"/>
  <c r="AS73" i="58"/>
  <c r="AS74" i="58"/>
  <c r="AS75" i="58"/>
  <c r="AS76" i="58"/>
  <c r="AS77" i="58"/>
  <c r="AS78" i="58"/>
  <c r="AS79" i="58"/>
  <c r="AS80" i="58"/>
  <c r="AS81" i="58"/>
  <c r="AS82" i="58"/>
  <c r="AS83" i="58"/>
  <c r="AS84" i="58"/>
  <c r="AS85" i="58"/>
  <c r="AS86" i="58"/>
  <c r="AS87" i="58"/>
  <c r="AS88" i="58"/>
  <c r="AS89" i="58"/>
  <c r="AS90" i="58"/>
  <c r="AS91" i="58"/>
  <c r="AS92" i="58"/>
  <c r="AS93" i="58"/>
  <c r="AS94" i="58"/>
  <c r="AS95" i="58"/>
  <c r="AS96" i="58"/>
  <c r="AS97" i="58"/>
  <c r="AS98" i="58"/>
  <c r="AS99" i="58"/>
  <c r="AS100" i="58"/>
  <c r="AS101" i="58"/>
  <c r="AS4" i="58"/>
  <c r="AS3" i="58"/>
  <c r="AR5" i="58"/>
  <c r="AR6" i="58"/>
  <c r="AR7" i="58"/>
  <c r="AR8" i="58"/>
  <c r="AR9" i="58"/>
  <c r="AR10" i="58"/>
  <c r="AR11" i="58"/>
  <c r="AR12" i="58"/>
  <c r="AR13" i="58"/>
  <c r="AR14" i="58"/>
  <c r="AR15" i="58"/>
  <c r="AR16" i="58"/>
  <c r="AR17" i="58"/>
  <c r="AR18" i="58"/>
  <c r="AR19" i="58"/>
  <c r="AR20" i="58"/>
  <c r="AR21" i="58"/>
  <c r="AR22" i="58"/>
  <c r="AR23" i="58"/>
  <c r="AR24" i="58"/>
  <c r="AR25" i="58"/>
  <c r="AR26" i="58"/>
  <c r="AR27" i="58"/>
  <c r="AR28" i="58"/>
  <c r="AR29" i="58"/>
  <c r="AR30" i="58"/>
  <c r="AR31" i="58"/>
  <c r="AR32" i="58"/>
  <c r="AR33" i="58"/>
  <c r="AR34" i="58"/>
  <c r="AR35" i="58"/>
  <c r="AR36" i="58"/>
  <c r="AR37" i="58"/>
  <c r="AR38" i="58"/>
  <c r="AR39" i="58"/>
  <c r="AR40" i="58"/>
  <c r="AR41" i="58"/>
  <c r="AR42" i="58"/>
  <c r="AR43" i="58"/>
  <c r="AR44" i="58"/>
  <c r="AR45" i="58"/>
  <c r="AR46" i="58"/>
  <c r="AR47" i="58"/>
  <c r="AR48" i="58"/>
  <c r="AR49" i="58"/>
  <c r="AR50" i="58"/>
  <c r="AR51" i="58"/>
  <c r="AR52" i="58"/>
  <c r="AR53" i="58"/>
  <c r="AR54" i="58"/>
  <c r="AR55" i="58"/>
  <c r="AR56" i="58"/>
  <c r="AR57" i="58"/>
  <c r="AR58" i="58"/>
  <c r="AR59" i="58"/>
  <c r="AR60" i="58"/>
  <c r="AR61" i="58"/>
  <c r="AR62" i="58"/>
  <c r="AR63" i="58"/>
  <c r="AR64" i="58"/>
  <c r="AR65" i="58"/>
  <c r="AR66" i="58"/>
  <c r="AR67" i="58"/>
  <c r="AR68" i="58"/>
  <c r="AR69" i="58"/>
  <c r="AR70" i="58"/>
  <c r="AR71" i="58"/>
  <c r="AR72" i="58"/>
  <c r="AR73" i="58"/>
  <c r="AR74" i="58"/>
  <c r="AR75" i="58"/>
  <c r="AR76" i="58"/>
  <c r="AR77" i="58"/>
  <c r="AR78" i="58"/>
  <c r="AR79" i="58"/>
  <c r="AR80" i="58"/>
  <c r="AR81" i="58"/>
  <c r="AR82" i="58"/>
  <c r="AR83" i="58"/>
  <c r="AR84" i="58"/>
  <c r="AR85" i="58"/>
  <c r="AR86" i="58"/>
  <c r="AR87" i="58"/>
  <c r="AR88" i="58"/>
  <c r="AR89" i="58"/>
  <c r="AR90" i="58"/>
  <c r="AR91" i="58"/>
  <c r="AR92" i="58"/>
  <c r="AR93" i="58"/>
  <c r="AR94" i="58"/>
  <c r="AR95" i="58"/>
  <c r="AR96" i="58"/>
  <c r="AR97" i="58"/>
  <c r="AR98" i="58"/>
  <c r="AR99" i="58"/>
  <c r="AR100" i="58"/>
  <c r="AR101" i="58"/>
  <c r="AR4" i="58"/>
  <c r="AR3" i="58"/>
  <c r="AQ5" i="58"/>
  <c r="AQ6" i="58"/>
  <c r="AQ7" i="58"/>
  <c r="AQ8" i="58"/>
  <c r="AQ9" i="58"/>
  <c r="AQ10" i="58"/>
  <c r="AQ11" i="58"/>
  <c r="AQ12" i="58"/>
  <c r="AQ13" i="58"/>
  <c r="AQ14" i="58"/>
  <c r="AQ15" i="58"/>
  <c r="AQ16" i="58"/>
  <c r="AQ17" i="58"/>
  <c r="AQ18" i="58"/>
  <c r="AQ19" i="58"/>
  <c r="AQ20" i="58"/>
  <c r="AQ21" i="58"/>
  <c r="AQ22" i="58"/>
  <c r="AQ23" i="58"/>
  <c r="AQ24" i="58"/>
  <c r="AQ25" i="58"/>
  <c r="AQ26" i="58"/>
  <c r="AQ27" i="58"/>
  <c r="AQ28" i="58"/>
  <c r="AQ29" i="58"/>
  <c r="AQ30" i="58"/>
  <c r="AQ31" i="58"/>
  <c r="AQ32" i="58"/>
  <c r="AQ33" i="58"/>
  <c r="AQ34" i="58"/>
  <c r="AQ35" i="58"/>
  <c r="AQ36" i="58"/>
  <c r="AQ37" i="58"/>
  <c r="AQ38" i="58"/>
  <c r="AQ39" i="58"/>
  <c r="AQ40" i="58"/>
  <c r="AQ41" i="58"/>
  <c r="AQ42" i="58"/>
  <c r="AQ43" i="58"/>
  <c r="AQ44" i="58"/>
  <c r="AQ45" i="58"/>
  <c r="AQ46" i="58"/>
  <c r="AQ47" i="58"/>
  <c r="AQ48" i="58"/>
  <c r="AQ49" i="58"/>
  <c r="AQ50" i="58"/>
  <c r="AQ51" i="58"/>
  <c r="AQ52" i="58"/>
  <c r="AQ53" i="58"/>
  <c r="AQ54" i="58"/>
  <c r="AQ55" i="58"/>
  <c r="AQ56" i="58"/>
  <c r="AQ57" i="58"/>
  <c r="AQ58" i="58"/>
  <c r="AQ59" i="58"/>
  <c r="AQ60" i="58"/>
  <c r="AQ61" i="58"/>
  <c r="AQ62" i="58"/>
  <c r="AQ63" i="58"/>
  <c r="AQ64" i="58"/>
  <c r="AQ65" i="58"/>
  <c r="AQ66" i="58"/>
  <c r="AQ67" i="58"/>
  <c r="AQ68" i="58"/>
  <c r="AQ69" i="58"/>
  <c r="AQ70" i="58"/>
  <c r="AQ71" i="58"/>
  <c r="AQ72" i="58"/>
  <c r="AQ73" i="58"/>
  <c r="AQ74" i="58"/>
  <c r="AQ75" i="58"/>
  <c r="AQ76" i="58"/>
  <c r="AQ77" i="58"/>
  <c r="AQ78" i="58"/>
  <c r="AQ79" i="58"/>
  <c r="AQ80" i="58"/>
  <c r="AQ81" i="58"/>
  <c r="AQ82" i="58"/>
  <c r="AQ83" i="58"/>
  <c r="AQ84" i="58"/>
  <c r="AQ85" i="58"/>
  <c r="AQ86" i="58"/>
  <c r="AQ87" i="58"/>
  <c r="AQ88" i="58"/>
  <c r="AQ89" i="58"/>
  <c r="AQ90" i="58"/>
  <c r="AQ91" i="58"/>
  <c r="AQ92" i="58"/>
  <c r="AQ93" i="58"/>
  <c r="AQ94" i="58"/>
  <c r="AQ95" i="58"/>
  <c r="AQ96" i="58"/>
  <c r="AQ97" i="58"/>
  <c r="AQ98" i="58"/>
  <c r="AQ99" i="58"/>
  <c r="AQ100" i="58"/>
  <c r="AQ101" i="58"/>
  <c r="AQ4" i="58"/>
  <c r="AQ3" i="58"/>
  <c r="AP5" i="58"/>
  <c r="AP6" i="58"/>
  <c r="AP7" i="58"/>
  <c r="AP8" i="58"/>
  <c r="AP9" i="58"/>
  <c r="AP10" i="58"/>
  <c r="AP11" i="58"/>
  <c r="AP12" i="58"/>
  <c r="AP13" i="58"/>
  <c r="AP14" i="58"/>
  <c r="AP15" i="58"/>
  <c r="AP16" i="58"/>
  <c r="AP17" i="58"/>
  <c r="AP18" i="58"/>
  <c r="AP19" i="58"/>
  <c r="AP20" i="58"/>
  <c r="AP21" i="58"/>
  <c r="AP22" i="58"/>
  <c r="AP23" i="58"/>
  <c r="AP24" i="58"/>
  <c r="AP25" i="58"/>
  <c r="AP26" i="58"/>
  <c r="AP27" i="58"/>
  <c r="AP28" i="58"/>
  <c r="AP29" i="58"/>
  <c r="AP30" i="58"/>
  <c r="AP31" i="58"/>
  <c r="AP32" i="58"/>
  <c r="AP33" i="58"/>
  <c r="AP34" i="58"/>
  <c r="AP35" i="58"/>
  <c r="AP36" i="58"/>
  <c r="AP37" i="58"/>
  <c r="AP38" i="58"/>
  <c r="AP39" i="58"/>
  <c r="AP40" i="58"/>
  <c r="AP41" i="58"/>
  <c r="AP42" i="58"/>
  <c r="AP43" i="58"/>
  <c r="AP44" i="58"/>
  <c r="AP45" i="58"/>
  <c r="AP46" i="58"/>
  <c r="AP47" i="58"/>
  <c r="AP48" i="58"/>
  <c r="AP49" i="58"/>
  <c r="AP50" i="58"/>
  <c r="AP51" i="58"/>
  <c r="AP52" i="58"/>
  <c r="AP53" i="58"/>
  <c r="AP54" i="58"/>
  <c r="AP55" i="58"/>
  <c r="AP56" i="58"/>
  <c r="AP57" i="58"/>
  <c r="AP58" i="58"/>
  <c r="AP59" i="58"/>
  <c r="AP60" i="58"/>
  <c r="AP61" i="58"/>
  <c r="AP62" i="58"/>
  <c r="AP63" i="58"/>
  <c r="AP64" i="58"/>
  <c r="AP65" i="58"/>
  <c r="AP66" i="58"/>
  <c r="AP67" i="58"/>
  <c r="AP68" i="58"/>
  <c r="AP69" i="58"/>
  <c r="AP70" i="58"/>
  <c r="AP71" i="58"/>
  <c r="AP72" i="58"/>
  <c r="AP73" i="58"/>
  <c r="AP74" i="58"/>
  <c r="AP75" i="58"/>
  <c r="AP76" i="58"/>
  <c r="AP77" i="58"/>
  <c r="AP78" i="58"/>
  <c r="AP79" i="58"/>
  <c r="AP80" i="58"/>
  <c r="AP81" i="58"/>
  <c r="AP82" i="58"/>
  <c r="AP83" i="58"/>
  <c r="AP84" i="58"/>
  <c r="AP85" i="58"/>
  <c r="AP86" i="58"/>
  <c r="AP87" i="58"/>
  <c r="AP88" i="58"/>
  <c r="AP89" i="58"/>
  <c r="AP90" i="58"/>
  <c r="AP91" i="58"/>
  <c r="AP92" i="58"/>
  <c r="AP93" i="58"/>
  <c r="AP94" i="58"/>
  <c r="AP95" i="58"/>
  <c r="AP96" i="58"/>
  <c r="AP97" i="58"/>
  <c r="AP98" i="58"/>
  <c r="AP99" i="58"/>
  <c r="AP100" i="58"/>
  <c r="AP101" i="58"/>
  <c r="AP4" i="58"/>
  <c r="AP3" i="58"/>
  <c r="AO5" i="58"/>
  <c r="AO6" i="58"/>
  <c r="AO7" i="58"/>
  <c r="AO8" i="58"/>
  <c r="AO9" i="58"/>
  <c r="AO10" i="58"/>
  <c r="AO11" i="58"/>
  <c r="AO12" i="58"/>
  <c r="AO13" i="58"/>
  <c r="AO14" i="58"/>
  <c r="AO15" i="58"/>
  <c r="AO16" i="58"/>
  <c r="AO17" i="58"/>
  <c r="AO18" i="58"/>
  <c r="AO19" i="58"/>
  <c r="AO20" i="58"/>
  <c r="AO21" i="58"/>
  <c r="AO22" i="58"/>
  <c r="AO23" i="58"/>
  <c r="AO24" i="58"/>
  <c r="AO25" i="58"/>
  <c r="AO26" i="58"/>
  <c r="AO27" i="58"/>
  <c r="AO28" i="58"/>
  <c r="AO29" i="58"/>
  <c r="AO30" i="58"/>
  <c r="AO31" i="58"/>
  <c r="AO32" i="58"/>
  <c r="AO33" i="58"/>
  <c r="AO34" i="58"/>
  <c r="AO35" i="58"/>
  <c r="AO36" i="58"/>
  <c r="AO37" i="58"/>
  <c r="AO38" i="58"/>
  <c r="AO39" i="58"/>
  <c r="AO40" i="58"/>
  <c r="AO41" i="58"/>
  <c r="AO42" i="58"/>
  <c r="AO43" i="58"/>
  <c r="AO44" i="58"/>
  <c r="AO45" i="58"/>
  <c r="AO46" i="58"/>
  <c r="AO47" i="58"/>
  <c r="AO48" i="58"/>
  <c r="AO49" i="58"/>
  <c r="AO50" i="58"/>
  <c r="AO51" i="58"/>
  <c r="AO52" i="58"/>
  <c r="AO53" i="58"/>
  <c r="AO54" i="58"/>
  <c r="AO55" i="58"/>
  <c r="AO56" i="58"/>
  <c r="AO57" i="58"/>
  <c r="AO58" i="58"/>
  <c r="AO59" i="58"/>
  <c r="AO60" i="58"/>
  <c r="AO61" i="58"/>
  <c r="AO62" i="58"/>
  <c r="AO63" i="58"/>
  <c r="AO64" i="58"/>
  <c r="AO65" i="58"/>
  <c r="AO66" i="58"/>
  <c r="AO67" i="58"/>
  <c r="AO68" i="58"/>
  <c r="AO69" i="58"/>
  <c r="AO70" i="58"/>
  <c r="AO71" i="58"/>
  <c r="AO72" i="58"/>
  <c r="AO73" i="58"/>
  <c r="AO74" i="58"/>
  <c r="AO75" i="58"/>
  <c r="AO76" i="58"/>
  <c r="AO77" i="58"/>
  <c r="AO78" i="58"/>
  <c r="AO79" i="58"/>
  <c r="AO80" i="58"/>
  <c r="AO81" i="58"/>
  <c r="AO82" i="58"/>
  <c r="AO83" i="58"/>
  <c r="AO84" i="58"/>
  <c r="AO85" i="58"/>
  <c r="AO86" i="58"/>
  <c r="AO87" i="58"/>
  <c r="AO88" i="58"/>
  <c r="AO89" i="58"/>
  <c r="AO90" i="58"/>
  <c r="AO91" i="58"/>
  <c r="AO92" i="58"/>
  <c r="AO93" i="58"/>
  <c r="AO94" i="58"/>
  <c r="AO95" i="58"/>
  <c r="AO96" i="58"/>
  <c r="AO97" i="58"/>
  <c r="AO98" i="58"/>
  <c r="AO99" i="58"/>
  <c r="AO100" i="58"/>
  <c r="AO101" i="58"/>
  <c r="AO4" i="58"/>
  <c r="AO3" i="58"/>
  <c r="AN5" i="58"/>
  <c r="AN6" i="58"/>
  <c r="AN7" i="58"/>
  <c r="AN8" i="58"/>
  <c r="AN9" i="58"/>
  <c r="AN10" i="58"/>
  <c r="AN11" i="58"/>
  <c r="AN12" i="58"/>
  <c r="AN13" i="58"/>
  <c r="AN14" i="58"/>
  <c r="AN15" i="58"/>
  <c r="AN16" i="58"/>
  <c r="AN17" i="58"/>
  <c r="AN18" i="58"/>
  <c r="AN19" i="58"/>
  <c r="AN20" i="58"/>
  <c r="AN21" i="58"/>
  <c r="AN22" i="58"/>
  <c r="AN23" i="58"/>
  <c r="AN24" i="58"/>
  <c r="AN25" i="58"/>
  <c r="AN26" i="58"/>
  <c r="AN27" i="58"/>
  <c r="AN28" i="58"/>
  <c r="AN29" i="58"/>
  <c r="AN30" i="58"/>
  <c r="AN31" i="58"/>
  <c r="AN32" i="58"/>
  <c r="AN33" i="58"/>
  <c r="AN34" i="58"/>
  <c r="AN35" i="58"/>
  <c r="AN36" i="58"/>
  <c r="AN37" i="58"/>
  <c r="AN38" i="58"/>
  <c r="AN39" i="58"/>
  <c r="AN40" i="58"/>
  <c r="AN41" i="58"/>
  <c r="AN42" i="58"/>
  <c r="AN43" i="58"/>
  <c r="AN44" i="58"/>
  <c r="AN45" i="58"/>
  <c r="AN46" i="58"/>
  <c r="AN47" i="58"/>
  <c r="AN48" i="58"/>
  <c r="AN49" i="58"/>
  <c r="AN50" i="58"/>
  <c r="AN51" i="58"/>
  <c r="AN52" i="58"/>
  <c r="AN53" i="58"/>
  <c r="AN54" i="58"/>
  <c r="AN55" i="58"/>
  <c r="AN56" i="58"/>
  <c r="AN57" i="58"/>
  <c r="AN58" i="58"/>
  <c r="AN59" i="58"/>
  <c r="AN60" i="58"/>
  <c r="AN61" i="58"/>
  <c r="AN62" i="58"/>
  <c r="AN63" i="58"/>
  <c r="AN64" i="58"/>
  <c r="AN65" i="58"/>
  <c r="AN66" i="58"/>
  <c r="AN67" i="58"/>
  <c r="AN68" i="58"/>
  <c r="AN69" i="58"/>
  <c r="AN70" i="58"/>
  <c r="AN71" i="58"/>
  <c r="AN72" i="58"/>
  <c r="AN73" i="58"/>
  <c r="AN74" i="58"/>
  <c r="AN75" i="58"/>
  <c r="AN76" i="58"/>
  <c r="AN77" i="58"/>
  <c r="AN78" i="58"/>
  <c r="AN79" i="58"/>
  <c r="AN80" i="58"/>
  <c r="AN81" i="58"/>
  <c r="AN82" i="58"/>
  <c r="AN83" i="58"/>
  <c r="AN84" i="58"/>
  <c r="AN85" i="58"/>
  <c r="AN86" i="58"/>
  <c r="AN87" i="58"/>
  <c r="AN88" i="58"/>
  <c r="AN89" i="58"/>
  <c r="AN90" i="58"/>
  <c r="AN91" i="58"/>
  <c r="AN92" i="58"/>
  <c r="AN93" i="58"/>
  <c r="AN94" i="58"/>
  <c r="AN95" i="58"/>
  <c r="AN96" i="58"/>
  <c r="AN97" i="58"/>
  <c r="AN98" i="58"/>
  <c r="AN99" i="58"/>
  <c r="AN100" i="58"/>
  <c r="AN101" i="58"/>
  <c r="AN4" i="58"/>
  <c r="AN3" i="58"/>
  <c r="AM5" i="58"/>
  <c r="AM6" i="58"/>
  <c r="AM7" i="58"/>
  <c r="AM8" i="58"/>
  <c r="AM9" i="58"/>
  <c r="AM10" i="58"/>
  <c r="AM11" i="58"/>
  <c r="AM12" i="58"/>
  <c r="AM13" i="58"/>
  <c r="AM14" i="58"/>
  <c r="AM15" i="58"/>
  <c r="AM16" i="58"/>
  <c r="AM17" i="58"/>
  <c r="AM18" i="58"/>
  <c r="AM19" i="58"/>
  <c r="AM20" i="58"/>
  <c r="AM21" i="58"/>
  <c r="AM22" i="58"/>
  <c r="AM23" i="58"/>
  <c r="AM24" i="58"/>
  <c r="AM25" i="58"/>
  <c r="AM26" i="58"/>
  <c r="AM27" i="58"/>
  <c r="AM28" i="58"/>
  <c r="AM29" i="58"/>
  <c r="AM30" i="58"/>
  <c r="AM31" i="58"/>
  <c r="AM32" i="58"/>
  <c r="AM33" i="58"/>
  <c r="AM34" i="58"/>
  <c r="AM35" i="58"/>
  <c r="AM36" i="58"/>
  <c r="AM37" i="58"/>
  <c r="AM38" i="58"/>
  <c r="AM39" i="58"/>
  <c r="AM40" i="58"/>
  <c r="AM41" i="58"/>
  <c r="AM42" i="58"/>
  <c r="AM43" i="58"/>
  <c r="AM44" i="58"/>
  <c r="AM45" i="58"/>
  <c r="AM46" i="58"/>
  <c r="AM47" i="58"/>
  <c r="AM48" i="58"/>
  <c r="AM49" i="58"/>
  <c r="AM50" i="58"/>
  <c r="AM51" i="58"/>
  <c r="AM52" i="58"/>
  <c r="AM53" i="58"/>
  <c r="AM54" i="58"/>
  <c r="AM55" i="58"/>
  <c r="AM56" i="58"/>
  <c r="AM57" i="58"/>
  <c r="AM58" i="58"/>
  <c r="AM59" i="58"/>
  <c r="AM60" i="58"/>
  <c r="AM61" i="58"/>
  <c r="AM62" i="58"/>
  <c r="AM63" i="58"/>
  <c r="AM64" i="58"/>
  <c r="AM65" i="58"/>
  <c r="AM66" i="58"/>
  <c r="AM67" i="58"/>
  <c r="AM68" i="58"/>
  <c r="AM69" i="58"/>
  <c r="AM70" i="58"/>
  <c r="AM71" i="58"/>
  <c r="AM72" i="58"/>
  <c r="AM73" i="58"/>
  <c r="AM74" i="58"/>
  <c r="AM75" i="58"/>
  <c r="AM76" i="58"/>
  <c r="AM77" i="58"/>
  <c r="AM78" i="58"/>
  <c r="AM79" i="58"/>
  <c r="AM80" i="58"/>
  <c r="AM81" i="58"/>
  <c r="AM82" i="58"/>
  <c r="AM83" i="58"/>
  <c r="AM84" i="58"/>
  <c r="AM85" i="58"/>
  <c r="AM86" i="58"/>
  <c r="AM87" i="58"/>
  <c r="AM88" i="58"/>
  <c r="AM89" i="58"/>
  <c r="AM90" i="58"/>
  <c r="AM91" i="58"/>
  <c r="AM92" i="58"/>
  <c r="AM93" i="58"/>
  <c r="AM94" i="58"/>
  <c r="AM95" i="58"/>
  <c r="AM96" i="58"/>
  <c r="AM97" i="58"/>
  <c r="AM98" i="58"/>
  <c r="AM99" i="58"/>
  <c r="AM100" i="58"/>
  <c r="AM101" i="58"/>
  <c r="AM4" i="58"/>
  <c r="AM3" i="58"/>
  <c r="AL5" i="58"/>
  <c r="AL6" i="58"/>
  <c r="AL7" i="58"/>
  <c r="AL8" i="58"/>
  <c r="AL9" i="58"/>
  <c r="AL10" i="58"/>
  <c r="AL11" i="58"/>
  <c r="AL12" i="58"/>
  <c r="AL13" i="58"/>
  <c r="AL14" i="58"/>
  <c r="AL15" i="58"/>
  <c r="AL16" i="58"/>
  <c r="AL17" i="58"/>
  <c r="AL18" i="58"/>
  <c r="AL19" i="58"/>
  <c r="AL20" i="58"/>
  <c r="AL21" i="58"/>
  <c r="AL22" i="58"/>
  <c r="AL23" i="58"/>
  <c r="AL24" i="58"/>
  <c r="AL25" i="58"/>
  <c r="AL26" i="58"/>
  <c r="AL27" i="58"/>
  <c r="AL28" i="58"/>
  <c r="AL29" i="58"/>
  <c r="AL30" i="58"/>
  <c r="AL31" i="58"/>
  <c r="AL32" i="58"/>
  <c r="AL33" i="58"/>
  <c r="AL34" i="58"/>
  <c r="AL35" i="58"/>
  <c r="AL36" i="58"/>
  <c r="AL37" i="58"/>
  <c r="AL38" i="58"/>
  <c r="AL39" i="58"/>
  <c r="AL40" i="58"/>
  <c r="AL41" i="58"/>
  <c r="AL42" i="58"/>
  <c r="AL43" i="58"/>
  <c r="AL44" i="58"/>
  <c r="AL45" i="58"/>
  <c r="AL46" i="58"/>
  <c r="AL47" i="58"/>
  <c r="AL48" i="58"/>
  <c r="AL49" i="58"/>
  <c r="AL50" i="58"/>
  <c r="AL51" i="58"/>
  <c r="AL52" i="58"/>
  <c r="AL53" i="58"/>
  <c r="AL54" i="58"/>
  <c r="AL55" i="58"/>
  <c r="AL56" i="58"/>
  <c r="AL57" i="58"/>
  <c r="AL58" i="58"/>
  <c r="AL59" i="58"/>
  <c r="AL60" i="58"/>
  <c r="AL61" i="58"/>
  <c r="AL62" i="58"/>
  <c r="AL63" i="58"/>
  <c r="AL64" i="58"/>
  <c r="AL65" i="58"/>
  <c r="AL66" i="58"/>
  <c r="AL67" i="58"/>
  <c r="AL68" i="58"/>
  <c r="AL69" i="58"/>
  <c r="AL70" i="58"/>
  <c r="AL71" i="58"/>
  <c r="AL72" i="58"/>
  <c r="AL73" i="58"/>
  <c r="AL74" i="58"/>
  <c r="AL75" i="58"/>
  <c r="AL76" i="58"/>
  <c r="AL77" i="58"/>
  <c r="AL78" i="58"/>
  <c r="AL79" i="58"/>
  <c r="AL80" i="58"/>
  <c r="AL81" i="58"/>
  <c r="AL82" i="58"/>
  <c r="AL83" i="58"/>
  <c r="AL84" i="58"/>
  <c r="AL85" i="58"/>
  <c r="AL86" i="58"/>
  <c r="AL87" i="58"/>
  <c r="AL88" i="58"/>
  <c r="AL89" i="58"/>
  <c r="AL90" i="58"/>
  <c r="AL91" i="58"/>
  <c r="AL92" i="58"/>
  <c r="AL93" i="58"/>
  <c r="AL94" i="58"/>
  <c r="AL95" i="58"/>
  <c r="AL96" i="58"/>
  <c r="AL97" i="58"/>
  <c r="AL98" i="58"/>
  <c r="AL99" i="58"/>
  <c r="AL100" i="58"/>
  <c r="AL101" i="58"/>
  <c r="AL4" i="58"/>
  <c r="AL3" i="58"/>
  <c r="AK5" i="58"/>
  <c r="AK6" i="58"/>
  <c r="AK7" i="58"/>
  <c r="AK8" i="58"/>
  <c r="AK9" i="58"/>
  <c r="AK10" i="58"/>
  <c r="AK11" i="58"/>
  <c r="AK12" i="58"/>
  <c r="AK13" i="58"/>
  <c r="AK14" i="58"/>
  <c r="AK15" i="58"/>
  <c r="AK16" i="58"/>
  <c r="AK17" i="58"/>
  <c r="AK18" i="58"/>
  <c r="AK19" i="58"/>
  <c r="AK20" i="58"/>
  <c r="AK21" i="58"/>
  <c r="AK22" i="58"/>
  <c r="AK23" i="58"/>
  <c r="AK24" i="58"/>
  <c r="AK25" i="58"/>
  <c r="AK26" i="58"/>
  <c r="AK27" i="58"/>
  <c r="AK28" i="58"/>
  <c r="AK29" i="58"/>
  <c r="AK30" i="58"/>
  <c r="AK31" i="58"/>
  <c r="AK32" i="58"/>
  <c r="AK33" i="58"/>
  <c r="AK34" i="58"/>
  <c r="AK35" i="58"/>
  <c r="AK36" i="58"/>
  <c r="AK37" i="58"/>
  <c r="AK38" i="58"/>
  <c r="AK39" i="58"/>
  <c r="AK40" i="58"/>
  <c r="AK41" i="58"/>
  <c r="AK42" i="58"/>
  <c r="AK43" i="58"/>
  <c r="AK44" i="58"/>
  <c r="AK45" i="58"/>
  <c r="AK46" i="58"/>
  <c r="AK47" i="58"/>
  <c r="AK48" i="58"/>
  <c r="AK49" i="58"/>
  <c r="AK50" i="58"/>
  <c r="AK51" i="58"/>
  <c r="AK52" i="58"/>
  <c r="AK53" i="58"/>
  <c r="AK54" i="58"/>
  <c r="AK55" i="58"/>
  <c r="AK56" i="58"/>
  <c r="AK57" i="58"/>
  <c r="AK58" i="58"/>
  <c r="AK59" i="58"/>
  <c r="AK60" i="58"/>
  <c r="AK61" i="58"/>
  <c r="AK62" i="58"/>
  <c r="AK63" i="58"/>
  <c r="AK64" i="58"/>
  <c r="AK65" i="58"/>
  <c r="AK66" i="58"/>
  <c r="AK67" i="58"/>
  <c r="AK68" i="58"/>
  <c r="AK69" i="58"/>
  <c r="AK70" i="58"/>
  <c r="AK71" i="58"/>
  <c r="AK72" i="58"/>
  <c r="AK73" i="58"/>
  <c r="AK74" i="58"/>
  <c r="AK75" i="58"/>
  <c r="AK76" i="58"/>
  <c r="AK77" i="58"/>
  <c r="AK78" i="58"/>
  <c r="AK79" i="58"/>
  <c r="AK80" i="58"/>
  <c r="AK81" i="58"/>
  <c r="AK82" i="58"/>
  <c r="AK83" i="58"/>
  <c r="AK84" i="58"/>
  <c r="AK85" i="58"/>
  <c r="AK86" i="58"/>
  <c r="AK87" i="58"/>
  <c r="AK88" i="58"/>
  <c r="AK89" i="58"/>
  <c r="AK90" i="58"/>
  <c r="AK91" i="58"/>
  <c r="AK92" i="58"/>
  <c r="AK93" i="58"/>
  <c r="AK94" i="58"/>
  <c r="AK95" i="58"/>
  <c r="AK96" i="58"/>
  <c r="AK97" i="58"/>
  <c r="AK98" i="58"/>
  <c r="AK99" i="58"/>
  <c r="AK100" i="58"/>
  <c r="AK101" i="58"/>
  <c r="AK4" i="58"/>
  <c r="AK3" i="58"/>
  <c r="AJ5" i="58"/>
  <c r="AJ6" i="58"/>
  <c r="AJ7" i="58"/>
  <c r="AJ8" i="58"/>
  <c r="AJ9" i="58"/>
  <c r="AJ10" i="58"/>
  <c r="AJ11" i="58"/>
  <c r="AJ12" i="58"/>
  <c r="AJ13" i="58"/>
  <c r="AJ14" i="58"/>
  <c r="AJ15" i="58"/>
  <c r="AJ16" i="58"/>
  <c r="AJ17" i="58"/>
  <c r="AJ18" i="58"/>
  <c r="AJ19" i="58"/>
  <c r="AJ20" i="58"/>
  <c r="AJ21" i="58"/>
  <c r="AJ22" i="58"/>
  <c r="AJ23" i="58"/>
  <c r="AJ24" i="58"/>
  <c r="AJ25" i="58"/>
  <c r="AJ26" i="58"/>
  <c r="AJ27" i="58"/>
  <c r="AJ28" i="58"/>
  <c r="AJ29" i="58"/>
  <c r="AJ30" i="58"/>
  <c r="AJ31" i="58"/>
  <c r="AJ32" i="58"/>
  <c r="AJ33" i="58"/>
  <c r="AJ34" i="58"/>
  <c r="AJ35" i="58"/>
  <c r="AJ36" i="58"/>
  <c r="AJ37" i="58"/>
  <c r="AJ38" i="58"/>
  <c r="AJ39" i="58"/>
  <c r="AJ40" i="58"/>
  <c r="AJ41" i="58"/>
  <c r="AJ42" i="58"/>
  <c r="AJ43" i="58"/>
  <c r="AJ44" i="58"/>
  <c r="AJ45" i="58"/>
  <c r="AJ46" i="58"/>
  <c r="AJ47" i="58"/>
  <c r="AJ48" i="58"/>
  <c r="AJ49" i="58"/>
  <c r="AJ50" i="58"/>
  <c r="AJ51" i="58"/>
  <c r="AJ52" i="58"/>
  <c r="AJ53" i="58"/>
  <c r="AJ54" i="58"/>
  <c r="AJ55" i="58"/>
  <c r="AJ56" i="58"/>
  <c r="AJ57" i="58"/>
  <c r="AJ58" i="58"/>
  <c r="AJ59" i="58"/>
  <c r="AJ60" i="58"/>
  <c r="AJ61" i="58"/>
  <c r="AJ62" i="58"/>
  <c r="AJ63" i="58"/>
  <c r="AJ64" i="58"/>
  <c r="AJ65" i="58"/>
  <c r="AJ66" i="58"/>
  <c r="AJ67" i="58"/>
  <c r="AJ68" i="58"/>
  <c r="AJ69" i="58"/>
  <c r="AJ70" i="58"/>
  <c r="AJ71" i="58"/>
  <c r="AJ72" i="58"/>
  <c r="AJ73" i="58"/>
  <c r="AJ74" i="58"/>
  <c r="AJ75" i="58"/>
  <c r="AJ76" i="58"/>
  <c r="AJ77" i="58"/>
  <c r="AJ78" i="58"/>
  <c r="AJ79" i="58"/>
  <c r="AJ80" i="58"/>
  <c r="AJ81" i="58"/>
  <c r="AJ82" i="58"/>
  <c r="AJ83" i="58"/>
  <c r="AJ84" i="58"/>
  <c r="AJ85" i="58"/>
  <c r="AJ86" i="58"/>
  <c r="AJ87" i="58"/>
  <c r="AJ88" i="58"/>
  <c r="AJ89" i="58"/>
  <c r="AJ90" i="58"/>
  <c r="AJ91" i="58"/>
  <c r="AJ92" i="58"/>
  <c r="AJ93" i="58"/>
  <c r="AJ94" i="58"/>
  <c r="AJ95" i="58"/>
  <c r="AJ96" i="58"/>
  <c r="AJ97" i="58"/>
  <c r="AJ98" i="58"/>
  <c r="AJ99" i="58"/>
  <c r="AJ100" i="58"/>
  <c r="AJ101" i="58"/>
  <c r="AJ4" i="58"/>
  <c r="AJ3" i="58"/>
  <c r="AI5" i="58"/>
  <c r="AI6" i="58"/>
  <c r="AI7" i="58"/>
  <c r="AI8" i="58"/>
  <c r="AI9" i="58"/>
  <c r="AI10" i="58"/>
  <c r="AI11" i="58"/>
  <c r="AI12" i="58"/>
  <c r="AI13" i="58"/>
  <c r="AI14" i="58"/>
  <c r="AI15" i="58"/>
  <c r="AI16" i="58"/>
  <c r="AI17" i="58"/>
  <c r="AI18" i="58"/>
  <c r="AI19" i="58"/>
  <c r="AI20" i="58"/>
  <c r="AI21" i="58"/>
  <c r="AI22" i="58"/>
  <c r="AI23" i="58"/>
  <c r="AI24" i="58"/>
  <c r="AI25" i="58"/>
  <c r="AI26" i="58"/>
  <c r="AI27" i="58"/>
  <c r="AI28" i="58"/>
  <c r="AI29" i="58"/>
  <c r="AI30" i="58"/>
  <c r="AI31" i="58"/>
  <c r="AI32" i="58"/>
  <c r="AI33" i="58"/>
  <c r="AI34" i="58"/>
  <c r="AI35" i="58"/>
  <c r="AI36" i="58"/>
  <c r="AI37" i="58"/>
  <c r="AI38" i="58"/>
  <c r="AI39" i="58"/>
  <c r="AI40" i="58"/>
  <c r="AI41" i="58"/>
  <c r="AI42" i="58"/>
  <c r="AI43" i="58"/>
  <c r="AI44" i="58"/>
  <c r="AI45" i="58"/>
  <c r="AI46" i="58"/>
  <c r="AI47" i="58"/>
  <c r="AI48" i="58"/>
  <c r="AI49" i="58"/>
  <c r="AI50" i="58"/>
  <c r="AI51" i="58"/>
  <c r="AI52" i="58"/>
  <c r="AI53" i="58"/>
  <c r="AI54" i="58"/>
  <c r="AI55" i="58"/>
  <c r="AI56" i="58"/>
  <c r="AI57" i="58"/>
  <c r="AI58" i="58"/>
  <c r="AI59" i="58"/>
  <c r="AI60" i="58"/>
  <c r="AI61" i="58"/>
  <c r="AI62" i="58"/>
  <c r="AI63" i="58"/>
  <c r="AI64" i="58"/>
  <c r="AI65" i="58"/>
  <c r="AI66" i="58"/>
  <c r="AI67" i="58"/>
  <c r="AI68" i="58"/>
  <c r="AI69" i="58"/>
  <c r="AI70" i="58"/>
  <c r="AI71" i="58"/>
  <c r="AI72" i="58"/>
  <c r="AI73" i="58"/>
  <c r="AI74" i="58"/>
  <c r="AI75" i="58"/>
  <c r="AI76" i="58"/>
  <c r="AI77" i="58"/>
  <c r="AI78" i="58"/>
  <c r="AI79" i="58"/>
  <c r="AI80" i="58"/>
  <c r="AI81" i="58"/>
  <c r="AI82" i="58"/>
  <c r="AI83" i="58"/>
  <c r="AI84" i="58"/>
  <c r="AI85" i="58"/>
  <c r="AI86" i="58"/>
  <c r="AI87" i="58"/>
  <c r="AI88" i="58"/>
  <c r="AI89" i="58"/>
  <c r="AI90" i="58"/>
  <c r="AI91" i="58"/>
  <c r="AI92" i="58"/>
  <c r="AI93" i="58"/>
  <c r="AI94" i="58"/>
  <c r="AI95" i="58"/>
  <c r="AI96" i="58"/>
  <c r="AI97" i="58"/>
  <c r="AI98" i="58"/>
  <c r="AI99" i="58"/>
  <c r="AI100" i="58"/>
  <c r="AI101" i="58"/>
  <c r="AI4" i="58"/>
  <c r="AI3" i="58"/>
  <c r="AH5" i="58"/>
  <c r="AH6" i="58"/>
  <c r="AH7" i="58"/>
  <c r="AH8" i="58"/>
  <c r="AH9" i="58"/>
  <c r="AH10" i="58"/>
  <c r="AH11" i="58"/>
  <c r="AH12" i="58"/>
  <c r="AH13" i="58"/>
  <c r="AH14" i="58"/>
  <c r="AH15" i="58"/>
  <c r="AH16" i="58"/>
  <c r="AH17" i="58"/>
  <c r="AH18" i="58"/>
  <c r="AH19" i="58"/>
  <c r="AH20" i="58"/>
  <c r="AH21" i="58"/>
  <c r="AH22" i="58"/>
  <c r="AH23" i="58"/>
  <c r="AH24" i="58"/>
  <c r="AH25" i="58"/>
  <c r="AH26" i="58"/>
  <c r="AH27" i="58"/>
  <c r="AH28" i="58"/>
  <c r="AH29" i="58"/>
  <c r="AH30" i="58"/>
  <c r="AH31" i="58"/>
  <c r="AH32" i="58"/>
  <c r="AH33" i="58"/>
  <c r="AH34" i="58"/>
  <c r="AH35" i="58"/>
  <c r="AH36" i="58"/>
  <c r="AH37" i="58"/>
  <c r="AH38" i="58"/>
  <c r="AH39" i="58"/>
  <c r="AH40" i="58"/>
  <c r="AH41" i="58"/>
  <c r="AH42" i="58"/>
  <c r="AH43" i="58"/>
  <c r="AH44" i="58"/>
  <c r="AH45" i="58"/>
  <c r="AH46" i="58"/>
  <c r="AH47" i="58"/>
  <c r="AH48" i="58"/>
  <c r="AH49" i="58"/>
  <c r="AH50" i="58"/>
  <c r="AH51" i="58"/>
  <c r="AH52" i="58"/>
  <c r="AH53" i="58"/>
  <c r="AH54" i="58"/>
  <c r="AH55" i="58"/>
  <c r="AH56" i="58"/>
  <c r="AH57" i="58"/>
  <c r="AH58" i="58"/>
  <c r="AH59" i="58"/>
  <c r="AH60" i="58"/>
  <c r="AH61" i="58"/>
  <c r="AH62" i="58"/>
  <c r="AH63" i="58"/>
  <c r="AH64" i="58"/>
  <c r="AH65" i="58"/>
  <c r="AH66" i="58"/>
  <c r="AH67" i="58"/>
  <c r="AH68" i="58"/>
  <c r="AH69" i="58"/>
  <c r="AH70" i="58"/>
  <c r="AH71" i="58"/>
  <c r="AH72" i="58"/>
  <c r="AH73" i="58"/>
  <c r="AH74" i="58"/>
  <c r="AH75" i="58"/>
  <c r="AH76" i="58"/>
  <c r="AH77" i="58"/>
  <c r="AH78" i="58"/>
  <c r="AH79" i="58"/>
  <c r="AH80" i="58"/>
  <c r="AH81" i="58"/>
  <c r="AH82" i="58"/>
  <c r="AH83" i="58"/>
  <c r="AH84" i="58"/>
  <c r="AH85" i="58"/>
  <c r="AH86" i="58"/>
  <c r="AH87" i="58"/>
  <c r="AH88" i="58"/>
  <c r="AH89" i="58"/>
  <c r="AH90" i="58"/>
  <c r="AH91" i="58"/>
  <c r="AH92" i="58"/>
  <c r="AH93" i="58"/>
  <c r="AH94" i="58"/>
  <c r="AH95" i="58"/>
  <c r="AH96" i="58"/>
  <c r="AH97" i="58"/>
  <c r="AH98" i="58"/>
  <c r="AH99" i="58"/>
  <c r="AH100" i="58"/>
  <c r="AH101" i="58"/>
  <c r="AH4" i="58"/>
  <c r="AH3" i="58"/>
  <c r="AG5" i="58"/>
  <c r="AG6" i="58"/>
  <c r="AG7" i="58"/>
  <c r="AG8" i="58"/>
  <c r="AG9" i="58"/>
  <c r="AG10" i="58"/>
  <c r="AG11" i="58"/>
  <c r="AG12" i="58"/>
  <c r="AG13" i="58"/>
  <c r="AG14" i="58"/>
  <c r="AG15" i="58"/>
  <c r="AG16" i="58"/>
  <c r="AG17" i="58"/>
  <c r="AG18" i="58"/>
  <c r="AG19" i="58"/>
  <c r="AG20" i="58"/>
  <c r="AG21" i="58"/>
  <c r="AG22" i="58"/>
  <c r="AG23" i="58"/>
  <c r="AG24" i="58"/>
  <c r="AG25" i="58"/>
  <c r="AG26" i="58"/>
  <c r="AG27" i="58"/>
  <c r="AG28" i="58"/>
  <c r="AG29" i="58"/>
  <c r="AG30" i="58"/>
  <c r="AG31" i="58"/>
  <c r="AG32" i="58"/>
  <c r="AG33" i="58"/>
  <c r="AG34" i="58"/>
  <c r="AG35" i="58"/>
  <c r="AG36" i="58"/>
  <c r="AG37" i="58"/>
  <c r="AG38" i="58"/>
  <c r="AG39" i="58"/>
  <c r="AG40" i="58"/>
  <c r="AG41" i="58"/>
  <c r="AG42" i="58"/>
  <c r="AG43" i="58"/>
  <c r="AG44" i="58"/>
  <c r="AG45" i="58"/>
  <c r="AG46" i="58"/>
  <c r="AG47" i="58"/>
  <c r="AG48" i="58"/>
  <c r="AG49" i="58"/>
  <c r="AG50" i="58"/>
  <c r="AG51" i="58"/>
  <c r="AG52" i="58"/>
  <c r="AG53" i="58"/>
  <c r="AG54" i="58"/>
  <c r="AG55" i="58"/>
  <c r="AG56" i="58"/>
  <c r="AG57" i="58"/>
  <c r="AG58" i="58"/>
  <c r="AG59" i="58"/>
  <c r="AG60" i="58"/>
  <c r="AG61" i="58"/>
  <c r="AG62" i="58"/>
  <c r="AG63" i="58"/>
  <c r="AG64" i="58"/>
  <c r="AG65" i="58"/>
  <c r="AG66" i="58"/>
  <c r="AG67" i="58"/>
  <c r="AG68" i="58"/>
  <c r="AG69" i="58"/>
  <c r="AG70" i="58"/>
  <c r="AG71" i="58"/>
  <c r="AG72" i="58"/>
  <c r="AG73" i="58"/>
  <c r="AG74" i="58"/>
  <c r="AG75" i="58"/>
  <c r="AG76" i="58"/>
  <c r="AG77" i="58"/>
  <c r="AG78" i="58"/>
  <c r="AG79" i="58"/>
  <c r="AG80" i="58"/>
  <c r="AG81" i="58"/>
  <c r="AG82" i="58"/>
  <c r="AG83" i="58"/>
  <c r="AG84" i="58"/>
  <c r="AG85" i="58"/>
  <c r="AG86" i="58"/>
  <c r="AG87" i="58"/>
  <c r="AG88" i="58"/>
  <c r="AG89" i="58"/>
  <c r="AG90" i="58"/>
  <c r="AG91" i="58"/>
  <c r="AG92" i="58"/>
  <c r="AG93" i="58"/>
  <c r="AG94" i="58"/>
  <c r="AG95" i="58"/>
  <c r="AG96" i="58"/>
  <c r="AG97" i="58"/>
  <c r="AG98" i="58"/>
  <c r="AG99" i="58"/>
  <c r="AG100" i="58"/>
  <c r="AG101" i="58"/>
  <c r="AG4" i="58"/>
  <c r="AG3" i="58"/>
  <c r="AF5" i="58"/>
  <c r="AF6" i="58"/>
  <c r="AF7" i="58"/>
  <c r="AF8" i="58"/>
  <c r="AF9" i="58"/>
  <c r="AF10" i="58"/>
  <c r="AF11" i="58"/>
  <c r="AF12" i="58"/>
  <c r="AF13" i="58"/>
  <c r="AF14" i="58"/>
  <c r="AF15" i="58"/>
  <c r="AF16" i="58"/>
  <c r="AF17" i="58"/>
  <c r="AF18" i="58"/>
  <c r="AF19" i="58"/>
  <c r="AF20" i="58"/>
  <c r="AF21" i="58"/>
  <c r="AF22" i="58"/>
  <c r="AF23" i="58"/>
  <c r="AF24" i="58"/>
  <c r="AF25" i="58"/>
  <c r="AF26" i="58"/>
  <c r="AF27" i="58"/>
  <c r="AF28" i="58"/>
  <c r="AF29" i="58"/>
  <c r="AF30" i="58"/>
  <c r="AF31" i="58"/>
  <c r="AF32" i="58"/>
  <c r="AF33" i="58"/>
  <c r="AF34" i="58"/>
  <c r="AF35" i="58"/>
  <c r="AF36" i="58"/>
  <c r="AF37" i="58"/>
  <c r="AF38" i="58"/>
  <c r="AF39" i="58"/>
  <c r="AF40" i="58"/>
  <c r="AF41" i="58"/>
  <c r="AF42" i="58"/>
  <c r="AF43" i="58"/>
  <c r="AF44" i="58"/>
  <c r="AF45" i="58"/>
  <c r="AF46" i="58"/>
  <c r="AF47" i="58"/>
  <c r="AF48" i="58"/>
  <c r="AF49" i="58"/>
  <c r="AF50" i="58"/>
  <c r="AF51" i="58"/>
  <c r="AF52" i="58"/>
  <c r="AF53" i="58"/>
  <c r="AF54" i="58"/>
  <c r="AF55" i="58"/>
  <c r="AF56" i="58"/>
  <c r="AF57" i="58"/>
  <c r="AF58" i="58"/>
  <c r="AF59" i="58"/>
  <c r="AF60" i="58"/>
  <c r="AF61" i="58"/>
  <c r="AF62" i="58"/>
  <c r="AF63" i="58"/>
  <c r="AF64" i="58"/>
  <c r="AF65" i="58"/>
  <c r="AF66" i="58"/>
  <c r="AF67" i="58"/>
  <c r="AF68" i="58"/>
  <c r="AF69" i="58"/>
  <c r="AF70" i="58"/>
  <c r="AF71" i="58"/>
  <c r="AF72" i="58"/>
  <c r="AF73" i="58"/>
  <c r="AF74" i="58"/>
  <c r="AF75" i="58"/>
  <c r="AF76" i="58"/>
  <c r="AF77" i="58"/>
  <c r="AF78" i="58"/>
  <c r="AF79" i="58"/>
  <c r="AF80" i="58"/>
  <c r="AF81" i="58"/>
  <c r="AF82" i="58"/>
  <c r="AF83" i="58"/>
  <c r="AF84" i="58"/>
  <c r="AF85" i="58"/>
  <c r="AF86" i="58"/>
  <c r="AF87" i="58"/>
  <c r="AF88" i="58"/>
  <c r="AF89" i="58"/>
  <c r="AF90" i="58"/>
  <c r="AF91" i="58"/>
  <c r="AF92" i="58"/>
  <c r="AF93" i="58"/>
  <c r="AF94" i="58"/>
  <c r="AF95" i="58"/>
  <c r="AF96" i="58"/>
  <c r="AF97" i="58"/>
  <c r="AF98" i="58"/>
  <c r="AF99" i="58"/>
  <c r="AF100" i="58"/>
  <c r="AF101" i="58"/>
  <c r="AF4" i="58"/>
  <c r="AF3" i="58"/>
  <c r="AE5" i="58"/>
  <c r="AE6" i="58"/>
  <c r="AE7" i="58"/>
  <c r="AE8" i="58"/>
  <c r="AE9" i="58"/>
  <c r="AE10" i="58"/>
  <c r="AE11" i="58"/>
  <c r="AE12" i="58"/>
  <c r="AE13" i="58"/>
  <c r="AE14" i="58"/>
  <c r="AE15" i="58"/>
  <c r="AE16" i="58"/>
  <c r="AE17" i="58"/>
  <c r="AE18" i="58"/>
  <c r="AE19" i="58"/>
  <c r="AE20" i="58"/>
  <c r="AE21" i="58"/>
  <c r="AE22" i="58"/>
  <c r="AE23" i="58"/>
  <c r="AE24" i="58"/>
  <c r="AE25" i="58"/>
  <c r="AE26" i="58"/>
  <c r="AE27" i="58"/>
  <c r="AE28" i="58"/>
  <c r="AE29" i="58"/>
  <c r="AE30" i="58"/>
  <c r="AE31" i="58"/>
  <c r="AE32" i="58"/>
  <c r="AE33" i="58"/>
  <c r="AE34" i="58"/>
  <c r="AE35" i="58"/>
  <c r="AE36" i="58"/>
  <c r="AE37" i="58"/>
  <c r="AE38" i="58"/>
  <c r="AE39" i="58"/>
  <c r="AE40" i="58"/>
  <c r="AE41" i="58"/>
  <c r="AE42" i="58"/>
  <c r="AE43" i="58"/>
  <c r="AE44" i="58"/>
  <c r="AE45" i="58"/>
  <c r="AE46" i="58"/>
  <c r="AE47" i="58"/>
  <c r="AE48" i="58"/>
  <c r="AE49" i="58"/>
  <c r="AE50" i="58"/>
  <c r="AE51" i="58"/>
  <c r="AE52" i="58"/>
  <c r="AE53" i="58"/>
  <c r="AE54" i="58"/>
  <c r="AE55" i="58"/>
  <c r="AE56" i="58"/>
  <c r="AE57" i="58"/>
  <c r="AE58" i="58"/>
  <c r="AE59" i="58"/>
  <c r="AE60" i="58"/>
  <c r="AE61" i="58"/>
  <c r="AE62" i="58"/>
  <c r="AE63" i="58"/>
  <c r="AE64" i="58"/>
  <c r="AE65" i="58"/>
  <c r="AE66" i="58"/>
  <c r="AE67" i="58"/>
  <c r="AE68" i="58"/>
  <c r="AE69" i="58"/>
  <c r="AE70" i="58"/>
  <c r="AE71" i="58"/>
  <c r="AE72" i="58"/>
  <c r="AE73" i="58"/>
  <c r="AE74" i="58"/>
  <c r="AE75" i="58"/>
  <c r="AE76" i="58"/>
  <c r="AE77" i="58"/>
  <c r="AE78" i="58"/>
  <c r="AE79" i="58"/>
  <c r="AE80" i="58"/>
  <c r="AE81" i="58"/>
  <c r="AE82" i="58"/>
  <c r="AE83" i="58"/>
  <c r="AE84" i="58"/>
  <c r="AE85" i="58"/>
  <c r="AE86" i="58"/>
  <c r="AE87" i="58"/>
  <c r="AE88" i="58"/>
  <c r="AE89" i="58"/>
  <c r="AE90" i="58"/>
  <c r="AE91" i="58"/>
  <c r="AE92" i="58"/>
  <c r="AE93" i="58"/>
  <c r="AE94" i="58"/>
  <c r="AE95" i="58"/>
  <c r="AE96" i="58"/>
  <c r="AE97" i="58"/>
  <c r="AE98" i="58"/>
  <c r="AE99" i="58"/>
  <c r="AE100" i="58"/>
  <c r="AE101" i="58"/>
  <c r="AE4" i="58"/>
  <c r="AE3" i="58"/>
  <c r="AD5" i="58"/>
  <c r="AD6" i="58"/>
  <c r="AD7" i="58"/>
  <c r="AD8" i="58"/>
  <c r="AD9" i="58"/>
  <c r="AD10" i="58"/>
  <c r="AD11" i="58"/>
  <c r="AD12" i="58"/>
  <c r="AD13" i="58"/>
  <c r="AD14" i="58"/>
  <c r="AD15" i="58"/>
  <c r="AD16" i="58"/>
  <c r="AD17" i="58"/>
  <c r="AD18" i="58"/>
  <c r="AD19" i="58"/>
  <c r="AD20" i="58"/>
  <c r="AD21" i="58"/>
  <c r="AD22" i="58"/>
  <c r="AD23" i="58"/>
  <c r="AD24" i="58"/>
  <c r="AD25" i="58"/>
  <c r="AD26" i="58"/>
  <c r="AD27" i="58"/>
  <c r="AD28" i="58"/>
  <c r="AD29" i="58"/>
  <c r="AD30" i="58"/>
  <c r="AD31" i="58"/>
  <c r="AD32" i="58"/>
  <c r="AD33" i="58"/>
  <c r="AD34" i="58"/>
  <c r="AD35" i="58"/>
  <c r="AD36" i="58"/>
  <c r="AD37" i="58"/>
  <c r="AD38" i="58"/>
  <c r="AD39" i="58"/>
  <c r="AD40" i="58"/>
  <c r="AD41" i="58"/>
  <c r="AD42" i="58"/>
  <c r="AD43" i="58"/>
  <c r="AD44" i="58"/>
  <c r="AD45" i="58"/>
  <c r="AD46" i="58"/>
  <c r="AD47" i="58"/>
  <c r="AD48" i="58"/>
  <c r="AD49" i="58"/>
  <c r="AD50" i="58"/>
  <c r="AD51" i="58"/>
  <c r="AD52" i="58"/>
  <c r="AD53" i="58"/>
  <c r="AD54" i="58"/>
  <c r="AD55" i="58"/>
  <c r="AD56" i="58"/>
  <c r="AD57" i="58"/>
  <c r="AD58" i="58"/>
  <c r="AD59" i="58"/>
  <c r="AD60" i="58"/>
  <c r="AD61" i="58"/>
  <c r="AD62" i="58"/>
  <c r="AD63" i="58"/>
  <c r="AD64" i="58"/>
  <c r="AD65" i="58"/>
  <c r="AD66" i="58"/>
  <c r="AD67" i="58"/>
  <c r="AD68" i="58"/>
  <c r="AD69" i="58"/>
  <c r="AD70" i="58"/>
  <c r="AD71" i="58"/>
  <c r="AD72" i="58"/>
  <c r="AD73" i="58"/>
  <c r="AD74" i="58"/>
  <c r="AD75" i="58"/>
  <c r="AD76" i="58"/>
  <c r="AD77" i="58"/>
  <c r="AD78" i="58"/>
  <c r="AD79" i="58"/>
  <c r="AD80" i="58"/>
  <c r="AD81" i="58"/>
  <c r="AD82" i="58"/>
  <c r="AD83" i="58"/>
  <c r="AD84" i="58"/>
  <c r="AD85" i="58"/>
  <c r="AD86" i="58"/>
  <c r="AD87" i="58"/>
  <c r="AD88" i="58"/>
  <c r="AD89" i="58"/>
  <c r="AD90" i="58"/>
  <c r="AD91" i="58"/>
  <c r="AD92" i="58"/>
  <c r="AD93" i="58"/>
  <c r="AD94" i="58"/>
  <c r="AD95" i="58"/>
  <c r="AD96" i="58"/>
  <c r="AD97" i="58"/>
  <c r="AD98" i="58"/>
  <c r="AD99" i="58"/>
  <c r="AD100" i="58"/>
  <c r="AD101" i="58"/>
  <c r="AD4" i="58"/>
  <c r="AD3" i="58"/>
  <c r="AB6" i="58"/>
  <c r="AB7" i="58"/>
  <c r="AB8" i="58"/>
  <c r="AB9" i="58"/>
  <c r="AB10" i="58"/>
  <c r="AB11" i="58"/>
  <c r="AB12" i="58"/>
  <c r="AB13" i="58"/>
  <c r="AB14" i="58"/>
  <c r="AB15" i="58"/>
  <c r="AB16" i="58"/>
  <c r="AB17" i="58"/>
  <c r="AB18" i="58"/>
  <c r="AB19" i="58"/>
  <c r="AB20" i="58"/>
  <c r="AB21" i="58"/>
  <c r="AB22" i="58"/>
  <c r="AB23" i="58"/>
  <c r="AB24" i="58"/>
  <c r="AB25" i="58"/>
  <c r="AB26" i="58"/>
  <c r="AB27" i="58"/>
  <c r="AB28" i="58"/>
  <c r="AB29" i="58"/>
  <c r="AB30" i="58"/>
  <c r="AB31" i="58"/>
  <c r="AB32" i="58"/>
  <c r="AB33" i="58"/>
  <c r="AB34" i="58"/>
  <c r="AB35" i="58"/>
  <c r="AB36" i="58"/>
  <c r="AB37" i="58"/>
  <c r="AB38" i="58"/>
  <c r="AB39" i="58"/>
  <c r="AB40" i="58"/>
  <c r="AB41" i="58"/>
  <c r="AB42" i="58"/>
  <c r="AB43" i="58"/>
  <c r="AB44" i="58"/>
  <c r="AB45" i="58"/>
  <c r="AB46" i="58"/>
  <c r="AB47" i="58"/>
  <c r="AB48" i="58"/>
  <c r="AB49" i="58"/>
  <c r="AB50" i="58"/>
  <c r="AB51" i="58"/>
  <c r="AB52" i="58"/>
  <c r="AB53" i="58"/>
  <c r="AB54" i="58"/>
  <c r="AB55" i="58"/>
  <c r="AB56" i="58"/>
  <c r="AB57" i="58"/>
  <c r="AB58" i="58"/>
  <c r="AB59" i="58"/>
  <c r="AB60" i="58"/>
  <c r="AB61" i="58"/>
  <c r="AB62" i="58"/>
  <c r="AB63" i="58"/>
  <c r="AB64" i="58"/>
  <c r="AB65" i="58"/>
  <c r="AB66" i="58"/>
  <c r="AB67" i="58"/>
  <c r="AB68" i="58"/>
  <c r="AB69" i="58"/>
  <c r="AB70" i="58"/>
  <c r="AB71" i="58"/>
  <c r="AB72" i="58"/>
  <c r="AB73" i="58"/>
  <c r="AB74" i="58"/>
  <c r="AB75" i="58"/>
  <c r="AB76" i="58"/>
  <c r="AB77" i="58"/>
  <c r="AB78" i="58"/>
  <c r="AB79" i="58"/>
  <c r="AB80" i="58"/>
  <c r="AB81" i="58"/>
  <c r="AB82" i="58"/>
  <c r="AB83" i="58"/>
  <c r="AB84" i="58"/>
  <c r="AB85" i="58"/>
  <c r="AB86" i="58"/>
  <c r="AB87" i="58"/>
  <c r="AB88" i="58"/>
  <c r="AB89" i="58"/>
  <c r="AB90" i="58"/>
  <c r="AB91" i="58"/>
  <c r="AB92" i="58"/>
  <c r="AB93" i="58"/>
  <c r="AB94" i="58"/>
  <c r="AB95" i="58"/>
  <c r="AB96" i="58"/>
  <c r="AB97" i="58"/>
  <c r="AB98" i="58"/>
  <c r="AB99" i="58"/>
  <c r="AB100" i="58"/>
  <c r="AB101" i="58"/>
  <c r="AC5" i="58"/>
  <c r="AC6" i="58"/>
  <c r="AC7" i="58"/>
  <c r="AC8" i="58"/>
  <c r="AC9" i="58"/>
  <c r="AC10" i="58"/>
  <c r="AC11" i="58"/>
  <c r="AC12" i="58"/>
  <c r="AC13" i="58"/>
  <c r="AC14" i="58"/>
  <c r="AC15" i="58"/>
  <c r="AC16" i="58"/>
  <c r="AC17" i="58"/>
  <c r="AC18" i="58"/>
  <c r="AC19" i="58"/>
  <c r="AC20" i="58"/>
  <c r="AC21" i="58"/>
  <c r="AC22" i="58"/>
  <c r="AC23" i="58"/>
  <c r="AC24" i="58"/>
  <c r="AC25" i="58"/>
  <c r="AC26" i="58"/>
  <c r="AC27" i="58"/>
  <c r="AC28" i="58"/>
  <c r="AC29" i="58"/>
  <c r="AC30" i="58"/>
  <c r="AC31" i="58"/>
  <c r="AC32" i="58"/>
  <c r="AC33" i="58"/>
  <c r="AC34" i="58"/>
  <c r="AC35" i="58"/>
  <c r="AC36" i="58"/>
  <c r="AC37" i="58"/>
  <c r="AC38" i="58"/>
  <c r="AC39" i="58"/>
  <c r="AC40" i="58"/>
  <c r="AC41" i="58"/>
  <c r="AC42" i="58"/>
  <c r="AC43" i="58"/>
  <c r="AC44" i="58"/>
  <c r="AC45" i="58"/>
  <c r="AC46" i="58"/>
  <c r="AC47" i="58"/>
  <c r="AC48" i="58"/>
  <c r="AC49" i="58"/>
  <c r="AC50" i="58"/>
  <c r="AC51" i="58"/>
  <c r="AC52" i="58"/>
  <c r="AC53" i="58"/>
  <c r="AC54" i="58"/>
  <c r="AC55" i="58"/>
  <c r="AC56" i="58"/>
  <c r="AC57" i="58"/>
  <c r="AC58" i="58"/>
  <c r="AC59" i="58"/>
  <c r="AC60" i="58"/>
  <c r="AC61" i="58"/>
  <c r="AC62" i="58"/>
  <c r="AC63" i="58"/>
  <c r="AC64" i="58"/>
  <c r="AC65" i="58"/>
  <c r="AC66" i="58"/>
  <c r="AC67" i="58"/>
  <c r="AC68" i="58"/>
  <c r="AC69" i="58"/>
  <c r="AC70" i="58"/>
  <c r="AC71" i="58"/>
  <c r="AC72" i="58"/>
  <c r="AC73" i="58"/>
  <c r="AC74" i="58"/>
  <c r="AC75" i="58"/>
  <c r="AC76" i="58"/>
  <c r="AC77" i="58"/>
  <c r="AC78" i="58"/>
  <c r="AC79" i="58"/>
  <c r="AC80" i="58"/>
  <c r="AC81" i="58"/>
  <c r="AC82" i="58"/>
  <c r="AC83" i="58"/>
  <c r="AC84" i="58"/>
  <c r="AC85" i="58"/>
  <c r="AC86" i="58"/>
  <c r="AC87" i="58"/>
  <c r="AC88" i="58"/>
  <c r="AC89" i="58"/>
  <c r="AC90" i="58"/>
  <c r="AC91" i="58"/>
  <c r="AC92" i="58"/>
  <c r="AC93" i="58"/>
  <c r="AC94" i="58"/>
  <c r="AC95" i="58"/>
  <c r="AC96" i="58"/>
  <c r="AC97" i="58"/>
  <c r="AC98" i="58"/>
  <c r="AC99" i="58"/>
  <c r="AC100" i="58"/>
  <c r="AC101" i="58"/>
  <c r="AC4" i="58"/>
  <c r="AC3" i="58"/>
  <c r="AB5" i="58" l="1"/>
  <c r="AB4" i="58"/>
  <c r="AB3" i="58"/>
  <c r="AY2" i="58"/>
  <c r="AZ2" i="58"/>
  <c r="BA2" i="58"/>
  <c r="AC2" i="58"/>
  <c r="AD2" i="58"/>
  <c r="AE2" i="58"/>
  <c r="AF2" i="58"/>
  <c r="AG2" i="58"/>
  <c r="AH2" i="58"/>
  <c r="AI2" i="58"/>
  <c r="AJ2" i="58"/>
  <c r="AK2" i="58"/>
  <c r="AL2" i="58"/>
  <c r="AM2" i="58"/>
  <c r="AN2" i="58"/>
  <c r="AO2" i="58"/>
  <c r="AP2" i="58"/>
  <c r="AQ2" i="58"/>
  <c r="AR2" i="58"/>
  <c r="AS2" i="58"/>
  <c r="AT2" i="58"/>
  <c r="AU2" i="58"/>
  <c r="AV2" i="58"/>
  <c r="AW2" i="58"/>
  <c r="AX2" i="58"/>
  <c r="D2113" i="59"/>
  <c r="F2113" i="59"/>
  <c r="D2114" i="59"/>
  <c r="F2114" i="59"/>
  <c r="D2115" i="59"/>
  <c r="F2115" i="59"/>
  <c r="B2115" i="59"/>
  <c r="B2114" i="59"/>
  <c r="B2113" i="59"/>
  <c r="D2070" i="59"/>
  <c r="F2070" i="59"/>
  <c r="D2071" i="59"/>
  <c r="F2071" i="59"/>
  <c r="D2072" i="59"/>
  <c r="F2072" i="59"/>
  <c r="B2072" i="59"/>
  <c r="B2071" i="59"/>
  <c r="B2070" i="59"/>
  <c r="D2027" i="59"/>
  <c r="F2027" i="59"/>
  <c r="D2028" i="59"/>
  <c r="F2028" i="59"/>
  <c r="D2029" i="59"/>
  <c r="F2029" i="59"/>
  <c r="B2029" i="59"/>
  <c r="B2028" i="59"/>
  <c r="B2027" i="59"/>
  <c r="D1984" i="59"/>
  <c r="F1984" i="59"/>
  <c r="D1985" i="59"/>
  <c r="F1985" i="59"/>
  <c r="D1986" i="59"/>
  <c r="F1986" i="59"/>
  <c r="B1986" i="59"/>
  <c r="B1985" i="59"/>
  <c r="B1984" i="59"/>
  <c r="D1941" i="59"/>
  <c r="F1941" i="59"/>
  <c r="D1942" i="59"/>
  <c r="F1942" i="59"/>
  <c r="D1943" i="59"/>
  <c r="F1943" i="59"/>
  <c r="B1943" i="59"/>
  <c r="B1942" i="59"/>
  <c r="B1941" i="59"/>
  <c r="D1898" i="59"/>
  <c r="F1898" i="59"/>
  <c r="D1899" i="59"/>
  <c r="F1899" i="59"/>
  <c r="D1900" i="59"/>
  <c r="F1900" i="59"/>
  <c r="B1900" i="59"/>
  <c r="B1899" i="59"/>
  <c r="D1855" i="59"/>
  <c r="F1855" i="59"/>
  <c r="D1856" i="59"/>
  <c r="F1856" i="59"/>
  <c r="D1857" i="59"/>
  <c r="F1857" i="59"/>
  <c r="B1857" i="59"/>
  <c r="B1856" i="59"/>
  <c r="B1855" i="59"/>
  <c r="D1812" i="59"/>
  <c r="F1812" i="59"/>
  <c r="D1813" i="59"/>
  <c r="F1813" i="59"/>
  <c r="D1814" i="59"/>
  <c r="F1814" i="59"/>
  <c r="B1814" i="59"/>
  <c r="B1813" i="59"/>
  <c r="B1812" i="59"/>
  <c r="D1769" i="59"/>
  <c r="F1769" i="59"/>
  <c r="D1770" i="59"/>
  <c r="F1770" i="59"/>
  <c r="D1771" i="59"/>
  <c r="F1771" i="59"/>
  <c r="B1771" i="59"/>
  <c r="B1770" i="59"/>
  <c r="B1769" i="59"/>
  <c r="D1726" i="59"/>
  <c r="F1726" i="59"/>
  <c r="D1727" i="59"/>
  <c r="F1727" i="59"/>
  <c r="D1728" i="59"/>
  <c r="F1728" i="59"/>
  <c r="B1728" i="59"/>
  <c r="B1727" i="59"/>
  <c r="B1726" i="59"/>
  <c r="D1683" i="59"/>
  <c r="F1683" i="59"/>
  <c r="D1684" i="59"/>
  <c r="F1684" i="59"/>
  <c r="D1685" i="59"/>
  <c r="F1685" i="59"/>
  <c r="B1685" i="59"/>
  <c r="B1684" i="59"/>
  <c r="B1683" i="59"/>
  <c r="D1640" i="59"/>
  <c r="F1640" i="59"/>
  <c r="D1641" i="59"/>
  <c r="F1641" i="59"/>
  <c r="D1642" i="59"/>
  <c r="F1642" i="59"/>
  <c r="B1642" i="59"/>
  <c r="B1641" i="59"/>
  <c r="B1640" i="59"/>
  <c r="D1597" i="59"/>
  <c r="F1597" i="59"/>
  <c r="D1598" i="59"/>
  <c r="F1598" i="59"/>
  <c r="D1599" i="59"/>
  <c r="F1599" i="59"/>
  <c r="B1599" i="59"/>
  <c r="B1598" i="59"/>
  <c r="B1597" i="59"/>
  <c r="D1554" i="59"/>
  <c r="F1554" i="59"/>
  <c r="D1555" i="59"/>
  <c r="F1555" i="59"/>
  <c r="D1556" i="59"/>
  <c r="F1556" i="59"/>
  <c r="B1556" i="59"/>
  <c r="B1555" i="59"/>
  <c r="B1554" i="59"/>
  <c r="D1511" i="59"/>
  <c r="F1511" i="59"/>
  <c r="D1512" i="59"/>
  <c r="F1512" i="59"/>
  <c r="D1513" i="59"/>
  <c r="F1513" i="59"/>
  <c r="B1513" i="59"/>
  <c r="B1512" i="59"/>
  <c r="B1511" i="59"/>
  <c r="D1468" i="59"/>
  <c r="F1468" i="59"/>
  <c r="D1469" i="59"/>
  <c r="F1469" i="59"/>
  <c r="D1470" i="59"/>
  <c r="F1470" i="59"/>
  <c r="B1470" i="59"/>
  <c r="B1469" i="59"/>
  <c r="B1468" i="59"/>
  <c r="D1425" i="59"/>
  <c r="F1425" i="59"/>
  <c r="D1426" i="59"/>
  <c r="F1426" i="59"/>
  <c r="D1427" i="59"/>
  <c r="F1427" i="59"/>
  <c r="B1427" i="59"/>
  <c r="B1426" i="59"/>
  <c r="B1425" i="59"/>
  <c r="D1382" i="59"/>
  <c r="F1382" i="59"/>
  <c r="D1383" i="59"/>
  <c r="F1383" i="59"/>
  <c r="D1384" i="59"/>
  <c r="F1384" i="59"/>
  <c r="B1384" i="59"/>
  <c r="B1383" i="59"/>
  <c r="B1382" i="59"/>
  <c r="D1339" i="59"/>
  <c r="F1339" i="59"/>
  <c r="D1340" i="59"/>
  <c r="F1340" i="59"/>
  <c r="D1341" i="59"/>
  <c r="F1341" i="59"/>
  <c r="B1341" i="59"/>
  <c r="B1340" i="59"/>
  <c r="B1339" i="59"/>
  <c r="D1296" i="59"/>
  <c r="F1296" i="59"/>
  <c r="D1297" i="59"/>
  <c r="F1297" i="59"/>
  <c r="D1298" i="59"/>
  <c r="F1298" i="59"/>
  <c r="B1298" i="59"/>
  <c r="B1297" i="59"/>
  <c r="B1296" i="59"/>
  <c r="D1253" i="59"/>
  <c r="F1253" i="59"/>
  <c r="D1254" i="59"/>
  <c r="F1254" i="59"/>
  <c r="D1255" i="59"/>
  <c r="F1255" i="59"/>
  <c r="B1255" i="59"/>
  <c r="B1254" i="59"/>
  <c r="B1253" i="59"/>
  <c r="D1210" i="59"/>
  <c r="F1210" i="59"/>
  <c r="D1211" i="59"/>
  <c r="F1211" i="59"/>
  <c r="D1212" i="59"/>
  <c r="F1212" i="59"/>
  <c r="B1212" i="59"/>
  <c r="B1211" i="59"/>
  <c r="B1210" i="59"/>
  <c r="D1167" i="59"/>
  <c r="F1167" i="59"/>
  <c r="D1168" i="59"/>
  <c r="F1168" i="59"/>
  <c r="D1169" i="59"/>
  <c r="F1169" i="59"/>
  <c r="B1169" i="59"/>
  <c r="B1168" i="59"/>
  <c r="B1167" i="59"/>
  <c r="D1124" i="59"/>
  <c r="F1124" i="59"/>
  <c r="D1125" i="59"/>
  <c r="F1125" i="59"/>
  <c r="D1126" i="59"/>
  <c r="F1126" i="59"/>
  <c r="B1126" i="59"/>
  <c r="B1125" i="59"/>
  <c r="B1124" i="59"/>
  <c r="D1081" i="59"/>
  <c r="F1081" i="59"/>
  <c r="D1082" i="59"/>
  <c r="F1082" i="59"/>
  <c r="D1083" i="59"/>
  <c r="F1083" i="59"/>
  <c r="B1083" i="59"/>
  <c r="B1082" i="59"/>
  <c r="B1081" i="59"/>
  <c r="D1038" i="59"/>
  <c r="F1038" i="59"/>
  <c r="D1039" i="59"/>
  <c r="F1039" i="59"/>
  <c r="D1040" i="59"/>
  <c r="F1040" i="59"/>
  <c r="B1040" i="59"/>
  <c r="B1039" i="59"/>
  <c r="B1038" i="59"/>
  <c r="D2156" i="59"/>
  <c r="F2156" i="59"/>
  <c r="D2157" i="59"/>
  <c r="F2157" i="59"/>
  <c r="D2158" i="59"/>
  <c r="F2158" i="59"/>
  <c r="B2156" i="59"/>
  <c r="B2157" i="59"/>
  <c r="B2158" i="59"/>
  <c r="D995" i="59"/>
  <c r="F995" i="59"/>
  <c r="D996" i="59"/>
  <c r="F996" i="59"/>
  <c r="D997" i="59"/>
  <c r="F997" i="59"/>
  <c r="B997" i="59"/>
  <c r="B996" i="59"/>
  <c r="B995" i="59"/>
  <c r="Q77" i="57"/>
  <c r="Q78" i="57"/>
  <c r="Q79" i="57"/>
  <c r="Q80" i="57"/>
  <c r="Q81" i="57"/>
  <c r="Q82" i="57"/>
  <c r="Q83" i="57"/>
  <c r="Q84" i="57"/>
  <c r="Q85" i="57"/>
  <c r="Q86" i="57"/>
  <c r="Q87" i="57"/>
  <c r="Q88" i="57"/>
  <c r="Q89" i="57"/>
  <c r="Q90" i="57"/>
  <c r="Q91" i="57"/>
  <c r="Q92" i="57"/>
  <c r="Q93" i="57"/>
  <c r="Q94" i="57"/>
  <c r="Q95" i="57"/>
  <c r="Q96" i="57"/>
  <c r="Q97" i="57"/>
  <c r="Q98" i="57"/>
  <c r="Q99" i="57"/>
  <c r="Q100" i="57"/>
  <c r="Q101" i="57"/>
  <c r="Q102" i="57"/>
  <c r="Q103" i="57"/>
  <c r="Q104" i="57"/>
  <c r="Q105" i="57"/>
  <c r="Q106" i="57"/>
  <c r="Q107" i="57"/>
  <c r="Q108" i="57"/>
  <c r="Q109" i="57"/>
  <c r="Q110" i="57"/>
  <c r="Q111" i="57"/>
  <c r="Q112" i="57"/>
  <c r="Q113" i="57"/>
  <c r="Q114" i="57"/>
  <c r="Q115" i="57"/>
  <c r="Q116" i="57"/>
  <c r="Q117" i="57"/>
  <c r="Q118" i="57"/>
  <c r="Q119" i="57"/>
  <c r="Q120" i="57"/>
  <c r="Q121" i="57"/>
  <c r="Q122" i="57"/>
  <c r="Q123" i="57"/>
  <c r="Q124" i="57"/>
  <c r="Q125" i="57"/>
  <c r="Q126" i="57"/>
  <c r="Q127" i="57"/>
  <c r="Q128" i="57"/>
  <c r="Q129" i="57"/>
  <c r="Q130" i="57"/>
  <c r="Q131" i="57"/>
  <c r="Q132" i="57"/>
  <c r="Q133" i="57"/>
  <c r="Q134" i="57"/>
  <c r="Q135" i="57"/>
  <c r="Q136" i="57"/>
  <c r="Q137" i="57"/>
  <c r="Q138" i="57"/>
  <c r="Q139" i="57"/>
  <c r="Q140" i="57"/>
  <c r="Q141" i="57"/>
  <c r="Q142" i="57"/>
  <c r="Q143" i="57"/>
  <c r="Q144" i="57"/>
  <c r="Q145" i="57"/>
  <c r="Q146" i="57"/>
  <c r="Q147" i="57"/>
  <c r="Q148" i="57"/>
  <c r="Q149" i="57"/>
  <c r="Q150" i="57"/>
  <c r="Q151" i="57"/>
  <c r="Q152" i="57"/>
  <c r="Q153" i="57"/>
  <c r="Q154" i="57"/>
  <c r="Q156" i="57"/>
  <c r="Q157" i="57"/>
  <c r="Q159" i="57"/>
  <c r="Q160" i="57"/>
  <c r="J77" i="57"/>
  <c r="O79" i="57" s="1"/>
  <c r="J83" i="57"/>
  <c r="O85" i="57" s="1"/>
  <c r="J86" i="57"/>
  <c r="O88" i="57" s="1"/>
  <c r="J89" i="57"/>
  <c r="P91" i="57" s="1"/>
  <c r="J92" i="57"/>
  <c r="P94" i="57" s="1"/>
  <c r="J95" i="57"/>
  <c r="P97" i="57" s="1"/>
  <c r="J98" i="57"/>
  <c r="O100" i="57" s="1"/>
  <c r="J101" i="57"/>
  <c r="O103" i="57" s="1"/>
  <c r="J104" i="57"/>
  <c r="P106" i="57" s="1"/>
  <c r="J107" i="57"/>
  <c r="O109" i="57" s="1"/>
  <c r="J113" i="57"/>
  <c r="P115" i="57" s="1"/>
  <c r="J116" i="57"/>
  <c r="O118" i="57" s="1"/>
  <c r="J119" i="57"/>
  <c r="P121" i="57" s="1"/>
  <c r="J122" i="57"/>
  <c r="P124" i="57" s="1"/>
  <c r="J125" i="57"/>
  <c r="O127" i="57" s="1"/>
  <c r="J128" i="57"/>
  <c r="P130" i="57" s="1"/>
  <c r="J131" i="57"/>
  <c r="O133" i="57" s="1"/>
  <c r="J134" i="57"/>
  <c r="O136" i="57" s="1"/>
  <c r="J137" i="57"/>
  <c r="P139" i="57" s="1"/>
  <c r="J140" i="57"/>
  <c r="O142" i="57" s="1"/>
  <c r="J143" i="57"/>
  <c r="P145" i="57" s="1"/>
  <c r="J146" i="57"/>
  <c r="P148" i="57" s="1"/>
  <c r="J149" i="57"/>
  <c r="O151" i="57" s="1"/>
  <c r="J152" i="57"/>
  <c r="P154" i="57" s="1"/>
  <c r="J155" i="57"/>
  <c r="O157" i="57" s="1"/>
  <c r="I77" i="57"/>
  <c r="O78" i="57" s="1"/>
  <c r="I83" i="57"/>
  <c r="P84" i="57" s="1"/>
  <c r="I86" i="57"/>
  <c r="O87" i="57" s="1"/>
  <c r="I89" i="57"/>
  <c r="P90" i="57" s="1"/>
  <c r="I92" i="57"/>
  <c r="O93" i="57" s="1"/>
  <c r="I95" i="57"/>
  <c r="O96" i="57" s="1"/>
  <c r="I98" i="57"/>
  <c r="P99" i="57" s="1"/>
  <c r="I101" i="57"/>
  <c r="O102" i="57" s="1"/>
  <c r="I104" i="57"/>
  <c r="P105" i="57" s="1"/>
  <c r="I107" i="57"/>
  <c r="P108" i="57" s="1"/>
  <c r="I113" i="57"/>
  <c r="P114" i="57" s="1"/>
  <c r="I116" i="57"/>
  <c r="O117" i="57" s="1"/>
  <c r="I119" i="57"/>
  <c r="O120" i="57" s="1"/>
  <c r="I122" i="57"/>
  <c r="P123" i="57" s="1"/>
  <c r="I125" i="57"/>
  <c r="O126" i="57" s="1"/>
  <c r="I128" i="57"/>
  <c r="P129" i="57" s="1"/>
  <c r="I131" i="57"/>
  <c r="P132" i="57" s="1"/>
  <c r="I134" i="57"/>
  <c r="O135" i="57" s="1"/>
  <c r="I137" i="57"/>
  <c r="P138" i="57" s="1"/>
  <c r="I140" i="57"/>
  <c r="O141" i="57" s="1"/>
  <c r="I143" i="57"/>
  <c r="O144" i="57" s="1"/>
  <c r="I146" i="57"/>
  <c r="P147" i="57" s="1"/>
  <c r="I149" i="57"/>
  <c r="O150" i="57" s="1"/>
  <c r="I152" i="57"/>
  <c r="P153" i="57" s="1"/>
  <c r="I155" i="57"/>
  <c r="P156" i="57" s="1"/>
  <c r="H137" i="57"/>
  <c r="P137" i="57" s="1"/>
  <c r="H143" i="57"/>
  <c r="O143" i="57" s="1"/>
  <c r="H146" i="57"/>
  <c r="P146" i="57" s="1"/>
  <c r="H149" i="57"/>
  <c r="O149" i="57" s="1"/>
  <c r="H152" i="57"/>
  <c r="O152" i="57" s="1"/>
  <c r="H80" i="57"/>
  <c r="O80" i="57" s="1"/>
  <c r="H83" i="57"/>
  <c r="P83" i="57" s="1"/>
  <c r="H86" i="57"/>
  <c r="O86" i="57" s="1"/>
  <c r="H89" i="57"/>
  <c r="P89" i="57" s="1"/>
  <c r="H92" i="57"/>
  <c r="P92" i="57" s="1"/>
  <c r="H95" i="57"/>
  <c r="O95" i="57" s="1"/>
  <c r="H98" i="57"/>
  <c r="P98" i="57" s="1"/>
  <c r="H101" i="57"/>
  <c r="O101" i="57" s="1"/>
  <c r="H104" i="57"/>
  <c r="O104" i="57" s="1"/>
  <c r="H107" i="57"/>
  <c r="P107" i="57" s="1"/>
  <c r="H110" i="57"/>
  <c r="O110" i="57" s="1"/>
  <c r="H113" i="57"/>
  <c r="P113" i="57" s="1"/>
  <c r="H116" i="57"/>
  <c r="P116" i="57" s="1"/>
  <c r="H119" i="57"/>
  <c r="O119" i="57" s="1"/>
  <c r="H122" i="57"/>
  <c r="P122" i="57" s="1"/>
  <c r="H125" i="57"/>
  <c r="O125" i="57" s="1"/>
  <c r="H128" i="57"/>
  <c r="O128" i="57" s="1"/>
  <c r="H131" i="57"/>
  <c r="P131" i="57" s="1"/>
  <c r="H134" i="57"/>
  <c r="O134" i="57" s="1"/>
  <c r="D80" i="57"/>
  <c r="D83" i="57"/>
  <c r="D86" i="57"/>
  <c r="D89" i="57"/>
  <c r="D92" i="57"/>
  <c r="D95" i="57"/>
  <c r="D98" i="57"/>
  <c r="D101" i="57"/>
  <c r="D104" i="57"/>
  <c r="D107" i="57"/>
  <c r="D110" i="57"/>
  <c r="D113" i="57"/>
  <c r="D116" i="57"/>
  <c r="D119" i="57"/>
  <c r="D122" i="57"/>
  <c r="D125" i="57"/>
  <c r="D128" i="57"/>
  <c r="D131" i="57"/>
  <c r="D134" i="57"/>
  <c r="D137" i="57"/>
  <c r="D140" i="57"/>
  <c r="D143" i="57"/>
  <c r="D146" i="57"/>
  <c r="D149" i="57"/>
  <c r="D152" i="57"/>
  <c r="C80" i="57"/>
  <c r="C83" i="57"/>
  <c r="C86" i="57"/>
  <c r="C89" i="57"/>
  <c r="C92" i="57"/>
  <c r="C95" i="57"/>
  <c r="C98" i="57"/>
  <c r="C101" i="57"/>
  <c r="C104" i="57"/>
  <c r="C107" i="57"/>
  <c r="C110" i="57"/>
  <c r="C113" i="57"/>
  <c r="C116" i="57"/>
  <c r="C119" i="57"/>
  <c r="C122" i="57"/>
  <c r="C125" i="57"/>
  <c r="C128" i="57"/>
  <c r="C131" i="57"/>
  <c r="C134" i="57"/>
  <c r="C137" i="57"/>
  <c r="C140" i="57"/>
  <c r="C143" i="57"/>
  <c r="C146" i="57"/>
  <c r="C149" i="57"/>
  <c r="C152" i="57"/>
  <c r="B83" i="57"/>
  <c r="B86" i="57"/>
  <c r="B89" i="57"/>
  <c r="B92" i="57"/>
  <c r="B95" i="57"/>
  <c r="B98" i="57"/>
  <c r="B101" i="57"/>
  <c r="B104" i="57"/>
  <c r="B107" i="57"/>
  <c r="B110" i="57"/>
  <c r="B113" i="57"/>
  <c r="B116" i="57"/>
  <c r="B119" i="57"/>
  <c r="B122" i="57"/>
  <c r="B125" i="57"/>
  <c r="B128" i="57"/>
  <c r="B131" i="57"/>
  <c r="B134" i="57"/>
  <c r="B137" i="57"/>
  <c r="B140" i="57"/>
  <c r="B143" i="57"/>
  <c r="B146" i="57"/>
  <c r="B149" i="57"/>
  <c r="B152" i="57"/>
  <c r="B80" i="57"/>
  <c r="I1291" i="59"/>
  <c r="J1291" i="59"/>
  <c r="K1291" i="59"/>
  <c r="O1291" i="59"/>
  <c r="P1291" i="59"/>
  <c r="Q1291" i="59"/>
  <c r="R1291" i="59"/>
  <c r="S1291" i="59"/>
  <c r="J1294" i="59"/>
  <c r="L1291" i="59" s="1"/>
  <c r="I1334" i="59"/>
  <c r="J1334" i="59"/>
  <c r="K1334" i="59"/>
  <c r="O1334" i="59"/>
  <c r="P1334" i="59"/>
  <c r="Q1334" i="59"/>
  <c r="R1334" i="59"/>
  <c r="S1334" i="59"/>
  <c r="J1337" i="59"/>
  <c r="L1334" i="59" s="1"/>
  <c r="I1377" i="59"/>
  <c r="J1377" i="59"/>
  <c r="K1377" i="59"/>
  <c r="O1377" i="59"/>
  <c r="P1377" i="59"/>
  <c r="Q1377" i="59"/>
  <c r="R1377" i="59"/>
  <c r="S1377" i="59"/>
  <c r="J1380" i="59"/>
  <c r="L1377" i="59" s="1"/>
  <c r="I1420" i="59"/>
  <c r="J1420" i="59"/>
  <c r="K1420" i="59"/>
  <c r="O1420" i="59"/>
  <c r="P1420" i="59"/>
  <c r="Q1420" i="59"/>
  <c r="R1420" i="59"/>
  <c r="S1420" i="59"/>
  <c r="J1423" i="59"/>
  <c r="L1420" i="59" s="1"/>
  <c r="I1463" i="59"/>
  <c r="J1463" i="59"/>
  <c r="K1463" i="59"/>
  <c r="O1463" i="59"/>
  <c r="P1463" i="59"/>
  <c r="I110" i="57" s="1"/>
  <c r="O111" i="57" s="1"/>
  <c r="Q1463" i="59"/>
  <c r="J110" i="57" s="1"/>
  <c r="O112" i="57" s="1"/>
  <c r="R1463" i="59"/>
  <c r="S1463" i="59"/>
  <c r="J1466" i="59"/>
  <c r="L1463" i="59" s="1"/>
  <c r="I1506" i="59"/>
  <c r="J1506" i="59"/>
  <c r="K1506" i="59"/>
  <c r="O1506" i="59"/>
  <c r="P1506" i="59"/>
  <c r="Q1506" i="59"/>
  <c r="R1506" i="59"/>
  <c r="S1506" i="59"/>
  <c r="J1509" i="59"/>
  <c r="L1506" i="59" s="1"/>
  <c r="I1549" i="59"/>
  <c r="J1549" i="59"/>
  <c r="K1549" i="59"/>
  <c r="O1549" i="59"/>
  <c r="P1549" i="59"/>
  <c r="Q1549" i="59"/>
  <c r="R1549" i="59"/>
  <c r="S1549" i="59"/>
  <c r="J1552" i="59"/>
  <c r="L1549" i="59" s="1"/>
  <c r="I1592" i="59"/>
  <c r="J1592" i="59"/>
  <c r="K1592" i="59"/>
  <c r="O1592" i="59"/>
  <c r="P1592" i="59"/>
  <c r="Q1592" i="59"/>
  <c r="R1592" i="59"/>
  <c r="S1592" i="59"/>
  <c r="J1595" i="59"/>
  <c r="L1592" i="59" s="1"/>
  <c r="I1635" i="59"/>
  <c r="J1635" i="59"/>
  <c r="K1635" i="59"/>
  <c r="O1635" i="59"/>
  <c r="P1635" i="59"/>
  <c r="Q1635" i="59"/>
  <c r="R1635" i="59"/>
  <c r="S1635" i="59"/>
  <c r="J1638" i="59"/>
  <c r="L1635" i="59" s="1"/>
  <c r="I1678" i="59"/>
  <c r="J1678" i="59"/>
  <c r="K1678" i="59"/>
  <c r="O1678" i="59"/>
  <c r="P1678" i="59"/>
  <c r="Q1678" i="59"/>
  <c r="R1678" i="59"/>
  <c r="S1678" i="59"/>
  <c r="J1681" i="59"/>
  <c r="L1678" i="59" s="1"/>
  <c r="I1721" i="59"/>
  <c r="J1721" i="59"/>
  <c r="K1721" i="59"/>
  <c r="O1721" i="59"/>
  <c r="P1721" i="59"/>
  <c r="Q1721" i="59"/>
  <c r="R1721" i="59"/>
  <c r="S1721" i="59"/>
  <c r="J1724" i="59"/>
  <c r="L1721" i="59" s="1"/>
  <c r="I1764" i="59"/>
  <c r="J1764" i="59"/>
  <c r="K1764" i="59"/>
  <c r="O1764" i="59"/>
  <c r="P1764" i="59"/>
  <c r="Q1764" i="59"/>
  <c r="R1764" i="59"/>
  <c r="S1764" i="59"/>
  <c r="J1767" i="59"/>
  <c r="L1764" i="59" s="1"/>
  <c r="I1807" i="59"/>
  <c r="J1807" i="59"/>
  <c r="K1807" i="59"/>
  <c r="O1807" i="59"/>
  <c r="P1807" i="59"/>
  <c r="Q1807" i="59"/>
  <c r="R1807" i="59"/>
  <c r="S1807" i="59"/>
  <c r="J1810" i="59"/>
  <c r="L1807" i="59" s="1"/>
  <c r="I1850" i="59"/>
  <c r="J1850" i="59"/>
  <c r="K1850" i="59"/>
  <c r="O1850" i="59"/>
  <c r="P1850" i="59"/>
  <c r="Q1850" i="59"/>
  <c r="R1850" i="59"/>
  <c r="S1850" i="59"/>
  <c r="J1853" i="59"/>
  <c r="L1850" i="59" s="1"/>
  <c r="I1893" i="59"/>
  <c r="J1893" i="59"/>
  <c r="K1893" i="59"/>
  <c r="O1893" i="59"/>
  <c r="H140" i="57" s="1"/>
  <c r="P140" i="57" s="1"/>
  <c r="P1893" i="59"/>
  <c r="Q1893" i="59"/>
  <c r="R1893" i="59"/>
  <c r="S1893" i="59"/>
  <c r="J1896" i="59"/>
  <c r="L1893" i="59" s="1"/>
  <c r="I1936" i="59"/>
  <c r="J1936" i="59"/>
  <c r="K1936" i="59"/>
  <c r="O1936" i="59"/>
  <c r="P1936" i="59"/>
  <c r="Q1936" i="59"/>
  <c r="R1936" i="59"/>
  <c r="S1936" i="59"/>
  <c r="J1939" i="59"/>
  <c r="L1936" i="59" s="1"/>
  <c r="I1979" i="59"/>
  <c r="J1979" i="59"/>
  <c r="K1979" i="59"/>
  <c r="O1979" i="59"/>
  <c r="P1979" i="59"/>
  <c r="Q1979" i="59"/>
  <c r="R1979" i="59"/>
  <c r="S1979" i="59"/>
  <c r="J1982" i="59"/>
  <c r="L1979" i="59" s="1"/>
  <c r="I2022" i="59"/>
  <c r="J2022" i="59"/>
  <c r="K2022" i="59"/>
  <c r="O2022" i="59"/>
  <c r="P2022" i="59"/>
  <c r="Q2022" i="59"/>
  <c r="R2022" i="59"/>
  <c r="S2022" i="59"/>
  <c r="J2025" i="59"/>
  <c r="L2022" i="59" s="1"/>
  <c r="I2065" i="59"/>
  <c r="J2065" i="59"/>
  <c r="K2065" i="59"/>
  <c r="O2065" i="59"/>
  <c r="P2065" i="59"/>
  <c r="Q2065" i="59"/>
  <c r="R2065" i="59"/>
  <c r="S2065" i="59"/>
  <c r="J2068" i="59"/>
  <c r="L2065" i="59" s="1"/>
  <c r="I2108" i="59"/>
  <c r="J2108" i="59"/>
  <c r="B155" i="57" s="1"/>
  <c r="K2108" i="59"/>
  <c r="C155" i="57" s="1"/>
  <c r="O2108" i="59"/>
  <c r="H155" i="57" s="1"/>
  <c r="P155" i="57" s="1"/>
  <c r="P2108" i="59"/>
  <c r="Q2108" i="59"/>
  <c r="R2108" i="59"/>
  <c r="Q155" i="57" s="1"/>
  <c r="S2108" i="59"/>
  <c r="J2111" i="59"/>
  <c r="I2151" i="59"/>
  <c r="J2151" i="59"/>
  <c r="B158" i="57" s="1"/>
  <c r="K2151" i="59"/>
  <c r="C158" i="57" s="1"/>
  <c r="O2151" i="59"/>
  <c r="H158" i="57" s="1"/>
  <c r="P2151" i="59"/>
  <c r="I158" i="57" s="1"/>
  <c r="O159" i="57" s="1"/>
  <c r="Q2151" i="59"/>
  <c r="J158" i="57" s="1"/>
  <c r="O160" i="57" s="1"/>
  <c r="R2151" i="59"/>
  <c r="Q158" i="57" s="1"/>
  <c r="S2151" i="59"/>
  <c r="J2154" i="59"/>
  <c r="A2151" i="59"/>
  <c r="H2151" i="59"/>
  <c r="F2153" i="59"/>
  <c r="F2154" i="59"/>
  <c r="C2162" i="59"/>
  <c r="G2162" i="59"/>
  <c r="C2163" i="59"/>
  <c r="G2163" i="59"/>
  <c r="C2164" i="59"/>
  <c r="G2164" i="59"/>
  <c r="C2165" i="59"/>
  <c r="G2165" i="59"/>
  <c r="C2166" i="59"/>
  <c r="G2166" i="59"/>
  <c r="C2167" i="59"/>
  <c r="G2167" i="59"/>
  <c r="C2168" i="59"/>
  <c r="G2168" i="59"/>
  <c r="C2169" i="59"/>
  <c r="G2169" i="59"/>
  <c r="C2170" i="59"/>
  <c r="G2170" i="59"/>
  <c r="C2171" i="59"/>
  <c r="G2171" i="59"/>
  <c r="C2172" i="59"/>
  <c r="G2172" i="59"/>
  <c r="C2173" i="59"/>
  <c r="G2173" i="59"/>
  <c r="C2174" i="59"/>
  <c r="G2174" i="59"/>
  <c r="C2175" i="59"/>
  <c r="G2175" i="59"/>
  <c r="C2176" i="59"/>
  <c r="G2176" i="59"/>
  <c r="C2177" i="59"/>
  <c r="G2177" i="59"/>
  <c r="C2178" i="59"/>
  <c r="G2178" i="59"/>
  <c r="C2179" i="59"/>
  <c r="G2179" i="59"/>
  <c r="C2180" i="59"/>
  <c r="G2180" i="59"/>
  <c r="C2181" i="59"/>
  <c r="G2181" i="59"/>
  <c r="C2182" i="59"/>
  <c r="G2182" i="59"/>
  <c r="G2183" i="59"/>
  <c r="A2065" i="59"/>
  <c r="H2065" i="59"/>
  <c r="F2067" i="59"/>
  <c r="F2068" i="59"/>
  <c r="C2076" i="59"/>
  <c r="G2076" i="59"/>
  <c r="C2077" i="59"/>
  <c r="G2077" i="59"/>
  <c r="C2078" i="59"/>
  <c r="G2078" i="59"/>
  <c r="C2079" i="59"/>
  <c r="G2079" i="59"/>
  <c r="C2080" i="59"/>
  <c r="G2080" i="59"/>
  <c r="C2081" i="59"/>
  <c r="G2081" i="59"/>
  <c r="C2082" i="59"/>
  <c r="G2082" i="59"/>
  <c r="C2083" i="59"/>
  <c r="G2083" i="59"/>
  <c r="C2084" i="59"/>
  <c r="G2084" i="59"/>
  <c r="C2085" i="59"/>
  <c r="G2085" i="59"/>
  <c r="C2086" i="59"/>
  <c r="G2086" i="59"/>
  <c r="C2087" i="59"/>
  <c r="G2087" i="59"/>
  <c r="C2088" i="59"/>
  <c r="G2088" i="59"/>
  <c r="C2089" i="59"/>
  <c r="G2089" i="59"/>
  <c r="C2090" i="59"/>
  <c r="G2090" i="59"/>
  <c r="C2091" i="59"/>
  <c r="G2091" i="59"/>
  <c r="C2092" i="59"/>
  <c r="G2092" i="59"/>
  <c r="C2093" i="59"/>
  <c r="G2093" i="59"/>
  <c r="C2094" i="59"/>
  <c r="G2094" i="59"/>
  <c r="C2095" i="59"/>
  <c r="G2095" i="59"/>
  <c r="C2096" i="59"/>
  <c r="G2096" i="59"/>
  <c r="G2097" i="59"/>
  <c r="A2108" i="59"/>
  <c r="H2108" i="59"/>
  <c r="F2110" i="59"/>
  <c r="F2111" i="59"/>
  <c r="C2119" i="59"/>
  <c r="G2119" i="59"/>
  <c r="C2120" i="59"/>
  <c r="G2120" i="59"/>
  <c r="C2121" i="59"/>
  <c r="G2121" i="59"/>
  <c r="C2122" i="59"/>
  <c r="G2122" i="59"/>
  <c r="C2123" i="59"/>
  <c r="G2123" i="59"/>
  <c r="C2124" i="59"/>
  <c r="G2124" i="59"/>
  <c r="C2125" i="59"/>
  <c r="G2125" i="59"/>
  <c r="C2126" i="59"/>
  <c r="G2126" i="59"/>
  <c r="C2127" i="59"/>
  <c r="G2127" i="59"/>
  <c r="C2128" i="59"/>
  <c r="G2128" i="59"/>
  <c r="C2129" i="59"/>
  <c r="G2129" i="59"/>
  <c r="C2130" i="59"/>
  <c r="G2130" i="59"/>
  <c r="C2131" i="59"/>
  <c r="G2131" i="59"/>
  <c r="C2132" i="59"/>
  <c r="G2132" i="59"/>
  <c r="C2133" i="59"/>
  <c r="G2133" i="59"/>
  <c r="C2134" i="59"/>
  <c r="G2134" i="59"/>
  <c r="C2135" i="59"/>
  <c r="G2135" i="59"/>
  <c r="C2136" i="59"/>
  <c r="G2136" i="59"/>
  <c r="C2137" i="59"/>
  <c r="G2137" i="59"/>
  <c r="C2138" i="59"/>
  <c r="G2138" i="59"/>
  <c r="C2139" i="59"/>
  <c r="G2139" i="59"/>
  <c r="G2140" i="59"/>
  <c r="A1893" i="59"/>
  <c r="H1893" i="59"/>
  <c r="F1895" i="59"/>
  <c r="F1896" i="59"/>
  <c r="C1904" i="59"/>
  <c r="G1904" i="59"/>
  <c r="C1905" i="59"/>
  <c r="G1905" i="59"/>
  <c r="C1906" i="59"/>
  <c r="G1906" i="59"/>
  <c r="C1907" i="59"/>
  <c r="G1907" i="59"/>
  <c r="C1908" i="59"/>
  <c r="G1908" i="59"/>
  <c r="C1909" i="59"/>
  <c r="G1909" i="59"/>
  <c r="C1910" i="59"/>
  <c r="G1910" i="59"/>
  <c r="C1911" i="59"/>
  <c r="G1911" i="59"/>
  <c r="C1912" i="59"/>
  <c r="G1912" i="59"/>
  <c r="C1913" i="59"/>
  <c r="G1913" i="59"/>
  <c r="C1914" i="59"/>
  <c r="G1914" i="59"/>
  <c r="C1915" i="59"/>
  <c r="G1915" i="59"/>
  <c r="C1916" i="59"/>
  <c r="G1916" i="59"/>
  <c r="C1917" i="59"/>
  <c r="G1917" i="59"/>
  <c r="C1918" i="59"/>
  <c r="G1918" i="59"/>
  <c r="C1919" i="59"/>
  <c r="G1919" i="59"/>
  <c r="C1920" i="59"/>
  <c r="G1920" i="59"/>
  <c r="C1921" i="59"/>
  <c r="G1921" i="59"/>
  <c r="C1922" i="59"/>
  <c r="G1922" i="59"/>
  <c r="C1923" i="59"/>
  <c r="G1923" i="59"/>
  <c r="C1924" i="59"/>
  <c r="G1924" i="59"/>
  <c r="G1925" i="59"/>
  <c r="A1936" i="59"/>
  <c r="H1936" i="59"/>
  <c r="F1938" i="59"/>
  <c r="F1939" i="59"/>
  <c r="C1947" i="59"/>
  <c r="G1947" i="59"/>
  <c r="C1948" i="59"/>
  <c r="G1948" i="59"/>
  <c r="C1949" i="59"/>
  <c r="G1949" i="59"/>
  <c r="C1950" i="59"/>
  <c r="G1950" i="59"/>
  <c r="C1951" i="59"/>
  <c r="G1951" i="59"/>
  <c r="C1952" i="59"/>
  <c r="G1952" i="59"/>
  <c r="C1953" i="59"/>
  <c r="G1953" i="59"/>
  <c r="C1954" i="59"/>
  <c r="G1954" i="59"/>
  <c r="C1955" i="59"/>
  <c r="G1955" i="59"/>
  <c r="C1956" i="59"/>
  <c r="G1956" i="59"/>
  <c r="C1957" i="59"/>
  <c r="G1957" i="59"/>
  <c r="C1958" i="59"/>
  <c r="G1958" i="59"/>
  <c r="C1959" i="59"/>
  <c r="G1959" i="59"/>
  <c r="C1960" i="59"/>
  <c r="G1960" i="59"/>
  <c r="C1961" i="59"/>
  <c r="G1961" i="59"/>
  <c r="C1962" i="59"/>
  <c r="G1962" i="59"/>
  <c r="C1963" i="59"/>
  <c r="G1963" i="59"/>
  <c r="C1964" i="59"/>
  <c r="G1964" i="59"/>
  <c r="C1965" i="59"/>
  <c r="G1965" i="59"/>
  <c r="C1966" i="59"/>
  <c r="G1966" i="59"/>
  <c r="C1967" i="59"/>
  <c r="G1967" i="59"/>
  <c r="G1968" i="59"/>
  <c r="A1979" i="59"/>
  <c r="A2022" i="59" s="1"/>
  <c r="H1979" i="59"/>
  <c r="F1981" i="59"/>
  <c r="F1982" i="59"/>
  <c r="C1990" i="59"/>
  <c r="G1990" i="59"/>
  <c r="C1991" i="59"/>
  <c r="G1991" i="59"/>
  <c r="C1992" i="59"/>
  <c r="G1992" i="59"/>
  <c r="C1993" i="59"/>
  <c r="G1993" i="59"/>
  <c r="C1994" i="59"/>
  <c r="G1994" i="59"/>
  <c r="C1995" i="59"/>
  <c r="G1995" i="59"/>
  <c r="C1996" i="59"/>
  <c r="G1996" i="59"/>
  <c r="C1997" i="59"/>
  <c r="G1997" i="59"/>
  <c r="C1998" i="59"/>
  <c r="G1998" i="59"/>
  <c r="C1999" i="59"/>
  <c r="G1999" i="59"/>
  <c r="C2000" i="59"/>
  <c r="G2000" i="59"/>
  <c r="C2001" i="59"/>
  <c r="G2001" i="59"/>
  <c r="C2002" i="59"/>
  <c r="G2002" i="59"/>
  <c r="C2003" i="59"/>
  <c r="G2003" i="59"/>
  <c r="C2004" i="59"/>
  <c r="G2004" i="59"/>
  <c r="C2005" i="59"/>
  <c r="G2005" i="59"/>
  <c r="C2006" i="59"/>
  <c r="G2006" i="59"/>
  <c r="C2007" i="59"/>
  <c r="G2007" i="59"/>
  <c r="C2008" i="59"/>
  <c r="G2008" i="59"/>
  <c r="C2009" i="59"/>
  <c r="G2009" i="59"/>
  <c r="C2010" i="59"/>
  <c r="G2010" i="59"/>
  <c r="G2011" i="59"/>
  <c r="H2022" i="59"/>
  <c r="F2024" i="59"/>
  <c r="F2025" i="59"/>
  <c r="C2033" i="59"/>
  <c r="G2033" i="59"/>
  <c r="C2034" i="59"/>
  <c r="G2034" i="59"/>
  <c r="C2035" i="59"/>
  <c r="G2035" i="59"/>
  <c r="C2036" i="59"/>
  <c r="G2036" i="59"/>
  <c r="C2037" i="59"/>
  <c r="G2037" i="59"/>
  <c r="C2038" i="59"/>
  <c r="G2038" i="59"/>
  <c r="C2039" i="59"/>
  <c r="G2039" i="59"/>
  <c r="C2040" i="59"/>
  <c r="G2040" i="59"/>
  <c r="C2041" i="59"/>
  <c r="G2041" i="59"/>
  <c r="C2042" i="59"/>
  <c r="G2042" i="59"/>
  <c r="C2043" i="59"/>
  <c r="G2043" i="59"/>
  <c r="C2044" i="59"/>
  <c r="G2044" i="59"/>
  <c r="C2045" i="59"/>
  <c r="G2045" i="59"/>
  <c r="C2046" i="59"/>
  <c r="G2046" i="59"/>
  <c r="C2047" i="59"/>
  <c r="G2047" i="59"/>
  <c r="C2048" i="59"/>
  <c r="G2048" i="59"/>
  <c r="C2049" i="59"/>
  <c r="G2049" i="59"/>
  <c r="C2050" i="59"/>
  <c r="G2050" i="59"/>
  <c r="C2051" i="59"/>
  <c r="G2051" i="59"/>
  <c r="C2052" i="59"/>
  <c r="G2052" i="59"/>
  <c r="C2053" i="59"/>
  <c r="G2053" i="59"/>
  <c r="G2054" i="59"/>
  <c r="A1291" i="59"/>
  <c r="H1291" i="59"/>
  <c r="F1293" i="59"/>
  <c r="F1294" i="59"/>
  <c r="C1302" i="59"/>
  <c r="G1302" i="59"/>
  <c r="C1303" i="59"/>
  <c r="G1303" i="59"/>
  <c r="C1304" i="59"/>
  <c r="G1304" i="59"/>
  <c r="C1305" i="59"/>
  <c r="G1305" i="59"/>
  <c r="C1306" i="59"/>
  <c r="G1306" i="59"/>
  <c r="C1307" i="59"/>
  <c r="G1307" i="59"/>
  <c r="C1308" i="59"/>
  <c r="G1308" i="59"/>
  <c r="C1309" i="59"/>
  <c r="G1309" i="59"/>
  <c r="C1310" i="59"/>
  <c r="G1310" i="59"/>
  <c r="C1311" i="59"/>
  <c r="G1311" i="59"/>
  <c r="C1312" i="59"/>
  <c r="G1312" i="59"/>
  <c r="C1313" i="59"/>
  <c r="G1313" i="59"/>
  <c r="C1314" i="59"/>
  <c r="G1314" i="59"/>
  <c r="C1315" i="59"/>
  <c r="G1315" i="59"/>
  <c r="C1316" i="59"/>
  <c r="G1316" i="59"/>
  <c r="C1317" i="59"/>
  <c r="G1317" i="59"/>
  <c r="C1318" i="59"/>
  <c r="G1318" i="59"/>
  <c r="C1319" i="59"/>
  <c r="G1319" i="59"/>
  <c r="C1320" i="59"/>
  <c r="G1320" i="59"/>
  <c r="C1321" i="59"/>
  <c r="G1321" i="59"/>
  <c r="C1322" i="59"/>
  <c r="G1322" i="59"/>
  <c r="G1323" i="59"/>
  <c r="A1334" i="59"/>
  <c r="H1334" i="59"/>
  <c r="F1336" i="59"/>
  <c r="F1337" i="59"/>
  <c r="C1345" i="59"/>
  <c r="G1345" i="59"/>
  <c r="C1346" i="59"/>
  <c r="G1346" i="59"/>
  <c r="C1347" i="59"/>
  <c r="G1347" i="59"/>
  <c r="C1348" i="59"/>
  <c r="G1348" i="59"/>
  <c r="C1349" i="59"/>
  <c r="G1349" i="59"/>
  <c r="C1350" i="59"/>
  <c r="G1350" i="59"/>
  <c r="C1351" i="59"/>
  <c r="G1351" i="59"/>
  <c r="C1352" i="59"/>
  <c r="G1352" i="59"/>
  <c r="C1353" i="59"/>
  <c r="G1353" i="59"/>
  <c r="C1354" i="59"/>
  <c r="G1354" i="59"/>
  <c r="C1355" i="59"/>
  <c r="G1355" i="59"/>
  <c r="C1356" i="59"/>
  <c r="G1356" i="59"/>
  <c r="C1357" i="59"/>
  <c r="G1357" i="59"/>
  <c r="C1358" i="59"/>
  <c r="G1358" i="59"/>
  <c r="C1359" i="59"/>
  <c r="G1359" i="59"/>
  <c r="C1360" i="59"/>
  <c r="G1360" i="59"/>
  <c r="C1361" i="59"/>
  <c r="G1361" i="59"/>
  <c r="C1362" i="59"/>
  <c r="G1362" i="59"/>
  <c r="C1363" i="59"/>
  <c r="G1363" i="59"/>
  <c r="C1364" i="59"/>
  <c r="G1364" i="59"/>
  <c r="C1365" i="59"/>
  <c r="G1365" i="59"/>
  <c r="G1366" i="59"/>
  <c r="A1377" i="59"/>
  <c r="H1377" i="59"/>
  <c r="F1379" i="59"/>
  <c r="F1380" i="59"/>
  <c r="C1388" i="59"/>
  <c r="G1388" i="59"/>
  <c r="C1389" i="59"/>
  <c r="G1389" i="59"/>
  <c r="C1390" i="59"/>
  <c r="G1390" i="59"/>
  <c r="C1391" i="59"/>
  <c r="G1391" i="59"/>
  <c r="C1392" i="59"/>
  <c r="G1392" i="59"/>
  <c r="C1393" i="59"/>
  <c r="G1393" i="59"/>
  <c r="C1394" i="59"/>
  <c r="G1394" i="59"/>
  <c r="C1395" i="59"/>
  <c r="G1395" i="59"/>
  <c r="C1396" i="59"/>
  <c r="G1396" i="59"/>
  <c r="C1397" i="59"/>
  <c r="G1397" i="59"/>
  <c r="C1398" i="59"/>
  <c r="G1398" i="59"/>
  <c r="C1399" i="59"/>
  <c r="G1399" i="59"/>
  <c r="C1400" i="59"/>
  <c r="G1400" i="59"/>
  <c r="C1401" i="59"/>
  <c r="G1401" i="59"/>
  <c r="C1402" i="59"/>
  <c r="G1402" i="59"/>
  <c r="C1403" i="59"/>
  <c r="G1403" i="59"/>
  <c r="C1404" i="59"/>
  <c r="G1404" i="59"/>
  <c r="C1405" i="59"/>
  <c r="G1405" i="59"/>
  <c r="C1406" i="59"/>
  <c r="G1406" i="59"/>
  <c r="C1407" i="59"/>
  <c r="G1407" i="59"/>
  <c r="C1408" i="59"/>
  <c r="G1408" i="59"/>
  <c r="G1409" i="59"/>
  <c r="A1420" i="59"/>
  <c r="A1463" i="59" s="1"/>
  <c r="A1506" i="59" s="1"/>
  <c r="A1549" i="59" s="1"/>
  <c r="A1592" i="59" s="1"/>
  <c r="A1635" i="59" s="1"/>
  <c r="A1678" i="59" s="1"/>
  <c r="A1721" i="59" s="1"/>
  <c r="A1764" i="59" s="1"/>
  <c r="A1807" i="59" s="1"/>
  <c r="A1850" i="59" s="1"/>
  <c r="H1420" i="59"/>
  <c r="F1422" i="59"/>
  <c r="F1423" i="59"/>
  <c r="C1431" i="59"/>
  <c r="G1431" i="59"/>
  <c r="C1432" i="59"/>
  <c r="G1432" i="59"/>
  <c r="C1433" i="59"/>
  <c r="G1433" i="59"/>
  <c r="C1434" i="59"/>
  <c r="G1434" i="59"/>
  <c r="C1435" i="59"/>
  <c r="G1435" i="59"/>
  <c r="C1436" i="59"/>
  <c r="G1436" i="59"/>
  <c r="C1437" i="59"/>
  <c r="G1437" i="59"/>
  <c r="C1438" i="59"/>
  <c r="G1438" i="59"/>
  <c r="C1439" i="59"/>
  <c r="G1439" i="59"/>
  <c r="C1440" i="59"/>
  <c r="G1440" i="59"/>
  <c r="C1441" i="59"/>
  <c r="G1441" i="59"/>
  <c r="C1442" i="59"/>
  <c r="G1442" i="59"/>
  <c r="C1443" i="59"/>
  <c r="G1443" i="59"/>
  <c r="C1444" i="59"/>
  <c r="G1444" i="59"/>
  <c r="C1445" i="59"/>
  <c r="G1445" i="59"/>
  <c r="C1446" i="59"/>
  <c r="G1446" i="59"/>
  <c r="C1447" i="59"/>
  <c r="G1447" i="59"/>
  <c r="C1448" i="59"/>
  <c r="G1448" i="59"/>
  <c r="C1449" i="59"/>
  <c r="G1449" i="59"/>
  <c r="C1450" i="59"/>
  <c r="G1450" i="59"/>
  <c r="C1451" i="59"/>
  <c r="G1451" i="59"/>
  <c r="G1452" i="59"/>
  <c r="H1463" i="59"/>
  <c r="H1506" i="59" s="1"/>
  <c r="H1549" i="59" s="1"/>
  <c r="H1592" i="59" s="1"/>
  <c r="H1635" i="59" s="1"/>
  <c r="H1678" i="59" s="1"/>
  <c r="H1721" i="59" s="1"/>
  <c r="H1764" i="59" s="1"/>
  <c r="H1807" i="59" s="1"/>
  <c r="H1850" i="59" s="1"/>
  <c r="F1465" i="59"/>
  <c r="F1466" i="59"/>
  <c r="C1474" i="59"/>
  <c r="G1474" i="59"/>
  <c r="C1475" i="59"/>
  <c r="G1475" i="59"/>
  <c r="C1476" i="59"/>
  <c r="G1476" i="59"/>
  <c r="C1477" i="59"/>
  <c r="G1477" i="59"/>
  <c r="C1478" i="59"/>
  <c r="G1478" i="59"/>
  <c r="C1479" i="59"/>
  <c r="G1479" i="59"/>
  <c r="C1480" i="59"/>
  <c r="G1480" i="59"/>
  <c r="C1481" i="59"/>
  <c r="G1481" i="59"/>
  <c r="C1482" i="59"/>
  <c r="G1482" i="59"/>
  <c r="C1483" i="59"/>
  <c r="G1483" i="59"/>
  <c r="C1484" i="59"/>
  <c r="G1484" i="59"/>
  <c r="C1485" i="59"/>
  <c r="G1485" i="59"/>
  <c r="C1486" i="59"/>
  <c r="G1486" i="59"/>
  <c r="C1487" i="59"/>
  <c r="G1487" i="59"/>
  <c r="C1488" i="59"/>
  <c r="G1488" i="59"/>
  <c r="C1489" i="59"/>
  <c r="G1489" i="59"/>
  <c r="C1490" i="59"/>
  <c r="G1490" i="59"/>
  <c r="C1491" i="59"/>
  <c r="G1491" i="59"/>
  <c r="C1492" i="59"/>
  <c r="G1492" i="59"/>
  <c r="C1493" i="59"/>
  <c r="G1493" i="59"/>
  <c r="C1494" i="59"/>
  <c r="G1494" i="59"/>
  <c r="G1495" i="59"/>
  <c r="F1508" i="59"/>
  <c r="F1509" i="59"/>
  <c r="C1517" i="59"/>
  <c r="G1517" i="59"/>
  <c r="C1518" i="59"/>
  <c r="G1518" i="59"/>
  <c r="C1519" i="59"/>
  <c r="G1519" i="59"/>
  <c r="C1520" i="59"/>
  <c r="G1520" i="59"/>
  <c r="C1521" i="59"/>
  <c r="G1521" i="59"/>
  <c r="C1522" i="59"/>
  <c r="G1522" i="59"/>
  <c r="C1523" i="59"/>
  <c r="G1523" i="59"/>
  <c r="C1524" i="59"/>
  <c r="G1524" i="59"/>
  <c r="C1525" i="59"/>
  <c r="G1525" i="59"/>
  <c r="C1526" i="59"/>
  <c r="G1526" i="59"/>
  <c r="C1527" i="59"/>
  <c r="G1527" i="59"/>
  <c r="C1528" i="59"/>
  <c r="G1528" i="59"/>
  <c r="C1529" i="59"/>
  <c r="G1529" i="59"/>
  <c r="C1530" i="59"/>
  <c r="G1530" i="59"/>
  <c r="C1531" i="59"/>
  <c r="G1531" i="59"/>
  <c r="C1532" i="59"/>
  <c r="G1532" i="59"/>
  <c r="C1533" i="59"/>
  <c r="G1533" i="59"/>
  <c r="C1534" i="59"/>
  <c r="G1534" i="59"/>
  <c r="C1535" i="59"/>
  <c r="G1535" i="59"/>
  <c r="C1536" i="59"/>
  <c r="G1536" i="59"/>
  <c r="C1537" i="59"/>
  <c r="G1537" i="59"/>
  <c r="G1538" i="59"/>
  <c r="F1551" i="59"/>
  <c r="F1552" i="59"/>
  <c r="C1560" i="59"/>
  <c r="G1560" i="59"/>
  <c r="C1561" i="59"/>
  <c r="G1561" i="59"/>
  <c r="C1562" i="59"/>
  <c r="G1562" i="59"/>
  <c r="C1563" i="59"/>
  <c r="G1563" i="59"/>
  <c r="C1564" i="59"/>
  <c r="G1564" i="59"/>
  <c r="C1565" i="59"/>
  <c r="G1565" i="59"/>
  <c r="C1566" i="59"/>
  <c r="G1566" i="59"/>
  <c r="C1567" i="59"/>
  <c r="G1567" i="59"/>
  <c r="C1568" i="59"/>
  <c r="G1568" i="59"/>
  <c r="C1569" i="59"/>
  <c r="G1569" i="59"/>
  <c r="C1570" i="59"/>
  <c r="G1570" i="59"/>
  <c r="C1571" i="59"/>
  <c r="G1571" i="59"/>
  <c r="C1572" i="59"/>
  <c r="G1572" i="59"/>
  <c r="C1573" i="59"/>
  <c r="G1573" i="59"/>
  <c r="C1574" i="59"/>
  <c r="G1574" i="59"/>
  <c r="C1575" i="59"/>
  <c r="G1575" i="59"/>
  <c r="C1576" i="59"/>
  <c r="G1576" i="59"/>
  <c r="C1577" i="59"/>
  <c r="G1577" i="59"/>
  <c r="C1578" i="59"/>
  <c r="G1578" i="59"/>
  <c r="C1579" i="59"/>
  <c r="G1579" i="59"/>
  <c r="C1580" i="59"/>
  <c r="G1580" i="59"/>
  <c r="G1581" i="59"/>
  <c r="F1594" i="59"/>
  <c r="F1595" i="59"/>
  <c r="C1603" i="59"/>
  <c r="G1603" i="59"/>
  <c r="C1604" i="59"/>
  <c r="G1604" i="59"/>
  <c r="C1605" i="59"/>
  <c r="G1605" i="59"/>
  <c r="C1606" i="59"/>
  <c r="G1606" i="59"/>
  <c r="C1607" i="59"/>
  <c r="G1607" i="59"/>
  <c r="C1608" i="59"/>
  <c r="G1608" i="59"/>
  <c r="C1609" i="59"/>
  <c r="G1609" i="59"/>
  <c r="C1610" i="59"/>
  <c r="G1610" i="59"/>
  <c r="C1611" i="59"/>
  <c r="G1611" i="59"/>
  <c r="C1612" i="59"/>
  <c r="G1612" i="59"/>
  <c r="C1613" i="59"/>
  <c r="G1613" i="59"/>
  <c r="C1614" i="59"/>
  <c r="G1614" i="59"/>
  <c r="C1615" i="59"/>
  <c r="G1615" i="59"/>
  <c r="C1616" i="59"/>
  <c r="G1616" i="59"/>
  <c r="C1617" i="59"/>
  <c r="G1617" i="59"/>
  <c r="C1618" i="59"/>
  <c r="G1618" i="59"/>
  <c r="C1619" i="59"/>
  <c r="G1619" i="59"/>
  <c r="C1620" i="59"/>
  <c r="G1620" i="59"/>
  <c r="C1621" i="59"/>
  <c r="G1621" i="59"/>
  <c r="C1622" i="59"/>
  <c r="G1622" i="59"/>
  <c r="C1623" i="59"/>
  <c r="G1623" i="59"/>
  <c r="G1624" i="59"/>
  <c r="F1637" i="59"/>
  <c r="F1638" i="59"/>
  <c r="C1646" i="59"/>
  <c r="G1646" i="59"/>
  <c r="C1647" i="59"/>
  <c r="G1647" i="59"/>
  <c r="C1648" i="59"/>
  <c r="G1648" i="59"/>
  <c r="C1649" i="59"/>
  <c r="G1649" i="59"/>
  <c r="C1650" i="59"/>
  <c r="G1650" i="59"/>
  <c r="C1651" i="59"/>
  <c r="G1651" i="59"/>
  <c r="C1652" i="59"/>
  <c r="G1652" i="59"/>
  <c r="C1653" i="59"/>
  <c r="G1653" i="59"/>
  <c r="C1654" i="59"/>
  <c r="G1654" i="59"/>
  <c r="C1655" i="59"/>
  <c r="G1655" i="59"/>
  <c r="C1656" i="59"/>
  <c r="G1656" i="59"/>
  <c r="C1657" i="59"/>
  <c r="G1657" i="59"/>
  <c r="C1658" i="59"/>
  <c r="G1658" i="59"/>
  <c r="C1659" i="59"/>
  <c r="G1659" i="59"/>
  <c r="C1660" i="59"/>
  <c r="G1660" i="59"/>
  <c r="C1661" i="59"/>
  <c r="G1661" i="59"/>
  <c r="C1662" i="59"/>
  <c r="G1662" i="59"/>
  <c r="C1663" i="59"/>
  <c r="G1663" i="59"/>
  <c r="C1664" i="59"/>
  <c r="G1664" i="59"/>
  <c r="C1665" i="59"/>
  <c r="G1665" i="59"/>
  <c r="C1666" i="59"/>
  <c r="G1666" i="59"/>
  <c r="G1667" i="59"/>
  <c r="F1680" i="59"/>
  <c r="F1681" i="59"/>
  <c r="C1689" i="59"/>
  <c r="G1689" i="59"/>
  <c r="C1690" i="59"/>
  <c r="G1690" i="59"/>
  <c r="C1691" i="59"/>
  <c r="G1691" i="59"/>
  <c r="C1692" i="59"/>
  <c r="G1692" i="59"/>
  <c r="C1693" i="59"/>
  <c r="G1693" i="59"/>
  <c r="C1694" i="59"/>
  <c r="G1694" i="59"/>
  <c r="C1695" i="59"/>
  <c r="G1695" i="59"/>
  <c r="C1696" i="59"/>
  <c r="G1696" i="59"/>
  <c r="C1697" i="59"/>
  <c r="G1697" i="59"/>
  <c r="C1698" i="59"/>
  <c r="G1698" i="59"/>
  <c r="C1699" i="59"/>
  <c r="G1699" i="59"/>
  <c r="C1700" i="59"/>
  <c r="G1700" i="59"/>
  <c r="C1701" i="59"/>
  <c r="G1701" i="59"/>
  <c r="C1702" i="59"/>
  <c r="G1702" i="59"/>
  <c r="C1703" i="59"/>
  <c r="G1703" i="59"/>
  <c r="C1704" i="59"/>
  <c r="G1704" i="59"/>
  <c r="C1705" i="59"/>
  <c r="G1705" i="59"/>
  <c r="C1706" i="59"/>
  <c r="G1706" i="59"/>
  <c r="C1707" i="59"/>
  <c r="G1707" i="59"/>
  <c r="C1708" i="59"/>
  <c r="G1708" i="59"/>
  <c r="C1709" i="59"/>
  <c r="G1709" i="59"/>
  <c r="G1710" i="59"/>
  <c r="F1723" i="59"/>
  <c r="F1724" i="59"/>
  <c r="C1732" i="59"/>
  <c r="G1732" i="59"/>
  <c r="C1733" i="59"/>
  <c r="G1733" i="59"/>
  <c r="C1734" i="59"/>
  <c r="G1734" i="59"/>
  <c r="C1735" i="59"/>
  <c r="G1735" i="59"/>
  <c r="C1736" i="59"/>
  <c r="G1736" i="59"/>
  <c r="C1737" i="59"/>
  <c r="G1737" i="59"/>
  <c r="C1738" i="59"/>
  <c r="G1738" i="59"/>
  <c r="C1739" i="59"/>
  <c r="G1739" i="59"/>
  <c r="C1740" i="59"/>
  <c r="G1740" i="59"/>
  <c r="C1741" i="59"/>
  <c r="G1741" i="59"/>
  <c r="C1742" i="59"/>
  <c r="G1742" i="59"/>
  <c r="C1743" i="59"/>
  <c r="G1743" i="59"/>
  <c r="C1744" i="59"/>
  <c r="G1744" i="59"/>
  <c r="C1745" i="59"/>
  <c r="G1745" i="59"/>
  <c r="C1746" i="59"/>
  <c r="G1746" i="59"/>
  <c r="C1747" i="59"/>
  <c r="G1747" i="59"/>
  <c r="C1748" i="59"/>
  <c r="G1748" i="59"/>
  <c r="C1749" i="59"/>
  <c r="G1749" i="59"/>
  <c r="C1750" i="59"/>
  <c r="G1750" i="59"/>
  <c r="C1751" i="59"/>
  <c r="G1751" i="59"/>
  <c r="C1752" i="59"/>
  <c r="G1752" i="59"/>
  <c r="G1753" i="59"/>
  <c r="F1766" i="59"/>
  <c r="F1767" i="59"/>
  <c r="C1775" i="59"/>
  <c r="G1775" i="59"/>
  <c r="C1776" i="59"/>
  <c r="G1776" i="59"/>
  <c r="C1777" i="59"/>
  <c r="G1777" i="59"/>
  <c r="C1778" i="59"/>
  <c r="G1778" i="59"/>
  <c r="C1779" i="59"/>
  <c r="G1779" i="59"/>
  <c r="C1780" i="59"/>
  <c r="G1780" i="59"/>
  <c r="C1781" i="59"/>
  <c r="G1781" i="59"/>
  <c r="C1782" i="59"/>
  <c r="G1782" i="59"/>
  <c r="C1783" i="59"/>
  <c r="G1783" i="59"/>
  <c r="C1784" i="59"/>
  <c r="G1784" i="59"/>
  <c r="C1785" i="59"/>
  <c r="G1785" i="59"/>
  <c r="C1786" i="59"/>
  <c r="G1786" i="59"/>
  <c r="C1787" i="59"/>
  <c r="G1787" i="59"/>
  <c r="C1788" i="59"/>
  <c r="G1788" i="59"/>
  <c r="C1789" i="59"/>
  <c r="G1789" i="59"/>
  <c r="C1790" i="59"/>
  <c r="G1790" i="59"/>
  <c r="C1791" i="59"/>
  <c r="G1791" i="59"/>
  <c r="C1792" i="59"/>
  <c r="G1792" i="59"/>
  <c r="C1793" i="59"/>
  <c r="G1793" i="59"/>
  <c r="C1794" i="59"/>
  <c r="G1794" i="59"/>
  <c r="C1795" i="59"/>
  <c r="G1795" i="59"/>
  <c r="G1796" i="59"/>
  <c r="F1809" i="59"/>
  <c r="F1810" i="59"/>
  <c r="C1818" i="59"/>
  <c r="G1818" i="59"/>
  <c r="C1819" i="59"/>
  <c r="G1819" i="59"/>
  <c r="C1820" i="59"/>
  <c r="G1820" i="59"/>
  <c r="C1821" i="59"/>
  <c r="G1821" i="59"/>
  <c r="C1822" i="59"/>
  <c r="G1822" i="59"/>
  <c r="C1823" i="59"/>
  <c r="G1823" i="59"/>
  <c r="C1824" i="59"/>
  <c r="G1824" i="59"/>
  <c r="C1825" i="59"/>
  <c r="G1825" i="59"/>
  <c r="C1826" i="59"/>
  <c r="G1826" i="59"/>
  <c r="C1827" i="59"/>
  <c r="G1827" i="59"/>
  <c r="C1828" i="59"/>
  <c r="G1828" i="59"/>
  <c r="C1829" i="59"/>
  <c r="G1829" i="59"/>
  <c r="C1830" i="59"/>
  <c r="G1830" i="59"/>
  <c r="C1831" i="59"/>
  <c r="G1831" i="59"/>
  <c r="C1832" i="59"/>
  <c r="G1832" i="59"/>
  <c r="C1833" i="59"/>
  <c r="G1833" i="59"/>
  <c r="C1834" i="59"/>
  <c r="G1834" i="59"/>
  <c r="C1835" i="59"/>
  <c r="G1835" i="59"/>
  <c r="C1836" i="59"/>
  <c r="G1836" i="59"/>
  <c r="C1837" i="59"/>
  <c r="G1837" i="59"/>
  <c r="C1838" i="59"/>
  <c r="G1838" i="59"/>
  <c r="G1839" i="59"/>
  <c r="F1852" i="59"/>
  <c r="F1853" i="59"/>
  <c r="C1861" i="59"/>
  <c r="G1861" i="59"/>
  <c r="C1862" i="59"/>
  <c r="G1862" i="59"/>
  <c r="C1863" i="59"/>
  <c r="G1863" i="59"/>
  <c r="C1864" i="59"/>
  <c r="G1864" i="59"/>
  <c r="C1865" i="59"/>
  <c r="G1865" i="59"/>
  <c r="C1866" i="59"/>
  <c r="G1866" i="59"/>
  <c r="C1867" i="59"/>
  <c r="G1867" i="59"/>
  <c r="C1868" i="59"/>
  <c r="G1868" i="59"/>
  <c r="C1869" i="59"/>
  <c r="G1869" i="59"/>
  <c r="C1870" i="59"/>
  <c r="G1870" i="59"/>
  <c r="C1871" i="59"/>
  <c r="G1871" i="59"/>
  <c r="C1872" i="59"/>
  <c r="G1872" i="59"/>
  <c r="C1873" i="59"/>
  <c r="G1873" i="59"/>
  <c r="C1874" i="59"/>
  <c r="G1874" i="59"/>
  <c r="C1875" i="59"/>
  <c r="G1875" i="59"/>
  <c r="C1876" i="59"/>
  <c r="G1876" i="59"/>
  <c r="C1877" i="59"/>
  <c r="G1877" i="59"/>
  <c r="C1878" i="59"/>
  <c r="G1878" i="59"/>
  <c r="C1879" i="59"/>
  <c r="G1879" i="59"/>
  <c r="C1880" i="59"/>
  <c r="G1880" i="59"/>
  <c r="C1881" i="59"/>
  <c r="G1881" i="59"/>
  <c r="G1882" i="59"/>
  <c r="I990" i="59"/>
  <c r="J990" i="59"/>
  <c r="B77" i="57" s="1"/>
  <c r="K990" i="59"/>
  <c r="C77" i="57" s="1"/>
  <c r="O990" i="59"/>
  <c r="H77" i="57" s="1"/>
  <c r="O77" i="57" s="1"/>
  <c r="P990" i="59"/>
  <c r="Q990" i="59"/>
  <c r="R990" i="59"/>
  <c r="S990" i="59"/>
  <c r="J993" i="59"/>
  <c r="I1033" i="59"/>
  <c r="J1033" i="59"/>
  <c r="K1033" i="59"/>
  <c r="O1033" i="59"/>
  <c r="P1033" i="59"/>
  <c r="I80" i="57" s="1"/>
  <c r="P81" i="57" s="1"/>
  <c r="Q1033" i="59"/>
  <c r="J80" i="57" s="1"/>
  <c r="P82" i="57" s="1"/>
  <c r="R1033" i="59"/>
  <c r="S1033" i="59"/>
  <c r="J1036" i="59"/>
  <c r="L1033" i="59" s="1"/>
  <c r="I1076" i="59"/>
  <c r="J1076" i="59"/>
  <c r="K1076" i="59"/>
  <c r="O1076" i="59"/>
  <c r="P1076" i="59"/>
  <c r="Q1076" i="59"/>
  <c r="R1076" i="59"/>
  <c r="S1076" i="59"/>
  <c r="J1079" i="59"/>
  <c r="L1076" i="59" s="1"/>
  <c r="I1119" i="59"/>
  <c r="J1119" i="59"/>
  <c r="K1119" i="59"/>
  <c r="O1119" i="59"/>
  <c r="P1119" i="59"/>
  <c r="Q1119" i="59"/>
  <c r="R1119" i="59"/>
  <c r="S1119" i="59"/>
  <c r="J1122" i="59"/>
  <c r="L1119" i="59" s="1"/>
  <c r="I1162" i="59"/>
  <c r="J1162" i="59"/>
  <c r="K1162" i="59"/>
  <c r="O1162" i="59"/>
  <c r="P1162" i="59"/>
  <c r="Q1162" i="59"/>
  <c r="R1162" i="59"/>
  <c r="S1162" i="59"/>
  <c r="J1165" i="59"/>
  <c r="L1162" i="59" s="1"/>
  <c r="I1205" i="59"/>
  <c r="J1205" i="59"/>
  <c r="K1205" i="59"/>
  <c r="O1205" i="59"/>
  <c r="P1205" i="59"/>
  <c r="Q1205" i="59"/>
  <c r="R1205" i="59"/>
  <c r="S1205" i="59"/>
  <c r="J1208" i="59"/>
  <c r="L1205" i="59" s="1"/>
  <c r="I1248" i="59"/>
  <c r="J1248" i="59"/>
  <c r="K1248" i="59"/>
  <c r="O1248" i="59"/>
  <c r="P1248" i="59"/>
  <c r="Q1248" i="59"/>
  <c r="R1248" i="59"/>
  <c r="S1248" i="59"/>
  <c r="J1251" i="59"/>
  <c r="L1248" i="59" s="1"/>
  <c r="A990" i="59"/>
  <c r="H990" i="59"/>
  <c r="H1033" i="59" s="1"/>
  <c r="H1076" i="59" s="1"/>
  <c r="H1119" i="59" s="1"/>
  <c r="H1162" i="59" s="1"/>
  <c r="H1205" i="59" s="1"/>
  <c r="H1248" i="59" s="1"/>
  <c r="F992" i="59"/>
  <c r="F993" i="59"/>
  <c r="C1001" i="59"/>
  <c r="G1001" i="59"/>
  <c r="C1002" i="59"/>
  <c r="G1002" i="59"/>
  <c r="C1003" i="59"/>
  <c r="G1003" i="59"/>
  <c r="C1004" i="59"/>
  <c r="G1004" i="59"/>
  <c r="C1005" i="59"/>
  <c r="G1005" i="59"/>
  <c r="C1006" i="59"/>
  <c r="G1006" i="59"/>
  <c r="C1007" i="59"/>
  <c r="G1007" i="59"/>
  <c r="C1008" i="59"/>
  <c r="G1008" i="59"/>
  <c r="C1009" i="59"/>
  <c r="G1009" i="59"/>
  <c r="C1010" i="59"/>
  <c r="G1010" i="59"/>
  <c r="C1011" i="59"/>
  <c r="G1011" i="59"/>
  <c r="C1012" i="59"/>
  <c r="G1012" i="59"/>
  <c r="C1013" i="59"/>
  <c r="G1013" i="59"/>
  <c r="C1014" i="59"/>
  <c r="G1014" i="59"/>
  <c r="C1015" i="59"/>
  <c r="G1015" i="59"/>
  <c r="C1016" i="59"/>
  <c r="G1016" i="59"/>
  <c r="C1017" i="59"/>
  <c r="G1017" i="59"/>
  <c r="C1018" i="59"/>
  <c r="G1018" i="59"/>
  <c r="C1019" i="59"/>
  <c r="G1019" i="59"/>
  <c r="C1020" i="59"/>
  <c r="G1020" i="59"/>
  <c r="C1021" i="59"/>
  <c r="G1021" i="59"/>
  <c r="G1022" i="59"/>
  <c r="A1033" i="59"/>
  <c r="F1035" i="59"/>
  <c r="F1036" i="59"/>
  <c r="C1044" i="59"/>
  <c r="G1044" i="59"/>
  <c r="C1045" i="59"/>
  <c r="G1045" i="59"/>
  <c r="C1046" i="59"/>
  <c r="G1046" i="59"/>
  <c r="C1047" i="59"/>
  <c r="G1047" i="59"/>
  <c r="C1048" i="59"/>
  <c r="G1048" i="59"/>
  <c r="C1049" i="59"/>
  <c r="G1049" i="59"/>
  <c r="C1050" i="59"/>
  <c r="G1050" i="59"/>
  <c r="C1051" i="59"/>
  <c r="G1051" i="59"/>
  <c r="C1052" i="59"/>
  <c r="G1052" i="59"/>
  <c r="C1053" i="59"/>
  <c r="G1053" i="59"/>
  <c r="C1054" i="59"/>
  <c r="G1054" i="59"/>
  <c r="C1055" i="59"/>
  <c r="G1055" i="59"/>
  <c r="C1056" i="59"/>
  <c r="G1056" i="59"/>
  <c r="C1057" i="59"/>
  <c r="G1057" i="59"/>
  <c r="C1058" i="59"/>
  <c r="G1058" i="59"/>
  <c r="C1059" i="59"/>
  <c r="G1059" i="59"/>
  <c r="C1060" i="59"/>
  <c r="G1060" i="59"/>
  <c r="C1061" i="59"/>
  <c r="G1061" i="59"/>
  <c r="C1062" i="59"/>
  <c r="G1062" i="59"/>
  <c r="C1063" i="59"/>
  <c r="G1063" i="59"/>
  <c r="C1064" i="59"/>
  <c r="G1064" i="59"/>
  <c r="G1065" i="59"/>
  <c r="A1076" i="59"/>
  <c r="A1119" i="59" s="1"/>
  <c r="A1162" i="59" s="1"/>
  <c r="A1205" i="59" s="1"/>
  <c r="A1248" i="59" s="1"/>
  <c r="F1078" i="59"/>
  <c r="F1079" i="59"/>
  <c r="C1087" i="59"/>
  <c r="G1087" i="59"/>
  <c r="C1088" i="59"/>
  <c r="G1088" i="59"/>
  <c r="C1089" i="59"/>
  <c r="G1089" i="59"/>
  <c r="C1090" i="59"/>
  <c r="G1090" i="59"/>
  <c r="C1091" i="59"/>
  <c r="G1091" i="59"/>
  <c r="C1092" i="59"/>
  <c r="G1092" i="59"/>
  <c r="C1093" i="59"/>
  <c r="G1093" i="59"/>
  <c r="C1094" i="59"/>
  <c r="G1094" i="59"/>
  <c r="C1095" i="59"/>
  <c r="G1095" i="59"/>
  <c r="C1096" i="59"/>
  <c r="G1096" i="59"/>
  <c r="C1097" i="59"/>
  <c r="G1097" i="59"/>
  <c r="C1098" i="59"/>
  <c r="G1098" i="59"/>
  <c r="C1099" i="59"/>
  <c r="G1099" i="59"/>
  <c r="C1100" i="59"/>
  <c r="G1100" i="59"/>
  <c r="C1101" i="59"/>
  <c r="G1101" i="59"/>
  <c r="C1102" i="59"/>
  <c r="G1102" i="59"/>
  <c r="C1103" i="59"/>
  <c r="G1103" i="59"/>
  <c r="C1104" i="59"/>
  <c r="G1104" i="59"/>
  <c r="C1105" i="59"/>
  <c r="G1105" i="59"/>
  <c r="C1106" i="59"/>
  <c r="G1106" i="59"/>
  <c r="C1107" i="59"/>
  <c r="G1107" i="59"/>
  <c r="G1108" i="59"/>
  <c r="F1121" i="59"/>
  <c r="F1122" i="59"/>
  <c r="C1130" i="59"/>
  <c r="G1130" i="59"/>
  <c r="C1131" i="59"/>
  <c r="G1131" i="59"/>
  <c r="C1132" i="59"/>
  <c r="G1132" i="59"/>
  <c r="C1133" i="59"/>
  <c r="G1133" i="59"/>
  <c r="C1134" i="59"/>
  <c r="G1134" i="59"/>
  <c r="C1135" i="59"/>
  <c r="G1135" i="59"/>
  <c r="C1136" i="59"/>
  <c r="G1136" i="59"/>
  <c r="C1137" i="59"/>
  <c r="G1137" i="59"/>
  <c r="C1138" i="59"/>
  <c r="G1138" i="59"/>
  <c r="C1139" i="59"/>
  <c r="G1139" i="59"/>
  <c r="C1140" i="59"/>
  <c r="G1140" i="59"/>
  <c r="C1141" i="59"/>
  <c r="G1141" i="59"/>
  <c r="C1142" i="59"/>
  <c r="G1142" i="59"/>
  <c r="C1143" i="59"/>
  <c r="G1143" i="59"/>
  <c r="C1144" i="59"/>
  <c r="G1144" i="59"/>
  <c r="C1145" i="59"/>
  <c r="G1145" i="59"/>
  <c r="C1146" i="59"/>
  <c r="G1146" i="59"/>
  <c r="C1147" i="59"/>
  <c r="G1147" i="59"/>
  <c r="C1148" i="59"/>
  <c r="G1148" i="59"/>
  <c r="C1149" i="59"/>
  <c r="G1149" i="59"/>
  <c r="C1150" i="59"/>
  <c r="G1150" i="59"/>
  <c r="G1151" i="59"/>
  <c r="F1164" i="59"/>
  <c r="F1165" i="59"/>
  <c r="C1173" i="59"/>
  <c r="G1173" i="59"/>
  <c r="C1174" i="59"/>
  <c r="G1174" i="59"/>
  <c r="C1175" i="59"/>
  <c r="G1175" i="59"/>
  <c r="C1176" i="59"/>
  <c r="G1176" i="59"/>
  <c r="C1177" i="59"/>
  <c r="G1177" i="59"/>
  <c r="C1178" i="59"/>
  <c r="G1178" i="59"/>
  <c r="C1179" i="59"/>
  <c r="G1179" i="59"/>
  <c r="C1180" i="59"/>
  <c r="G1180" i="59"/>
  <c r="C1181" i="59"/>
  <c r="G1181" i="59"/>
  <c r="C1182" i="59"/>
  <c r="G1182" i="59"/>
  <c r="C1183" i="59"/>
  <c r="G1183" i="59"/>
  <c r="C1184" i="59"/>
  <c r="G1184" i="59"/>
  <c r="C1185" i="59"/>
  <c r="G1185" i="59"/>
  <c r="C1186" i="59"/>
  <c r="G1186" i="59"/>
  <c r="C1187" i="59"/>
  <c r="G1187" i="59"/>
  <c r="C1188" i="59"/>
  <c r="G1188" i="59"/>
  <c r="C1189" i="59"/>
  <c r="G1189" i="59"/>
  <c r="C1190" i="59"/>
  <c r="G1190" i="59"/>
  <c r="C1191" i="59"/>
  <c r="G1191" i="59"/>
  <c r="C1192" i="59"/>
  <c r="G1192" i="59"/>
  <c r="C1193" i="59"/>
  <c r="G1193" i="59"/>
  <c r="G1194" i="59"/>
  <c r="F1207" i="59"/>
  <c r="F1208" i="59"/>
  <c r="C1216" i="59"/>
  <c r="G1216" i="59"/>
  <c r="C1217" i="59"/>
  <c r="G1217" i="59"/>
  <c r="C1218" i="59"/>
  <c r="G1218" i="59"/>
  <c r="C1219" i="59"/>
  <c r="G1219" i="59"/>
  <c r="C1220" i="59"/>
  <c r="G1220" i="59"/>
  <c r="C1221" i="59"/>
  <c r="G1221" i="59"/>
  <c r="C1222" i="59"/>
  <c r="G1222" i="59"/>
  <c r="C1223" i="59"/>
  <c r="G1223" i="59"/>
  <c r="C1224" i="59"/>
  <c r="G1224" i="59"/>
  <c r="C1225" i="59"/>
  <c r="G1225" i="59"/>
  <c r="C1226" i="59"/>
  <c r="G1226" i="59"/>
  <c r="C1227" i="59"/>
  <c r="G1227" i="59"/>
  <c r="C1228" i="59"/>
  <c r="G1228" i="59"/>
  <c r="C1229" i="59"/>
  <c r="G1229" i="59"/>
  <c r="C1230" i="59"/>
  <c r="G1230" i="59"/>
  <c r="C1231" i="59"/>
  <c r="G1231" i="59"/>
  <c r="C1232" i="59"/>
  <c r="G1232" i="59"/>
  <c r="C1233" i="59"/>
  <c r="G1233" i="59"/>
  <c r="C1234" i="59"/>
  <c r="G1234" i="59"/>
  <c r="C1235" i="59"/>
  <c r="G1235" i="59"/>
  <c r="C1236" i="59"/>
  <c r="G1236" i="59"/>
  <c r="G1237" i="59"/>
  <c r="F1250" i="59"/>
  <c r="F1251" i="59"/>
  <c r="C1259" i="59"/>
  <c r="G1259" i="59"/>
  <c r="C1260" i="59"/>
  <c r="G1260" i="59"/>
  <c r="C1261" i="59"/>
  <c r="G1261" i="59"/>
  <c r="C1262" i="59"/>
  <c r="G1262" i="59"/>
  <c r="C1263" i="59"/>
  <c r="G1263" i="59"/>
  <c r="C1264" i="59"/>
  <c r="G1264" i="59"/>
  <c r="C1265" i="59"/>
  <c r="G1265" i="59"/>
  <c r="C1266" i="59"/>
  <c r="G1266" i="59"/>
  <c r="C1267" i="59"/>
  <c r="G1267" i="59"/>
  <c r="C1268" i="59"/>
  <c r="G1268" i="59"/>
  <c r="C1269" i="59"/>
  <c r="G1269" i="59"/>
  <c r="C1270" i="59"/>
  <c r="G1270" i="59"/>
  <c r="C1271" i="59"/>
  <c r="G1271" i="59"/>
  <c r="C1272" i="59"/>
  <c r="G1272" i="59"/>
  <c r="C1273" i="59"/>
  <c r="G1273" i="59"/>
  <c r="C1274" i="59"/>
  <c r="G1274" i="59"/>
  <c r="C1275" i="59"/>
  <c r="G1275" i="59"/>
  <c r="C1276" i="59"/>
  <c r="G1276" i="59"/>
  <c r="C1277" i="59"/>
  <c r="G1277" i="59"/>
  <c r="C1278" i="59"/>
  <c r="G1278" i="59"/>
  <c r="C1279" i="59"/>
  <c r="G1279" i="59"/>
  <c r="G1280" i="59"/>
  <c r="L2108" i="59" l="1"/>
  <c r="D155" i="57" s="1"/>
  <c r="BB2" i="58"/>
  <c r="BC2" i="58"/>
  <c r="AB2" i="58"/>
  <c r="L2151" i="59"/>
  <c r="D158" i="57" s="1"/>
  <c r="L990" i="59"/>
  <c r="D77" i="57" s="1"/>
  <c r="N91" i="57"/>
  <c r="P135" i="57"/>
  <c r="O91" i="57"/>
  <c r="P87" i="57"/>
  <c r="N143" i="57"/>
  <c r="O107" i="57"/>
  <c r="N151" i="57"/>
  <c r="N95" i="57"/>
  <c r="O115" i="57"/>
  <c r="P143" i="57"/>
  <c r="N135" i="57"/>
  <c r="N87" i="57"/>
  <c r="O99" i="57"/>
  <c r="P127" i="57"/>
  <c r="P79" i="57"/>
  <c r="N127" i="57"/>
  <c r="N79" i="57"/>
  <c r="O94" i="57"/>
  <c r="P119" i="57"/>
  <c r="N119" i="57"/>
  <c r="O147" i="57"/>
  <c r="P111" i="57"/>
  <c r="N111" i="57"/>
  <c r="O139" i="57"/>
  <c r="O83" i="57"/>
  <c r="P103" i="57"/>
  <c r="N103" i="57"/>
  <c r="O131" i="57"/>
  <c r="P159" i="57"/>
  <c r="P100" i="57"/>
  <c r="N159" i="57"/>
  <c r="N100" i="57"/>
  <c r="O123" i="57"/>
  <c r="P151" i="57"/>
  <c r="P95" i="57"/>
  <c r="O158" i="57"/>
  <c r="P158" i="57"/>
  <c r="N158" i="57"/>
  <c r="B2183" i="59"/>
  <c r="M2151" i="59" s="1"/>
  <c r="N160" i="57"/>
  <c r="N152" i="57"/>
  <c r="N144" i="57"/>
  <c r="N136" i="57"/>
  <c r="N128" i="57"/>
  <c r="N120" i="57"/>
  <c r="N112" i="57"/>
  <c r="N104" i="57"/>
  <c r="N96" i="57"/>
  <c r="N88" i="57"/>
  <c r="N80" i="57"/>
  <c r="O156" i="57"/>
  <c r="O148" i="57"/>
  <c r="O140" i="57"/>
  <c r="O132" i="57"/>
  <c r="O124" i="57"/>
  <c r="O116" i="57"/>
  <c r="O108" i="57"/>
  <c r="O92" i="57"/>
  <c r="O84" i="57"/>
  <c r="P160" i="57"/>
  <c r="P152" i="57"/>
  <c r="P144" i="57"/>
  <c r="P136" i="57"/>
  <c r="P128" i="57"/>
  <c r="P120" i="57"/>
  <c r="P112" i="57"/>
  <c r="P104" i="57"/>
  <c r="P96" i="57"/>
  <c r="P88" i="57"/>
  <c r="P80" i="57"/>
  <c r="O155" i="57"/>
  <c r="N150" i="57"/>
  <c r="N142" i="57"/>
  <c r="N134" i="57"/>
  <c r="N126" i="57"/>
  <c r="N118" i="57"/>
  <c r="N110" i="57"/>
  <c r="N102" i="57"/>
  <c r="N94" i="57"/>
  <c r="N86" i="57"/>
  <c r="N78" i="57"/>
  <c r="O154" i="57"/>
  <c r="O146" i="57"/>
  <c r="O138" i="57"/>
  <c r="O130" i="57"/>
  <c r="O122" i="57"/>
  <c r="O114" i="57"/>
  <c r="O106" i="57"/>
  <c r="O98" i="57"/>
  <c r="O90" i="57"/>
  <c r="O82" i="57"/>
  <c r="P150" i="57"/>
  <c r="P142" i="57"/>
  <c r="P134" i="57"/>
  <c r="P126" i="57"/>
  <c r="P118" i="57"/>
  <c r="P110" i="57"/>
  <c r="P102" i="57"/>
  <c r="P86" i="57"/>
  <c r="P78" i="57"/>
  <c r="N157" i="57"/>
  <c r="N149" i="57"/>
  <c r="N141" i="57"/>
  <c r="N133" i="57"/>
  <c r="N125" i="57"/>
  <c r="N117" i="57"/>
  <c r="N109" i="57"/>
  <c r="N101" i="57"/>
  <c r="N93" i="57"/>
  <c r="N85" i="57"/>
  <c r="N77" i="57"/>
  <c r="O153" i="57"/>
  <c r="O145" i="57"/>
  <c r="O137" i="57"/>
  <c r="O129" i="57"/>
  <c r="O121" i="57"/>
  <c r="O113" i="57"/>
  <c r="O105" i="57"/>
  <c r="O97" i="57"/>
  <c r="O89" i="57"/>
  <c r="O81" i="57"/>
  <c r="P157" i="57"/>
  <c r="P149" i="57"/>
  <c r="P141" i="57"/>
  <c r="P133" i="57"/>
  <c r="P125" i="57"/>
  <c r="P117" i="57"/>
  <c r="P109" i="57"/>
  <c r="P101" i="57"/>
  <c r="P93" i="57"/>
  <c r="P85" i="57"/>
  <c r="P77" i="57"/>
  <c r="N156" i="57"/>
  <c r="N148" i="57"/>
  <c r="N140" i="57"/>
  <c r="N132" i="57"/>
  <c r="N124" i="57"/>
  <c r="N116" i="57"/>
  <c r="N108" i="57"/>
  <c r="N92" i="57"/>
  <c r="N84" i="57"/>
  <c r="N155" i="57"/>
  <c r="N147" i="57"/>
  <c r="N139" i="57"/>
  <c r="N131" i="57"/>
  <c r="N123" i="57"/>
  <c r="N115" i="57"/>
  <c r="N107" i="57"/>
  <c r="N99" i="57"/>
  <c r="N83" i="57"/>
  <c r="N154" i="57"/>
  <c r="N146" i="57"/>
  <c r="N138" i="57"/>
  <c r="N130" i="57"/>
  <c r="N122" i="57"/>
  <c r="N114" i="57"/>
  <c r="N106" i="57"/>
  <c r="N98" i="57"/>
  <c r="N90" i="57"/>
  <c r="N82" i="57"/>
  <c r="N153" i="57"/>
  <c r="N145" i="57"/>
  <c r="N137" i="57"/>
  <c r="N129" i="57"/>
  <c r="N121" i="57"/>
  <c r="N113" i="57"/>
  <c r="N105" i="57"/>
  <c r="N97" i="57"/>
  <c r="N89" i="57"/>
  <c r="N81" i="57"/>
  <c r="E1839" i="59"/>
  <c r="N1807" i="59" s="1"/>
  <c r="B2097" i="59"/>
  <c r="M2065" i="59" s="1"/>
  <c r="E2183" i="59"/>
  <c r="N2151" i="59" s="1"/>
  <c r="B1796" i="59"/>
  <c r="M1764" i="59" s="1"/>
  <c r="E2140" i="59"/>
  <c r="N2108" i="59" s="1"/>
  <c r="B2140" i="59"/>
  <c r="M2108" i="59" s="1"/>
  <c r="B1710" i="59"/>
  <c r="M1678" i="59" s="1"/>
  <c r="B1667" i="59"/>
  <c r="M1635" i="59" s="1"/>
  <c r="B1925" i="59"/>
  <c r="M1893" i="59" s="1"/>
  <c r="E1495" i="59"/>
  <c r="N1463" i="59" s="1"/>
  <c r="B2011" i="59"/>
  <c r="M1979" i="59" s="1"/>
  <c r="B2054" i="59"/>
  <c r="M2022" i="59" s="1"/>
  <c r="E2097" i="59"/>
  <c r="N2065" i="59" s="1"/>
  <c r="B1366" i="59"/>
  <c r="M1334" i="59" s="1"/>
  <c r="E1968" i="59"/>
  <c r="N1936" i="59" s="1"/>
  <c r="B1280" i="59"/>
  <c r="M1248" i="59" s="1"/>
  <c r="B1538" i="59"/>
  <c r="M1506" i="59" s="1"/>
  <c r="B1968" i="59"/>
  <c r="M1936" i="59" s="1"/>
  <c r="E1022" i="59"/>
  <c r="N990" i="59" s="1"/>
  <c r="E1882" i="59"/>
  <c r="N1850" i="59" s="1"/>
  <c r="B1624" i="59"/>
  <c r="M1592" i="59" s="1"/>
  <c r="E1581" i="59"/>
  <c r="N1549" i="59" s="1"/>
  <c r="E2011" i="59"/>
  <c r="N1979" i="59" s="1"/>
  <c r="B1237" i="59"/>
  <c r="M1205" i="59" s="1"/>
  <c r="B1839" i="59"/>
  <c r="M1807" i="59" s="1"/>
  <c r="E1710" i="59"/>
  <c r="N1678" i="59" s="1"/>
  <c r="B1581" i="59"/>
  <c r="M1549" i="59" s="1"/>
  <c r="E1538" i="59"/>
  <c r="N1506" i="59" s="1"/>
  <c r="B1452" i="59"/>
  <c r="M1420" i="59" s="1"/>
  <c r="B1409" i="59"/>
  <c r="M1377" i="59" s="1"/>
  <c r="B1323" i="59"/>
  <c r="M1291" i="59" s="1"/>
  <c r="E1925" i="59"/>
  <c r="N1893" i="59" s="1"/>
  <c r="E1667" i="59"/>
  <c r="N1635" i="59" s="1"/>
  <c r="B1495" i="59"/>
  <c r="M1463" i="59" s="1"/>
  <c r="E1409" i="59"/>
  <c r="N1377" i="59" s="1"/>
  <c r="E2054" i="59"/>
  <c r="N2022" i="59" s="1"/>
  <c r="B1753" i="59"/>
  <c r="M1721" i="59" s="1"/>
  <c r="E1366" i="59"/>
  <c r="N1334" i="59" s="1"/>
  <c r="E1280" i="59"/>
  <c r="N1248" i="59" s="1"/>
  <c r="B1882" i="59"/>
  <c r="M1850" i="59" s="1"/>
  <c r="E1753" i="59"/>
  <c r="N1721" i="59" s="1"/>
  <c r="E1237" i="59"/>
  <c r="N1205" i="59" s="1"/>
  <c r="B1022" i="59"/>
  <c r="M990" i="59" s="1"/>
  <c r="E1624" i="59"/>
  <c r="N1592" i="59" s="1"/>
  <c r="B1151" i="59"/>
  <c r="M1119" i="59" s="1"/>
  <c r="E1065" i="59"/>
  <c r="N1033" i="59" s="1"/>
  <c r="E1323" i="59"/>
  <c r="N1291" i="59" s="1"/>
  <c r="B1194" i="59"/>
  <c r="M1162" i="59" s="1"/>
  <c r="E1796" i="59"/>
  <c r="N1764" i="59" s="1"/>
  <c r="E1452" i="59"/>
  <c r="N1420" i="59" s="1"/>
  <c r="B1108" i="59"/>
  <c r="M1076" i="59" s="1"/>
  <c r="E1194" i="59"/>
  <c r="N1162" i="59" s="1"/>
  <c r="B1065" i="59"/>
  <c r="M1033" i="59" s="1"/>
  <c r="E1108" i="59"/>
  <c r="N1076" i="59" s="1"/>
  <c r="E1151" i="59"/>
  <c r="N1119" i="59" s="1"/>
  <c r="E89" i="57" l="1"/>
  <c r="G89" i="57" s="1"/>
  <c r="E137" i="57"/>
  <c r="G137" i="57" s="1"/>
  <c r="F140" i="57"/>
  <c r="E92" i="57"/>
  <c r="G92" i="57" s="1"/>
  <c r="E95" i="57"/>
  <c r="G95" i="57" s="1"/>
  <c r="E122" i="57"/>
  <c r="G122" i="57" s="1"/>
  <c r="E86" i="57"/>
  <c r="G86" i="57" s="1"/>
  <c r="F86" i="57"/>
  <c r="F98" i="57"/>
  <c r="F95" i="57"/>
  <c r="E98" i="57"/>
  <c r="G98" i="57" s="1"/>
  <c r="F146" i="57"/>
  <c r="F143" i="57"/>
  <c r="E125" i="57"/>
  <c r="G125" i="57" s="1"/>
  <c r="F83" i="57"/>
  <c r="F80" i="57"/>
  <c r="F101" i="57"/>
  <c r="E104" i="57"/>
  <c r="G104" i="57" s="1"/>
  <c r="F116" i="57"/>
  <c r="E101" i="57"/>
  <c r="G101" i="57" s="1"/>
  <c r="E155" i="57"/>
  <c r="G155" i="57" s="1"/>
  <c r="E128" i="57"/>
  <c r="G128" i="57" s="1"/>
  <c r="E107" i="57"/>
  <c r="G107" i="57" s="1"/>
  <c r="E119" i="57"/>
  <c r="G119" i="57" s="1"/>
  <c r="F152" i="57"/>
  <c r="F155" i="57"/>
  <c r="E158" i="57"/>
  <c r="G158" i="57" s="1"/>
  <c r="F119" i="57"/>
  <c r="F113" i="57"/>
  <c r="F137" i="57"/>
  <c r="E149" i="57"/>
  <c r="G149" i="57" s="1"/>
  <c r="E131" i="57"/>
  <c r="G131" i="57" s="1"/>
  <c r="E80" i="57"/>
  <c r="G80" i="57" s="1"/>
  <c r="F149" i="57"/>
  <c r="E83" i="57"/>
  <c r="G83" i="57" s="1"/>
  <c r="E77" i="57"/>
  <c r="G77" i="57" s="1"/>
  <c r="F104" i="57"/>
  <c r="E116" i="57"/>
  <c r="G116" i="57" s="1"/>
  <c r="F77" i="57"/>
  <c r="E146" i="57"/>
  <c r="G146" i="57" s="1"/>
  <c r="F158" i="57"/>
  <c r="F89" i="57"/>
  <c r="F107" i="57"/>
  <c r="F92" i="57"/>
  <c r="E110" i="57"/>
  <c r="G110" i="57" s="1"/>
  <c r="F125" i="57"/>
  <c r="E143" i="57"/>
  <c r="G143" i="57" s="1"/>
  <c r="F110" i="57"/>
  <c r="E152" i="57"/>
  <c r="G152" i="57" s="1"/>
  <c r="F131" i="57"/>
  <c r="F128" i="57"/>
  <c r="F122" i="57"/>
  <c r="E134" i="57"/>
  <c r="G134" i="57" s="1"/>
  <c r="E113" i="57"/>
  <c r="G113" i="57" s="1"/>
  <c r="E140" i="57"/>
  <c r="G140" i="57" s="1"/>
  <c r="F134" i="57"/>
  <c r="D952" i="59"/>
  <c r="F952" i="59"/>
  <c r="D953" i="59"/>
  <c r="F953" i="59"/>
  <c r="D954" i="59"/>
  <c r="F954" i="59"/>
  <c r="D909" i="59"/>
  <c r="F909" i="59"/>
  <c r="D910" i="59"/>
  <c r="F910" i="59"/>
  <c r="D911" i="59"/>
  <c r="F911" i="59"/>
  <c r="B911" i="59"/>
  <c r="B910" i="59"/>
  <c r="B909" i="59"/>
  <c r="D866" i="59"/>
  <c r="F866" i="59"/>
  <c r="D867" i="59"/>
  <c r="F867" i="59"/>
  <c r="D868" i="59"/>
  <c r="F868" i="59"/>
  <c r="B868" i="59"/>
  <c r="B867" i="59"/>
  <c r="B866" i="59"/>
  <c r="D823" i="59"/>
  <c r="F823" i="59"/>
  <c r="D824" i="59"/>
  <c r="F824" i="59"/>
  <c r="D825" i="59"/>
  <c r="F825" i="59"/>
  <c r="B825" i="59"/>
  <c r="B824" i="59"/>
  <c r="B823" i="59"/>
  <c r="D780" i="59"/>
  <c r="F780" i="59"/>
  <c r="D781" i="59"/>
  <c r="F781" i="59"/>
  <c r="D782" i="59"/>
  <c r="F782" i="59"/>
  <c r="B782" i="59"/>
  <c r="B781" i="59"/>
  <c r="B780" i="59"/>
  <c r="D737" i="59"/>
  <c r="F737" i="59"/>
  <c r="D738" i="59"/>
  <c r="F738" i="59"/>
  <c r="D739" i="59"/>
  <c r="F739" i="59"/>
  <c r="B739" i="59"/>
  <c r="B738" i="59"/>
  <c r="B737" i="59"/>
  <c r="D694" i="59"/>
  <c r="F694" i="59"/>
  <c r="D695" i="59"/>
  <c r="F695" i="59"/>
  <c r="D696" i="59"/>
  <c r="F696" i="59"/>
  <c r="B696" i="59"/>
  <c r="B695" i="59"/>
  <c r="B694" i="59"/>
  <c r="D651" i="59"/>
  <c r="F651" i="59"/>
  <c r="D652" i="59"/>
  <c r="F652" i="59"/>
  <c r="D653" i="59"/>
  <c r="F653" i="59"/>
  <c r="B653" i="59"/>
  <c r="B652" i="59"/>
  <c r="B651" i="59"/>
  <c r="D608" i="59"/>
  <c r="F608" i="59"/>
  <c r="D609" i="59"/>
  <c r="F609" i="59"/>
  <c r="D610" i="59"/>
  <c r="F610" i="59"/>
  <c r="B610" i="59"/>
  <c r="B609" i="59"/>
  <c r="B608" i="59"/>
  <c r="D565" i="59"/>
  <c r="F565" i="59"/>
  <c r="D566" i="59"/>
  <c r="F566" i="59"/>
  <c r="D567" i="59"/>
  <c r="F567" i="59"/>
  <c r="B567" i="59"/>
  <c r="B566" i="59"/>
  <c r="B565" i="59"/>
  <c r="D522" i="59"/>
  <c r="F522" i="59"/>
  <c r="D523" i="59"/>
  <c r="F523" i="59"/>
  <c r="D524" i="59"/>
  <c r="F524" i="59"/>
  <c r="B524" i="59"/>
  <c r="B523" i="59"/>
  <c r="B522" i="59"/>
  <c r="D479" i="59"/>
  <c r="F479" i="59"/>
  <c r="D480" i="59"/>
  <c r="F480" i="59"/>
  <c r="D481" i="59"/>
  <c r="F481" i="59"/>
  <c r="B481" i="59"/>
  <c r="B480" i="59"/>
  <c r="B479" i="59"/>
  <c r="D436" i="59"/>
  <c r="F436" i="59"/>
  <c r="D437" i="59"/>
  <c r="F437" i="59"/>
  <c r="D438" i="59"/>
  <c r="F438" i="59"/>
  <c r="B438" i="59"/>
  <c r="B437" i="59"/>
  <c r="B436" i="59"/>
  <c r="D393" i="59"/>
  <c r="F393" i="59"/>
  <c r="D394" i="59"/>
  <c r="F394" i="59"/>
  <c r="D395" i="59"/>
  <c r="F395" i="59"/>
  <c r="B395" i="59"/>
  <c r="B394" i="59"/>
  <c r="B393" i="59"/>
  <c r="D350" i="59"/>
  <c r="F350" i="59"/>
  <c r="D351" i="59"/>
  <c r="F351" i="59"/>
  <c r="D352" i="59"/>
  <c r="F352" i="59"/>
  <c r="B352" i="59"/>
  <c r="B351" i="59"/>
  <c r="B350" i="59"/>
  <c r="D307" i="59"/>
  <c r="F307" i="59"/>
  <c r="D308" i="59"/>
  <c r="F308" i="59"/>
  <c r="D309" i="59"/>
  <c r="F309" i="59"/>
  <c r="B309" i="59"/>
  <c r="B308" i="59"/>
  <c r="B307" i="59"/>
  <c r="D264" i="59"/>
  <c r="F264" i="59"/>
  <c r="D265" i="59"/>
  <c r="F265" i="59"/>
  <c r="D266" i="59"/>
  <c r="F266" i="59"/>
  <c r="B266" i="59"/>
  <c r="B265" i="59"/>
  <c r="B264" i="59"/>
  <c r="D221" i="59"/>
  <c r="F221" i="59"/>
  <c r="D222" i="59"/>
  <c r="F222" i="59"/>
  <c r="D223" i="59"/>
  <c r="F223" i="59"/>
  <c r="B223" i="59"/>
  <c r="B222" i="59"/>
  <c r="B221" i="59"/>
  <c r="D178" i="59"/>
  <c r="F178" i="59"/>
  <c r="D179" i="59"/>
  <c r="F179" i="59"/>
  <c r="D180" i="59"/>
  <c r="F180" i="59"/>
  <c r="B180" i="59"/>
  <c r="B179" i="59"/>
  <c r="B178" i="59"/>
  <c r="D135" i="59"/>
  <c r="F135" i="59"/>
  <c r="D136" i="59"/>
  <c r="F136" i="59"/>
  <c r="D137" i="59"/>
  <c r="F137" i="59"/>
  <c r="B137" i="59"/>
  <c r="B136" i="59"/>
  <c r="B135" i="59"/>
  <c r="D92" i="59"/>
  <c r="F92" i="59"/>
  <c r="D93" i="59"/>
  <c r="F93" i="59"/>
  <c r="D94" i="59"/>
  <c r="F94" i="59"/>
  <c r="B94" i="59"/>
  <c r="B93" i="59"/>
  <c r="B92" i="59"/>
  <c r="D49" i="59"/>
  <c r="F49" i="59"/>
  <c r="D50" i="59"/>
  <c r="F50" i="59"/>
  <c r="D51" i="59"/>
  <c r="F51" i="59"/>
  <c r="B51" i="59"/>
  <c r="B50" i="59"/>
  <c r="D6" i="59"/>
  <c r="F6" i="59"/>
  <c r="D7" i="59"/>
  <c r="F7" i="59"/>
  <c r="D8" i="59"/>
  <c r="F8" i="59"/>
  <c r="B8" i="59"/>
  <c r="B7" i="59"/>
  <c r="B6" i="59"/>
  <c r="I1" i="59" l="1"/>
  <c r="J1" i="59"/>
  <c r="K1" i="59"/>
  <c r="O1" i="59"/>
  <c r="P1" i="59"/>
  <c r="Q1" i="59"/>
  <c r="R1" i="59"/>
  <c r="S1" i="59"/>
  <c r="T1" i="59"/>
  <c r="F3" i="59"/>
  <c r="L1" i="59" s="1"/>
  <c r="D8" i="57" s="1"/>
  <c r="F4" i="59"/>
  <c r="J4" i="59"/>
  <c r="C12" i="59"/>
  <c r="G12" i="59"/>
  <c r="C13" i="59"/>
  <c r="G13" i="59"/>
  <c r="C14" i="59"/>
  <c r="G14" i="59"/>
  <c r="C15" i="59"/>
  <c r="G15" i="59"/>
  <c r="C16" i="59"/>
  <c r="G16" i="59"/>
  <c r="C17" i="59"/>
  <c r="G17" i="59"/>
  <c r="C18" i="59"/>
  <c r="G18" i="59"/>
  <c r="C19" i="59"/>
  <c r="G19" i="59"/>
  <c r="C20" i="59"/>
  <c r="G20" i="59"/>
  <c r="C21" i="59"/>
  <c r="G21" i="59"/>
  <c r="C22" i="59"/>
  <c r="G22" i="59"/>
  <c r="C23" i="59"/>
  <c r="G23" i="59"/>
  <c r="C24" i="59"/>
  <c r="G24" i="59"/>
  <c r="C25" i="59"/>
  <c r="G25" i="59"/>
  <c r="C26" i="59"/>
  <c r="G26" i="59"/>
  <c r="C27" i="59"/>
  <c r="G27" i="59"/>
  <c r="C28" i="59"/>
  <c r="G28" i="59"/>
  <c r="C29" i="59"/>
  <c r="G29" i="59"/>
  <c r="C30" i="59"/>
  <c r="G30" i="59"/>
  <c r="C31" i="59"/>
  <c r="G31" i="59"/>
  <c r="C32" i="59"/>
  <c r="G32" i="59"/>
  <c r="G33" i="59"/>
  <c r="A44" i="59"/>
  <c r="A87" i="59" s="1"/>
  <c r="A130" i="59" s="1"/>
  <c r="A173" i="59" s="1"/>
  <c r="A216" i="59" s="1"/>
  <c r="A259" i="59" s="1"/>
  <c r="A302" i="59" s="1"/>
  <c r="B44" i="59"/>
  <c r="B87" i="59" s="1"/>
  <c r="B130" i="59" s="1"/>
  <c r="B173" i="59" s="1"/>
  <c r="B216" i="59" s="1"/>
  <c r="B259" i="59" s="1"/>
  <c r="B302" i="59" s="1"/>
  <c r="B345" i="59" s="1"/>
  <c r="B388" i="59" s="1"/>
  <c r="B431" i="59" s="1"/>
  <c r="B474" i="59" s="1"/>
  <c r="B517" i="59" s="1"/>
  <c r="B560" i="59" s="1"/>
  <c r="B603" i="59" s="1"/>
  <c r="B646" i="59" s="1"/>
  <c r="B689" i="59" s="1"/>
  <c r="B732" i="59" s="1"/>
  <c r="B775" i="59" s="1"/>
  <c r="B818" i="59" s="1"/>
  <c r="B861" i="59" s="1"/>
  <c r="B904" i="59" s="1"/>
  <c r="B947" i="59" s="1"/>
  <c r="B990" i="59" s="1"/>
  <c r="B1033" i="59" s="1"/>
  <c r="B1076" i="59" s="1"/>
  <c r="B1119" i="59" s="1"/>
  <c r="B1162" i="59" s="1"/>
  <c r="B1205" i="59" s="1"/>
  <c r="B1248" i="59" s="1"/>
  <c r="B1291" i="59" s="1"/>
  <c r="B1334" i="59" s="1"/>
  <c r="B1377" i="59" s="1"/>
  <c r="B1420" i="59" s="1"/>
  <c r="B1463" i="59" s="1"/>
  <c r="B1506" i="59" s="1"/>
  <c r="B1549" i="59" s="1"/>
  <c r="B1592" i="59" s="1"/>
  <c r="B1635" i="59" s="1"/>
  <c r="B1678" i="59" s="1"/>
  <c r="B1721" i="59" s="1"/>
  <c r="B1764" i="59" s="1"/>
  <c r="B1807" i="59" s="1"/>
  <c r="B1850" i="59" s="1"/>
  <c r="B1893" i="59" s="1"/>
  <c r="B1936" i="59" s="1"/>
  <c r="B1979" i="59" s="1"/>
  <c r="B2022" i="59" s="1"/>
  <c r="B2065" i="59" s="1"/>
  <c r="B2108" i="59" s="1"/>
  <c r="B2151" i="59" s="1"/>
  <c r="H44" i="59"/>
  <c r="I44" i="59"/>
  <c r="J44" i="59"/>
  <c r="K44" i="59"/>
  <c r="O44" i="59"/>
  <c r="H11" i="57" s="1"/>
  <c r="P44" i="59"/>
  <c r="I11" i="57" s="1"/>
  <c r="Q44" i="59"/>
  <c r="R44" i="59"/>
  <c r="S44" i="59"/>
  <c r="T44" i="59"/>
  <c r="B45" i="59"/>
  <c r="B88" i="59" s="1"/>
  <c r="B131" i="59" s="1"/>
  <c r="B174" i="59" s="1"/>
  <c r="B217" i="59" s="1"/>
  <c r="B260" i="59" s="1"/>
  <c r="B303" i="59" s="1"/>
  <c r="B346" i="59" s="1"/>
  <c r="B389" i="59" s="1"/>
  <c r="B432" i="59" s="1"/>
  <c r="B475" i="59" s="1"/>
  <c r="B518" i="59" s="1"/>
  <c r="B561" i="59" s="1"/>
  <c r="B604" i="59" s="1"/>
  <c r="B647" i="59" s="1"/>
  <c r="B690" i="59" s="1"/>
  <c r="B733" i="59" s="1"/>
  <c r="B776" i="59" s="1"/>
  <c r="B819" i="59" s="1"/>
  <c r="B862" i="59" s="1"/>
  <c r="B905" i="59" s="1"/>
  <c r="B948" i="59" s="1"/>
  <c r="B991" i="59" s="1"/>
  <c r="B1034" i="59" s="1"/>
  <c r="B1077" i="59" s="1"/>
  <c r="B1120" i="59" s="1"/>
  <c r="B1163" i="59" s="1"/>
  <c r="B1206" i="59" s="1"/>
  <c r="B1249" i="59" s="1"/>
  <c r="B1292" i="59" s="1"/>
  <c r="B1335" i="59" s="1"/>
  <c r="B1378" i="59" s="1"/>
  <c r="B1421" i="59" s="1"/>
  <c r="B1464" i="59" s="1"/>
  <c r="B1507" i="59" s="1"/>
  <c r="B1550" i="59" s="1"/>
  <c r="B1593" i="59" s="1"/>
  <c r="B1636" i="59" s="1"/>
  <c r="B1679" i="59" s="1"/>
  <c r="B1722" i="59" s="1"/>
  <c r="B1765" i="59" s="1"/>
  <c r="B1808" i="59" s="1"/>
  <c r="B1851" i="59" s="1"/>
  <c r="B1894" i="59" s="1"/>
  <c r="B1937" i="59" s="1"/>
  <c r="B1980" i="59" s="1"/>
  <c r="B2023" i="59" s="1"/>
  <c r="B2066" i="59" s="1"/>
  <c r="B2109" i="59" s="1"/>
  <c r="B2152" i="59" s="1"/>
  <c r="F46" i="59"/>
  <c r="F47" i="59"/>
  <c r="L44" i="59"/>
  <c r="C55" i="59"/>
  <c r="G55" i="59"/>
  <c r="C56" i="59"/>
  <c r="G56" i="59"/>
  <c r="C57" i="59"/>
  <c r="G57" i="59"/>
  <c r="C58" i="59"/>
  <c r="G58" i="59"/>
  <c r="C59" i="59"/>
  <c r="G59" i="59"/>
  <c r="C60" i="59"/>
  <c r="G60" i="59"/>
  <c r="C61" i="59"/>
  <c r="G61" i="59"/>
  <c r="C62" i="59"/>
  <c r="G62" i="59"/>
  <c r="C63" i="59"/>
  <c r="G63" i="59"/>
  <c r="C64" i="59"/>
  <c r="G64" i="59"/>
  <c r="C65" i="59"/>
  <c r="G65" i="59"/>
  <c r="C66" i="59"/>
  <c r="G66" i="59"/>
  <c r="C67" i="59"/>
  <c r="G67" i="59"/>
  <c r="C68" i="59"/>
  <c r="G68" i="59"/>
  <c r="C69" i="59"/>
  <c r="G69" i="59"/>
  <c r="C70" i="59"/>
  <c r="G70" i="59"/>
  <c r="C71" i="59"/>
  <c r="G71" i="59"/>
  <c r="C72" i="59"/>
  <c r="G72" i="59"/>
  <c r="C73" i="59"/>
  <c r="G73" i="59"/>
  <c r="C74" i="59"/>
  <c r="G74" i="59"/>
  <c r="C75" i="59"/>
  <c r="G75" i="59"/>
  <c r="G76" i="59"/>
  <c r="C87" i="59"/>
  <c r="C130" i="59" s="1"/>
  <c r="C173" i="59" s="1"/>
  <c r="H87" i="59"/>
  <c r="I87" i="59"/>
  <c r="J87" i="59"/>
  <c r="K87" i="59"/>
  <c r="O87" i="59"/>
  <c r="P87" i="59"/>
  <c r="Q87" i="59"/>
  <c r="R87" i="59"/>
  <c r="S87" i="59"/>
  <c r="T87" i="59"/>
  <c r="F89" i="59"/>
  <c r="L87" i="59" s="1"/>
  <c r="D14" i="57" s="1"/>
  <c r="F90" i="59"/>
  <c r="J90" i="59"/>
  <c r="C98" i="59"/>
  <c r="G98" i="59"/>
  <c r="C99" i="59"/>
  <c r="G99" i="59"/>
  <c r="C100" i="59"/>
  <c r="G100" i="59"/>
  <c r="C101" i="59"/>
  <c r="G101" i="59"/>
  <c r="C102" i="59"/>
  <c r="G102" i="59"/>
  <c r="C103" i="59"/>
  <c r="G103" i="59"/>
  <c r="C104" i="59"/>
  <c r="G104" i="59"/>
  <c r="C105" i="59"/>
  <c r="G105" i="59"/>
  <c r="C106" i="59"/>
  <c r="G106" i="59"/>
  <c r="C107" i="59"/>
  <c r="G107" i="59"/>
  <c r="C108" i="59"/>
  <c r="G108" i="59"/>
  <c r="C109" i="59"/>
  <c r="G109" i="59"/>
  <c r="C110" i="59"/>
  <c r="G110" i="59"/>
  <c r="C111" i="59"/>
  <c r="G111" i="59"/>
  <c r="C112" i="59"/>
  <c r="G112" i="59"/>
  <c r="C113" i="59"/>
  <c r="G113" i="59"/>
  <c r="C114" i="59"/>
  <c r="G114" i="59"/>
  <c r="C115" i="59"/>
  <c r="G115" i="59"/>
  <c r="C116" i="59"/>
  <c r="G116" i="59"/>
  <c r="C117" i="59"/>
  <c r="G117" i="59"/>
  <c r="C118" i="59"/>
  <c r="G118" i="59"/>
  <c r="G119" i="59"/>
  <c r="H130" i="59"/>
  <c r="I130" i="59"/>
  <c r="J130" i="59"/>
  <c r="K130" i="59"/>
  <c r="O130" i="59"/>
  <c r="H17" i="57" s="1"/>
  <c r="P130" i="59"/>
  <c r="I17" i="57" s="1"/>
  <c r="Q130" i="59"/>
  <c r="R130" i="59"/>
  <c r="S130" i="59"/>
  <c r="T130" i="59"/>
  <c r="F132" i="59"/>
  <c r="L130" i="59" s="1"/>
  <c r="D17" i="57" s="1"/>
  <c r="F133" i="59"/>
  <c r="J133" i="59"/>
  <c r="C141" i="59"/>
  <c r="G141" i="59"/>
  <c r="C142" i="59"/>
  <c r="G142" i="59"/>
  <c r="C143" i="59"/>
  <c r="G143" i="59"/>
  <c r="C144" i="59"/>
  <c r="G144" i="59"/>
  <c r="C145" i="59"/>
  <c r="G145" i="59"/>
  <c r="C146" i="59"/>
  <c r="G146" i="59"/>
  <c r="C147" i="59"/>
  <c r="G147" i="59"/>
  <c r="C148" i="59"/>
  <c r="G148" i="59"/>
  <c r="C149" i="59"/>
  <c r="G149" i="59"/>
  <c r="C150" i="59"/>
  <c r="G150" i="59"/>
  <c r="C151" i="59"/>
  <c r="G151" i="59"/>
  <c r="C152" i="59"/>
  <c r="G152" i="59"/>
  <c r="C153" i="59"/>
  <c r="G153" i="59"/>
  <c r="C154" i="59"/>
  <c r="G154" i="59"/>
  <c r="C155" i="59"/>
  <c r="G155" i="59"/>
  <c r="C156" i="59"/>
  <c r="G156" i="59"/>
  <c r="C157" i="59"/>
  <c r="G157" i="59"/>
  <c r="C158" i="59"/>
  <c r="G158" i="59"/>
  <c r="C159" i="59"/>
  <c r="G159" i="59"/>
  <c r="C160" i="59"/>
  <c r="G160" i="59"/>
  <c r="C161" i="59"/>
  <c r="G161" i="59"/>
  <c r="G162" i="59"/>
  <c r="H173" i="59"/>
  <c r="I173" i="59"/>
  <c r="J173" i="59"/>
  <c r="K173" i="59"/>
  <c r="O173" i="59"/>
  <c r="P173" i="59"/>
  <c r="Q173" i="59"/>
  <c r="R173" i="59"/>
  <c r="Q20" i="57" s="1"/>
  <c r="S173" i="59"/>
  <c r="T173" i="59"/>
  <c r="Q22" i="57" s="1"/>
  <c r="F175" i="59"/>
  <c r="L173" i="59" s="1"/>
  <c r="D20" i="57" s="1"/>
  <c r="F176" i="59"/>
  <c r="J176" i="59"/>
  <c r="C184" i="59"/>
  <c r="G184" i="59"/>
  <c r="C185" i="59"/>
  <c r="G185" i="59"/>
  <c r="C186" i="59"/>
  <c r="G186" i="59"/>
  <c r="C187" i="59"/>
  <c r="G187" i="59"/>
  <c r="C188" i="59"/>
  <c r="G188" i="59"/>
  <c r="C189" i="59"/>
  <c r="G189" i="59"/>
  <c r="C190" i="59"/>
  <c r="G190" i="59"/>
  <c r="C191" i="59"/>
  <c r="G191" i="59"/>
  <c r="C192" i="59"/>
  <c r="G192" i="59"/>
  <c r="C193" i="59"/>
  <c r="G193" i="59"/>
  <c r="C194" i="59"/>
  <c r="G194" i="59"/>
  <c r="C195" i="59"/>
  <c r="G195" i="59"/>
  <c r="C196" i="59"/>
  <c r="G196" i="59"/>
  <c r="C197" i="59"/>
  <c r="G197" i="59"/>
  <c r="C198" i="59"/>
  <c r="G198" i="59"/>
  <c r="C199" i="59"/>
  <c r="G199" i="59"/>
  <c r="C200" i="59"/>
  <c r="G200" i="59"/>
  <c r="C201" i="59"/>
  <c r="G201" i="59"/>
  <c r="C202" i="59"/>
  <c r="G202" i="59"/>
  <c r="C203" i="59"/>
  <c r="G203" i="59"/>
  <c r="C204" i="59"/>
  <c r="G204" i="59"/>
  <c r="G205" i="59"/>
  <c r="H216" i="59"/>
  <c r="I216" i="59" s="1"/>
  <c r="J216" i="59"/>
  <c r="K216" i="59"/>
  <c r="O216" i="59"/>
  <c r="P216" i="59"/>
  <c r="Q216" i="59"/>
  <c r="R216" i="59"/>
  <c r="S216" i="59"/>
  <c r="T216" i="59"/>
  <c r="F218" i="59"/>
  <c r="F219" i="59"/>
  <c r="J219" i="59"/>
  <c r="C227" i="59"/>
  <c r="G227" i="59"/>
  <c r="C228" i="59"/>
  <c r="G228" i="59"/>
  <c r="C229" i="59"/>
  <c r="G229" i="59"/>
  <c r="C230" i="59"/>
  <c r="G230" i="59"/>
  <c r="C231" i="59"/>
  <c r="G231" i="59"/>
  <c r="C232" i="59"/>
  <c r="G232" i="59"/>
  <c r="C233" i="59"/>
  <c r="G233" i="59"/>
  <c r="C234" i="59"/>
  <c r="G234" i="59"/>
  <c r="C235" i="59"/>
  <c r="G235" i="59"/>
  <c r="C236" i="59"/>
  <c r="G236" i="59"/>
  <c r="C237" i="59"/>
  <c r="G237" i="59"/>
  <c r="C238" i="59"/>
  <c r="G238" i="59"/>
  <c r="C239" i="59"/>
  <c r="G239" i="59"/>
  <c r="C240" i="59"/>
  <c r="G240" i="59"/>
  <c r="C241" i="59"/>
  <c r="G241" i="59"/>
  <c r="C242" i="59"/>
  <c r="G242" i="59"/>
  <c r="C243" i="59"/>
  <c r="G243" i="59"/>
  <c r="C244" i="59"/>
  <c r="G244" i="59"/>
  <c r="C245" i="59"/>
  <c r="G245" i="59"/>
  <c r="C246" i="59"/>
  <c r="G246" i="59"/>
  <c r="C247" i="59"/>
  <c r="G247" i="59"/>
  <c r="G248" i="59"/>
  <c r="H259" i="59"/>
  <c r="H302" i="59" s="1"/>
  <c r="I259" i="59"/>
  <c r="J259" i="59"/>
  <c r="K259" i="59"/>
  <c r="O259" i="59"/>
  <c r="P259" i="59"/>
  <c r="Q259" i="59"/>
  <c r="R259" i="59"/>
  <c r="S259" i="59"/>
  <c r="T259" i="59"/>
  <c r="F261" i="59"/>
  <c r="L259" i="59" s="1"/>
  <c r="F262" i="59"/>
  <c r="J262" i="59"/>
  <c r="C270" i="59"/>
  <c r="G270" i="59"/>
  <c r="C271" i="59"/>
  <c r="G271" i="59"/>
  <c r="C272" i="59"/>
  <c r="G272" i="59"/>
  <c r="C273" i="59"/>
  <c r="G273" i="59"/>
  <c r="C274" i="59"/>
  <c r="G274" i="59"/>
  <c r="C275" i="59"/>
  <c r="G275" i="59"/>
  <c r="C276" i="59"/>
  <c r="G276" i="59"/>
  <c r="C277" i="59"/>
  <c r="G277" i="59"/>
  <c r="C278" i="59"/>
  <c r="G278" i="59"/>
  <c r="C279" i="59"/>
  <c r="G279" i="59"/>
  <c r="C280" i="59"/>
  <c r="G280" i="59"/>
  <c r="C281" i="59"/>
  <c r="G281" i="59"/>
  <c r="C282" i="59"/>
  <c r="G282" i="59"/>
  <c r="C283" i="59"/>
  <c r="G283" i="59"/>
  <c r="C284" i="59"/>
  <c r="G284" i="59"/>
  <c r="C285" i="59"/>
  <c r="G285" i="59"/>
  <c r="C286" i="59"/>
  <c r="G286" i="59"/>
  <c r="C287" i="59"/>
  <c r="G287" i="59"/>
  <c r="C288" i="59"/>
  <c r="G288" i="59"/>
  <c r="C289" i="59"/>
  <c r="G289" i="59"/>
  <c r="C290" i="59"/>
  <c r="G290" i="59"/>
  <c r="G291" i="59"/>
  <c r="J302" i="59"/>
  <c r="K302" i="59"/>
  <c r="O302" i="59"/>
  <c r="P302" i="59"/>
  <c r="Q302" i="59"/>
  <c r="R302" i="59"/>
  <c r="S302" i="59"/>
  <c r="T302" i="59"/>
  <c r="F304" i="59"/>
  <c r="L302" i="59" s="1"/>
  <c r="F305" i="59"/>
  <c r="J305" i="59"/>
  <c r="C313" i="59"/>
  <c r="G313" i="59"/>
  <c r="C314" i="59"/>
  <c r="G314" i="59"/>
  <c r="C315" i="59"/>
  <c r="G315" i="59"/>
  <c r="C316" i="59"/>
  <c r="G316" i="59"/>
  <c r="C317" i="59"/>
  <c r="G317" i="59"/>
  <c r="C318" i="59"/>
  <c r="G318" i="59"/>
  <c r="C319" i="59"/>
  <c r="G319" i="59"/>
  <c r="C320" i="59"/>
  <c r="G320" i="59"/>
  <c r="C321" i="59"/>
  <c r="G321" i="59"/>
  <c r="C322" i="59"/>
  <c r="G322" i="59"/>
  <c r="C323" i="59"/>
  <c r="G323" i="59"/>
  <c r="C324" i="59"/>
  <c r="G324" i="59"/>
  <c r="C325" i="59"/>
  <c r="G325" i="59"/>
  <c r="C326" i="59"/>
  <c r="G326" i="59"/>
  <c r="C327" i="59"/>
  <c r="G327" i="59"/>
  <c r="C328" i="59"/>
  <c r="G328" i="59"/>
  <c r="C329" i="59"/>
  <c r="G329" i="59"/>
  <c r="C330" i="59"/>
  <c r="G330" i="59"/>
  <c r="C331" i="59"/>
  <c r="G331" i="59"/>
  <c r="C332" i="59"/>
  <c r="G332" i="59"/>
  <c r="C333" i="59"/>
  <c r="G333" i="59"/>
  <c r="G334" i="59"/>
  <c r="J345" i="59"/>
  <c r="K345" i="59"/>
  <c r="O345" i="59"/>
  <c r="P345" i="59"/>
  <c r="Q345" i="59"/>
  <c r="R345" i="59"/>
  <c r="S345" i="59"/>
  <c r="T345" i="59"/>
  <c r="F347" i="59"/>
  <c r="L345" i="59" s="1"/>
  <c r="F348" i="59"/>
  <c r="J348" i="59"/>
  <c r="C356" i="59"/>
  <c r="G356" i="59"/>
  <c r="C357" i="59"/>
  <c r="G357" i="59"/>
  <c r="C358" i="59"/>
  <c r="G358" i="59"/>
  <c r="C359" i="59"/>
  <c r="G359" i="59"/>
  <c r="C360" i="59"/>
  <c r="G360" i="59"/>
  <c r="C361" i="59"/>
  <c r="G361" i="59"/>
  <c r="C362" i="59"/>
  <c r="G362" i="59"/>
  <c r="C363" i="59"/>
  <c r="G363" i="59"/>
  <c r="C364" i="59"/>
  <c r="G364" i="59"/>
  <c r="C365" i="59"/>
  <c r="G365" i="59"/>
  <c r="C366" i="59"/>
  <c r="G366" i="59"/>
  <c r="C367" i="59"/>
  <c r="G367" i="59"/>
  <c r="C368" i="59"/>
  <c r="G368" i="59"/>
  <c r="C369" i="59"/>
  <c r="G369" i="59"/>
  <c r="C370" i="59"/>
  <c r="G370" i="59"/>
  <c r="C371" i="59"/>
  <c r="G371" i="59"/>
  <c r="C372" i="59"/>
  <c r="G372" i="59"/>
  <c r="C373" i="59"/>
  <c r="G373" i="59"/>
  <c r="C374" i="59"/>
  <c r="G374" i="59"/>
  <c r="C375" i="59"/>
  <c r="G375" i="59"/>
  <c r="C376" i="59"/>
  <c r="G376" i="59"/>
  <c r="G377" i="59"/>
  <c r="J388" i="59"/>
  <c r="K388" i="59"/>
  <c r="O388" i="59"/>
  <c r="P388" i="59"/>
  <c r="Q388" i="59"/>
  <c r="R388" i="59"/>
  <c r="S388" i="59"/>
  <c r="T388" i="59"/>
  <c r="F390" i="59"/>
  <c r="F391" i="59"/>
  <c r="J391" i="59"/>
  <c r="C399" i="59"/>
  <c r="G399" i="59"/>
  <c r="C400" i="59"/>
  <c r="G400" i="59"/>
  <c r="C401" i="59"/>
  <c r="G401" i="59"/>
  <c r="C402" i="59"/>
  <c r="G402" i="59"/>
  <c r="C403" i="59"/>
  <c r="G403" i="59"/>
  <c r="C404" i="59"/>
  <c r="G404" i="59"/>
  <c r="C405" i="59"/>
  <c r="G405" i="59"/>
  <c r="C406" i="59"/>
  <c r="G406" i="59"/>
  <c r="C407" i="59"/>
  <c r="G407" i="59"/>
  <c r="C408" i="59"/>
  <c r="G408" i="59"/>
  <c r="C409" i="59"/>
  <c r="G409" i="59"/>
  <c r="C410" i="59"/>
  <c r="G410" i="59"/>
  <c r="C411" i="59"/>
  <c r="G411" i="59"/>
  <c r="C412" i="59"/>
  <c r="G412" i="59"/>
  <c r="C413" i="59"/>
  <c r="G413" i="59"/>
  <c r="C414" i="59"/>
  <c r="G414" i="59"/>
  <c r="C415" i="59"/>
  <c r="G415" i="59"/>
  <c r="C416" i="59"/>
  <c r="G416" i="59"/>
  <c r="C417" i="59"/>
  <c r="G417" i="59"/>
  <c r="C418" i="59"/>
  <c r="G418" i="59"/>
  <c r="C419" i="59"/>
  <c r="G419" i="59"/>
  <c r="G420" i="59"/>
  <c r="J431" i="59"/>
  <c r="K431" i="59"/>
  <c r="L431" i="59"/>
  <c r="O431" i="59"/>
  <c r="P431" i="59"/>
  <c r="Q431" i="59"/>
  <c r="R431" i="59"/>
  <c r="S431" i="59"/>
  <c r="T431" i="59"/>
  <c r="F433" i="59"/>
  <c r="F434" i="59"/>
  <c r="J434" i="59"/>
  <c r="C442" i="59"/>
  <c r="G442" i="59"/>
  <c r="C443" i="59"/>
  <c r="G443" i="59"/>
  <c r="C444" i="59"/>
  <c r="G444" i="59"/>
  <c r="C445" i="59"/>
  <c r="G445" i="59"/>
  <c r="C446" i="59"/>
  <c r="G446" i="59"/>
  <c r="C447" i="59"/>
  <c r="G447" i="59"/>
  <c r="C448" i="59"/>
  <c r="G448" i="59"/>
  <c r="C449" i="59"/>
  <c r="G449" i="59"/>
  <c r="C450" i="59"/>
  <c r="G450" i="59"/>
  <c r="C451" i="59"/>
  <c r="G451" i="59"/>
  <c r="C452" i="59"/>
  <c r="G452" i="59"/>
  <c r="C453" i="59"/>
  <c r="G453" i="59"/>
  <c r="C454" i="59"/>
  <c r="G454" i="59"/>
  <c r="C455" i="59"/>
  <c r="G455" i="59"/>
  <c r="C456" i="59"/>
  <c r="G456" i="59"/>
  <c r="C457" i="59"/>
  <c r="G457" i="59"/>
  <c r="C458" i="59"/>
  <c r="G458" i="59"/>
  <c r="C459" i="59"/>
  <c r="G459" i="59"/>
  <c r="C460" i="59"/>
  <c r="G460" i="59"/>
  <c r="C461" i="59"/>
  <c r="G461" i="59"/>
  <c r="C462" i="59"/>
  <c r="G462" i="59"/>
  <c r="G463" i="59"/>
  <c r="J474" i="59"/>
  <c r="K474" i="59"/>
  <c r="O474" i="59"/>
  <c r="P474" i="59"/>
  <c r="Q474" i="59"/>
  <c r="R474" i="59"/>
  <c r="S474" i="59"/>
  <c r="T474" i="59"/>
  <c r="F476" i="59"/>
  <c r="L474" i="59" s="1"/>
  <c r="F477" i="59"/>
  <c r="J477" i="59"/>
  <c r="C485" i="59"/>
  <c r="G485" i="59"/>
  <c r="C486" i="59"/>
  <c r="G486" i="59"/>
  <c r="C487" i="59"/>
  <c r="G487" i="59"/>
  <c r="C488" i="59"/>
  <c r="G488" i="59"/>
  <c r="C489" i="59"/>
  <c r="G489" i="59"/>
  <c r="C490" i="59"/>
  <c r="G490" i="59"/>
  <c r="C491" i="59"/>
  <c r="G491" i="59"/>
  <c r="C492" i="59"/>
  <c r="G492" i="59"/>
  <c r="C493" i="59"/>
  <c r="G493" i="59"/>
  <c r="C494" i="59"/>
  <c r="G494" i="59"/>
  <c r="C495" i="59"/>
  <c r="G495" i="59"/>
  <c r="C496" i="59"/>
  <c r="G496" i="59"/>
  <c r="C497" i="59"/>
  <c r="G497" i="59"/>
  <c r="C498" i="59"/>
  <c r="G498" i="59"/>
  <c r="C499" i="59"/>
  <c r="G499" i="59"/>
  <c r="C500" i="59"/>
  <c r="G500" i="59"/>
  <c r="C501" i="59"/>
  <c r="G501" i="59"/>
  <c r="C502" i="59"/>
  <c r="G502" i="59"/>
  <c r="C503" i="59"/>
  <c r="G503" i="59"/>
  <c r="C504" i="59"/>
  <c r="G504" i="59"/>
  <c r="C505" i="59"/>
  <c r="G505" i="59"/>
  <c r="G506" i="59"/>
  <c r="J517" i="59"/>
  <c r="K517" i="59"/>
  <c r="O517" i="59"/>
  <c r="P517" i="59"/>
  <c r="Q517" i="59"/>
  <c r="R517" i="59"/>
  <c r="S517" i="59"/>
  <c r="T517" i="59"/>
  <c r="F519" i="59"/>
  <c r="L517" i="59" s="1"/>
  <c r="F520" i="59"/>
  <c r="J520" i="59"/>
  <c r="C528" i="59"/>
  <c r="G528" i="59"/>
  <c r="C529" i="59"/>
  <c r="G529" i="59"/>
  <c r="C530" i="59"/>
  <c r="G530" i="59"/>
  <c r="C531" i="59"/>
  <c r="G531" i="59"/>
  <c r="C532" i="59"/>
  <c r="G532" i="59"/>
  <c r="C533" i="59"/>
  <c r="G533" i="59"/>
  <c r="C534" i="59"/>
  <c r="G534" i="59"/>
  <c r="C535" i="59"/>
  <c r="G535" i="59"/>
  <c r="C536" i="59"/>
  <c r="G536" i="59"/>
  <c r="C537" i="59"/>
  <c r="G537" i="59"/>
  <c r="C538" i="59"/>
  <c r="G538" i="59"/>
  <c r="C539" i="59"/>
  <c r="G539" i="59"/>
  <c r="C540" i="59"/>
  <c r="G540" i="59"/>
  <c r="C541" i="59"/>
  <c r="G541" i="59"/>
  <c r="C542" i="59"/>
  <c r="G542" i="59"/>
  <c r="C543" i="59"/>
  <c r="G543" i="59"/>
  <c r="C544" i="59"/>
  <c r="G544" i="59"/>
  <c r="C545" i="59"/>
  <c r="G545" i="59"/>
  <c r="C546" i="59"/>
  <c r="G546" i="59"/>
  <c r="C547" i="59"/>
  <c r="G547" i="59"/>
  <c r="C548" i="59"/>
  <c r="G548" i="59"/>
  <c r="G549" i="59"/>
  <c r="J560" i="59"/>
  <c r="K560" i="59"/>
  <c r="O560" i="59"/>
  <c r="P560" i="59"/>
  <c r="Q560" i="59"/>
  <c r="R560" i="59"/>
  <c r="S560" i="59"/>
  <c r="T560" i="59"/>
  <c r="F562" i="59"/>
  <c r="F563" i="59"/>
  <c r="J563" i="59"/>
  <c r="C571" i="59"/>
  <c r="G571" i="59"/>
  <c r="C572" i="59"/>
  <c r="G572" i="59"/>
  <c r="C573" i="59"/>
  <c r="G573" i="59"/>
  <c r="C574" i="59"/>
  <c r="G574" i="59"/>
  <c r="C575" i="59"/>
  <c r="G575" i="59"/>
  <c r="C576" i="59"/>
  <c r="G576" i="59"/>
  <c r="C577" i="59"/>
  <c r="G577" i="59"/>
  <c r="C578" i="59"/>
  <c r="G578" i="59"/>
  <c r="C579" i="59"/>
  <c r="G579" i="59"/>
  <c r="C580" i="59"/>
  <c r="G580" i="59"/>
  <c r="C581" i="59"/>
  <c r="G581" i="59"/>
  <c r="C582" i="59"/>
  <c r="G582" i="59"/>
  <c r="C583" i="59"/>
  <c r="G583" i="59"/>
  <c r="C584" i="59"/>
  <c r="G584" i="59"/>
  <c r="C585" i="59"/>
  <c r="G585" i="59"/>
  <c r="C586" i="59"/>
  <c r="G586" i="59"/>
  <c r="C587" i="59"/>
  <c r="G587" i="59"/>
  <c r="C588" i="59"/>
  <c r="G588" i="59"/>
  <c r="C589" i="59"/>
  <c r="G589" i="59"/>
  <c r="C590" i="59"/>
  <c r="G590" i="59"/>
  <c r="C591" i="59"/>
  <c r="G591" i="59"/>
  <c r="G592" i="59"/>
  <c r="J603" i="59"/>
  <c r="K603" i="59"/>
  <c r="O603" i="59"/>
  <c r="P603" i="59"/>
  <c r="Q603" i="59"/>
  <c r="R603" i="59"/>
  <c r="S603" i="59"/>
  <c r="T603" i="59"/>
  <c r="F605" i="59"/>
  <c r="L603" i="59" s="1"/>
  <c r="F606" i="59"/>
  <c r="J606" i="59"/>
  <c r="C614" i="59"/>
  <c r="G614" i="59"/>
  <c r="C615" i="59"/>
  <c r="G615" i="59"/>
  <c r="C616" i="59"/>
  <c r="G616" i="59"/>
  <c r="C617" i="59"/>
  <c r="G617" i="59"/>
  <c r="C618" i="59"/>
  <c r="G618" i="59"/>
  <c r="C619" i="59"/>
  <c r="G619" i="59"/>
  <c r="C620" i="59"/>
  <c r="G620" i="59"/>
  <c r="C621" i="59"/>
  <c r="G621" i="59"/>
  <c r="C622" i="59"/>
  <c r="G622" i="59"/>
  <c r="C623" i="59"/>
  <c r="G623" i="59"/>
  <c r="C624" i="59"/>
  <c r="G624" i="59"/>
  <c r="C625" i="59"/>
  <c r="G625" i="59"/>
  <c r="C626" i="59"/>
  <c r="G626" i="59"/>
  <c r="C627" i="59"/>
  <c r="G627" i="59"/>
  <c r="C628" i="59"/>
  <c r="G628" i="59"/>
  <c r="C629" i="59"/>
  <c r="G629" i="59"/>
  <c r="C630" i="59"/>
  <c r="G630" i="59"/>
  <c r="C631" i="59"/>
  <c r="G631" i="59"/>
  <c r="C632" i="59"/>
  <c r="G632" i="59"/>
  <c r="C633" i="59"/>
  <c r="G633" i="59"/>
  <c r="C634" i="59"/>
  <c r="G634" i="59"/>
  <c r="G635" i="59"/>
  <c r="J646" i="59"/>
  <c r="K646" i="59"/>
  <c r="O646" i="59"/>
  <c r="P646" i="59"/>
  <c r="Q646" i="59"/>
  <c r="R646" i="59"/>
  <c r="S646" i="59"/>
  <c r="T646" i="59"/>
  <c r="F648" i="59"/>
  <c r="L646" i="59" s="1"/>
  <c r="F649" i="59"/>
  <c r="J649" i="59"/>
  <c r="C657" i="59"/>
  <c r="G657" i="59"/>
  <c r="C658" i="59"/>
  <c r="G658" i="59"/>
  <c r="C659" i="59"/>
  <c r="G659" i="59"/>
  <c r="C660" i="59"/>
  <c r="G660" i="59"/>
  <c r="C661" i="59"/>
  <c r="G661" i="59"/>
  <c r="C662" i="59"/>
  <c r="G662" i="59"/>
  <c r="C663" i="59"/>
  <c r="G663" i="59"/>
  <c r="C664" i="59"/>
  <c r="G664" i="59"/>
  <c r="C665" i="59"/>
  <c r="G665" i="59"/>
  <c r="C666" i="59"/>
  <c r="G666" i="59"/>
  <c r="C667" i="59"/>
  <c r="G667" i="59"/>
  <c r="C668" i="59"/>
  <c r="G668" i="59"/>
  <c r="C669" i="59"/>
  <c r="G669" i="59"/>
  <c r="C670" i="59"/>
  <c r="G670" i="59"/>
  <c r="C671" i="59"/>
  <c r="G671" i="59"/>
  <c r="C672" i="59"/>
  <c r="G672" i="59"/>
  <c r="C673" i="59"/>
  <c r="G673" i="59"/>
  <c r="C674" i="59"/>
  <c r="G674" i="59"/>
  <c r="C675" i="59"/>
  <c r="G675" i="59"/>
  <c r="C676" i="59"/>
  <c r="G676" i="59"/>
  <c r="C677" i="59"/>
  <c r="G677" i="59"/>
  <c r="G678" i="59"/>
  <c r="J689" i="59"/>
  <c r="K689" i="59"/>
  <c r="O689" i="59"/>
  <c r="P689" i="59"/>
  <c r="Q689" i="59"/>
  <c r="R689" i="59"/>
  <c r="S689" i="59"/>
  <c r="T689" i="59"/>
  <c r="F691" i="59"/>
  <c r="L689" i="59" s="1"/>
  <c r="F692" i="59"/>
  <c r="J692" i="59"/>
  <c r="C700" i="59"/>
  <c r="G700" i="59"/>
  <c r="C701" i="59"/>
  <c r="G701" i="59"/>
  <c r="C702" i="59"/>
  <c r="G702" i="59"/>
  <c r="C703" i="59"/>
  <c r="G703" i="59"/>
  <c r="C704" i="59"/>
  <c r="G704" i="59"/>
  <c r="C705" i="59"/>
  <c r="G705" i="59"/>
  <c r="C706" i="59"/>
  <c r="G706" i="59"/>
  <c r="C707" i="59"/>
  <c r="G707" i="59"/>
  <c r="C708" i="59"/>
  <c r="G708" i="59"/>
  <c r="C709" i="59"/>
  <c r="G709" i="59"/>
  <c r="C710" i="59"/>
  <c r="G710" i="59"/>
  <c r="C711" i="59"/>
  <c r="G711" i="59"/>
  <c r="C712" i="59"/>
  <c r="G712" i="59"/>
  <c r="C713" i="59"/>
  <c r="G713" i="59"/>
  <c r="C714" i="59"/>
  <c r="G714" i="59"/>
  <c r="C715" i="59"/>
  <c r="G715" i="59"/>
  <c r="C716" i="59"/>
  <c r="G716" i="59"/>
  <c r="C717" i="59"/>
  <c r="G717" i="59"/>
  <c r="C718" i="59"/>
  <c r="G718" i="59"/>
  <c r="C719" i="59"/>
  <c r="G719" i="59"/>
  <c r="C720" i="59"/>
  <c r="G720" i="59"/>
  <c r="G721" i="59"/>
  <c r="J732" i="59"/>
  <c r="K732" i="59"/>
  <c r="O732" i="59"/>
  <c r="P732" i="59"/>
  <c r="Q732" i="59"/>
  <c r="R732" i="59"/>
  <c r="S732" i="59"/>
  <c r="T732" i="59"/>
  <c r="F734" i="59"/>
  <c r="F735" i="59"/>
  <c r="J735" i="59"/>
  <c r="L732" i="59" s="1"/>
  <c r="C743" i="59"/>
  <c r="G743" i="59"/>
  <c r="C744" i="59"/>
  <c r="G744" i="59"/>
  <c r="C745" i="59"/>
  <c r="G745" i="59"/>
  <c r="C746" i="59"/>
  <c r="G746" i="59"/>
  <c r="C747" i="59"/>
  <c r="G747" i="59"/>
  <c r="C748" i="59"/>
  <c r="G748" i="59"/>
  <c r="C749" i="59"/>
  <c r="G749" i="59"/>
  <c r="C750" i="59"/>
  <c r="G750" i="59"/>
  <c r="C751" i="59"/>
  <c r="G751" i="59"/>
  <c r="C752" i="59"/>
  <c r="G752" i="59"/>
  <c r="C753" i="59"/>
  <c r="G753" i="59"/>
  <c r="C754" i="59"/>
  <c r="G754" i="59"/>
  <c r="C755" i="59"/>
  <c r="G755" i="59"/>
  <c r="C756" i="59"/>
  <c r="G756" i="59"/>
  <c r="C757" i="59"/>
  <c r="G757" i="59"/>
  <c r="C758" i="59"/>
  <c r="G758" i="59"/>
  <c r="C759" i="59"/>
  <c r="G759" i="59"/>
  <c r="C760" i="59"/>
  <c r="G760" i="59"/>
  <c r="C761" i="59"/>
  <c r="G761" i="59"/>
  <c r="C762" i="59"/>
  <c r="G762" i="59"/>
  <c r="C763" i="59"/>
  <c r="G763" i="59"/>
  <c r="G764" i="59"/>
  <c r="J775" i="59"/>
  <c r="K775" i="59"/>
  <c r="O775" i="59"/>
  <c r="P775" i="59"/>
  <c r="Q775" i="59"/>
  <c r="R775" i="59"/>
  <c r="S775" i="59"/>
  <c r="T775" i="59"/>
  <c r="F777" i="59"/>
  <c r="L775" i="59" s="1"/>
  <c r="F778" i="59"/>
  <c r="J778" i="59"/>
  <c r="C786" i="59"/>
  <c r="G786" i="59"/>
  <c r="C787" i="59"/>
  <c r="G787" i="59"/>
  <c r="C788" i="59"/>
  <c r="G788" i="59"/>
  <c r="C789" i="59"/>
  <c r="G789" i="59"/>
  <c r="C790" i="59"/>
  <c r="G790" i="59"/>
  <c r="C791" i="59"/>
  <c r="G791" i="59"/>
  <c r="C792" i="59"/>
  <c r="G792" i="59"/>
  <c r="C793" i="59"/>
  <c r="G793" i="59"/>
  <c r="C794" i="59"/>
  <c r="G794" i="59"/>
  <c r="C795" i="59"/>
  <c r="G795" i="59"/>
  <c r="C796" i="59"/>
  <c r="G796" i="59"/>
  <c r="C797" i="59"/>
  <c r="G797" i="59"/>
  <c r="C798" i="59"/>
  <c r="G798" i="59"/>
  <c r="C799" i="59"/>
  <c r="G799" i="59"/>
  <c r="C800" i="59"/>
  <c r="G800" i="59"/>
  <c r="C801" i="59"/>
  <c r="G801" i="59"/>
  <c r="C802" i="59"/>
  <c r="G802" i="59"/>
  <c r="C803" i="59"/>
  <c r="G803" i="59"/>
  <c r="C804" i="59"/>
  <c r="G804" i="59"/>
  <c r="C805" i="59"/>
  <c r="G805" i="59"/>
  <c r="C806" i="59"/>
  <c r="G806" i="59"/>
  <c r="G807" i="59"/>
  <c r="J818" i="59"/>
  <c r="K818" i="59"/>
  <c r="O818" i="59"/>
  <c r="P818" i="59"/>
  <c r="Q818" i="59"/>
  <c r="R818" i="59"/>
  <c r="S818" i="59"/>
  <c r="T818" i="59"/>
  <c r="F820" i="59"/>
  <c r="L818" i="59" s="1"/>
  <c r="F821" i="59"/>
  <c r="J821" i="59"/>
  <c r="C829" i="59"/>
  <c r="G829" i="59"/>
  <c r="C830" i="59"/>
  <c r="G830" i="59"/>
  <c r="C831" i="59"/>
  <c r="G831" i="59"/>
  <c r="C832" i="59"/>
  <c r="G832" i="59"/>
  <c r="C833" i="59"/>
  <c r="G833" i="59"/>
  <c r="C834" i="59"/>
  <c r="G834" i="59"/>
  <c r="C835" i="59"/>
  <c r="G835" i="59"/>
  <c r="C836" i="59"/>
  <c r="G836" i="59"/>
  <c r="C837" i="59"/>
  <c r="G837" i="59"/>
  <c r="C838" i="59"/>
  <c r="G838" i="59"/>
  <c r="C839" i="59"/>
  <c r="G839" i="59"/>
  <c r="C840" i="59"/>
  <c r="G840" i="59"/>
  <c r="C841" i="59"/>
  <c r="G841" i="59"/>
  <c r="C842" i="59"/>
  <c r="G842" i="59"/>
  <c r="C843" i="59"/>
  <c r="G843" i="59"/>
  <c r="C844" i="59"/>
  <c r="G844" i="59"/>
  <c r="C845" i="59"/>
  <c r="G845" i="59"/>
  <c r="C846" i="59"/>
  <c r="G846" i="59"/>
  <c r="C847" i="59"/>
  <c r="G847" i="59"/>
  <c r="C848" i="59"/>
  <c r="G848" i="59"/>
  <c r="C849" i="59"/>
  <c r="G849" i="59"/>
  <c r="G850" i="59"/>
  <c r="J861" i="59"/>
  <c r="K861" i="59"/>
  <c r="O861" i="59"/>
  <c r="P861" i="59"/>
  <c r="Q861" i="59"/>
  <c r="R861" i="59"/>
  <c r="S861" i="59"/>
  <c r="T861" i="59"/>
  <c r="F863" i="59"/>
  <c r="L861" i="59" s="1"/>
  <c r="F864" i="59"/>
  <c r="J864" i="59"/>
  <c r="C872" i="59"/>
  <c r="G872" i="59"/>
  <c r="C873" i="59"/>
  <c r="G873" i="59"/>
  <c r="C874" i="59"/>
  <c r="G874" i="59"/>
  <c r="C875" i="59"/>
  <c r="G875" i="59"/>
  <c r="C876" i="59"/>
  <c r="G876" i="59"/>
  <c r="C877" i="59"/>
  <c r="G877" i="59"/>
  <c r="C878" i="59"/>
  <c r="G878" i="59"/>
  <c r="C879" i="59"/>
  <c r="G879" i="59"/>
  <c r="C880" i="59"/>
  <c r="G880" i="59"/>
  <c r="C881" i="59"/>
  <c r="G881" i="59"/>
  <c r="C882" i="59"/>
  <c r="G882" i="59"/>
  <c r="C883" i="59"/>
  <c r="G883" i="59"/>
  <c r="C884" i="59"/>
  <c r="G884" i="59"/>
  <c r="C885" i="59"/>
  <c r="G885" i="59"/>
  <c r="C886" i="59"/>
  <c r="G886" i="59"/>
  <c r="C887" i="59"/>
  <c r="G887" i="59"/>
  <c r="C888" i="59"/>
  <c r="G888" i="59"/>
  <c r="C889" i="59"/>
  <c r="G889" i="59"/>
  <c r="C890" i="59"/>
  <c r="G890" i="59"/>
  <c r="C891" i="59"/>
  <c r="G891" i="59"/>
  <c r="C892" i="59"/>
  <c r="G892" i="59"/>
  <c r="G893" i="59"/>
  <c r="J904" i="59"/>
  <c r="K904" i="59"/>
  <c r="O904" i="59"/>
  <c r="P904" i="59"/>
  <c r="Q904" i="59"/>
  <c r="R904" i="59"/>
  <c r="S904" i="59"/>
  <c r="T904" i="59"/>
  <c r="F906" i="59"/>
  <c r="F907" i="59"/>
  <c r="J907" i="59"/>
  <c r="C915" i="59"/>
  <c r="G915" i="59"/>
  <c r="C916" i="59"/>
  <c r="G916" i="59"/>
  <c r="C917" i="59"/>
  <c r="G917" i="59"/>
  <c r="C918" i="59"/>
  <c r="G918" i="59"/>
  <c r="C919" i="59"/>
  <c r="G919" i="59"/>
  <c r="C920" i="59"/>
  <c r="G920" i="59"/>
  <c r="C921" i="59"/>
  <c r="G921" i="59"/>
  <c r="C922" i="59"/>
  <c r="G922" i="59"/>
  <c r="C923" i="59"/>
  <c r="G923" i="59"/>
  <c r="C924" i="59"/>
  <c r="G924" i="59"/>
  <c r="C925" i="59"/>
  <c r="G925" i="59"/>
  <c r="C926" i="59"/>
  <c r="G926" i="59"/>
  <c r="C927" i="59"/>
  <c r="G927" i="59"/>
  <c r="C928" i="59"/>
  <c r="G928" i="59"/>
  <c r="C929" i="59"/>
  <c r="G929" i="59"/>
  <c r="C930" i="59"/>
  <c r="G930" i="59"/>
  <c r="C931" i="59"/>
  <c r="G931" i="59"/>
  <c r="C932" i="59"/>
  <c r="G932" i="59"/>
  <c r="C933" i="59"/>
  <c r="G933" i="59"/>
  <c r="C934" i="59"/>
  <c r="G934" i="59"/>
  <c r="C935" i="59"/>
  <c r="G935" i="59"/>
  <c r="G936" i="59"/>
  <c r="J947" i="59"/>
  <c r="K947" i="59"/>
  <c r="L947" i="59"/>
  <c r="O947" i="59"/>
  <c r="P947" i="59"/>
  <c r="Q947" i="59"/>
  <c r="R947" i="59"/>
  <c r="S947" i="59"/>
  <c r="T947" i="59"/>
  <c r="F949" i="59"/>
  <c r="F950" i="59"/>
  <c r="J950" i="59"/>
  <c r="C958" i="59"/>
  <c r="G958" i="59"/>
  <c r="C959" i="59"/>
  <c r="G959" i="59"/>
  <c r="C960" i="59"/>
  <c r="G960" i="59"/>
  <c r="C961" i="59"/>
  <c r="G961" i="59"/>
  <c r="C962" i="59"/>
  <c r="G962" i="59"/>
  <c r="C963" i="59"/>
  <c r="G963" i="59"/>
  <c r="C964" i="59"/>
  <c r="G964" i="59"/>
  <c r="C965" i="59"/>
  <c r="G965" i="59"/>
  <c r="C966" i="59"/>
  <c r="G966" i="59"/>
  <c r="C967" i="59"/>
  <c r="G967" i="59"/>
  <c r="C968" i="59"/>
  <c r="G968" i="59"/>
  <c r="C969" i="59"/>
  <c r="G969" i="59"/>
  <c r="C970" i="59"/>
  <c r="G970" i="59"/>
  <c r="C971" i="59"/>
  <c r="G971" i="59"/>
  <c r="C972" i="59"/>
  <c r="G972" i="59"/>
  <c r="C973" i="59"/>
  <c r="G973" i="59"/>
  <c r="C974" i="59"/>
  <c r="G974" i="59"/>
  <c r="C975" i="59"/>
  <c r="G975" i="59"/>
  <c r="C976" i="59"/>
  <c r="G976" i="59"/>
  <c r="C977" i="59"/>
  <c r="G977" i="59"/>
  <c r="C978" i="59"/>
  <c r="G978" i="59"/>
  <c r="G979" i="59"/>
  <c r="E2" i="58"/>
  <c r="F2" i="58"/>
  <c r="G2" i="58"/>
  <c r="H2" i="58"/>
  <c r="I2" i="58"/>
  <c r="E3" i="58"/>
  <c r="F3" i="58"/>
  <c r="G3" i="58"/>
  <c r="H3" i="58"/>
  <c r="I3" i="58"/>
  <c r="J3" i="58"/>
  <c r="K3" i="58"/>
  <c r="L3" i="58"/>
  <c r="M3" i="58"/>
  <c r="N3" i="58"/>
  <c r="O3" i="58"/>
  <c r="P3" i="58"/>
  <c r="Q3" i="58"/>
  <c r="R3" i="58"/>
  <c r="S3" i="58"/>
  <c r="T3" i="58"/>
  <c r="U3" i="58"/>
  <c r="V3" i="58"/>
  <c r="W3" i="58"/>
  <c r="X3" i="58"/>
  <c r="Y3" i="58"/>
  <c r="Z3" i="58"/>
  <c r="AA3" i="58"/>
  <c r="E4" i="58"/>
  <c r="F4" i="58"/>
  <c r="G4" i="58"/>
  <c r="H4" i="58"/>
  <c r="I4" i="58"/>
  <c r="J4" i="58"/>
  <c r="K4" i="58"/>
  <c r="L4" i="58"/>
  <c r="M4" i="58"/>
  <c r="N4" i="58"/>
  <c r="O4" i="58"/>
  <c r="P4" i="58"/>
  <c r="Q4" i="58"/>
  <c r="R4" i="58"/>
  <c r="S4" i="58"/>
  <c r="T4" i="58"/>
  <c r="U4" i="58"/>
  <c r="V4" i="58"/>
  <c r="W4" i="58"/>
  <c r="X4" i="58"/>
  <c r="Y4" i="58"/>
  <c r="Z4" i="58"/>
  <c r="AA4" i="58"/>
  <c r="E5" i="58"/>
  <c r="F5" i="58"/>
  <c r="G5" i="58"/>
  <c r="H5" i="58"/>
  <c r="I5" i="58"/>
  <c r="J5" i="58"/>
  <c r="K5" i="58"/>
  <c r="L5" i="58"/>
  <c r="M5" i="58"/>
  <c r="N5" i="58"/>
  <c r="O5" i="58"/>
  <c r="P5" i="58"/>
  <c r="Q5" i="58"/>
  <c r="R5" i="58"/>
  <c r="S5" i="58"/>
  <c r="T5" i="58"/>
  <c r="U5" i="58"/>
  <c r="V5" i="58"/>
  <c r="W5" i="58"/>
  <c r="X5" i="58"/>
  <c r="Y5" i="58"/>
  <c r="Z5" i="58"/>
  <c r="AA5" i="58"/>
  <c r="E6" i="58"/>
  <c r="F6" i="58"/>
  <c r="G6" i="58"/>
  <c r="H6" i="58"/>
  <c r="I6" i="58"/>
  <c r="J6" i="58"/>
  <c r="K6" i="58"/>
  <c r="L6" i="58"/>
  <c r="M6" i="58"/>
  <c r="N6" i="58"/>
  <c r="O6" i="58"/>
  <c r="P6" i="58"/>
  <c r="Q6" i="58"/>
  <c r="R6" i="58"/>
  <c r="S6" i="58"/>
  <c r="T6" i="58"/>
  <c r="U6" i="58"/>
  <c r="V6" i="58"/>
  <c r="W6" i="58"/>
  <c r="X6" i="58"/>
  <c r="Y6" i="58"/>
  <c r="Z6" i="58"/>
  <c r="AA6" i="58"/>
  <c r="E7" i="58"/>
  <c r="F7" i="58"/>
  <c r="G7" i="58"/>
  <c r="H7" i="58"/>
  <c r="I7" i="58"/>
  <c r="J7" i="58"/>
  <c r="K7" i="58"/>
  <c r="L7" i="58"/>
  <c r="M7" i="58"/>
  <c r="N7" i="58"/>
  <c r="O7" i="58"/>
  <c r="P7" i="58"/>
  <c r="Q7" i="58"/>
  <c r="R7" i="58"/>
  <c r="S7" i="58"/>
  <c r="T7" i="58"/>
  <c r="U7" i="58"/>
  <c r="V7" i="58"/>
  <c r="W7" i="58"/>
  <c r="X7" i="58"/>
  <c r="Y7" i="58"/>
  <c r="Z7" i="58"/>
  <c r="AA7" i="58"/>
  <c r="E8" i="58"/>
  <c r="F8" i="58"/>
  <c r="G8" i="58"/>
  <c r="H8" i="58"/>
  <c r="I8" i="58"/>
  <c r="J8" i="58"/>
  <c r="K8" i="58"/>
  <c r="L8" i="58"/>
  <c r="M8" i="58"/>
  <c r="N8" i="58"/>
  <c r="O8" i="58"/>
  <c r="P8" i="58"/>
  <c r="Q8" i="58"/>
  <c r="R8" i="58"/>
  <c r="S8" i="58"/>
  <c r="T8" i="58"/>
  <c r="U8" i="58"/>
  <c r="V8" i="58"/>
  <c r="W8" i="58"/>
  <c r="X8" i="58"/>
  <c r="Y8" i="58"/>
  <c r="Z8" i="58"/>
  <c r="AA8" i="58"/>
  <c r="E9" i="58"/>
  <c r="F9" i="58"/>
  <c r="G9" i="58"/>
  <c r="H9" i="58"/>
  <c r="I9" i="58"/>
  <c r="J9" i="58"/>
  <c r="K9" i="58"/>
  <c r="L9" i="58"/>
  <c r="M9" i="58"/>
  <c r="N9" i="58"/>
  <c r="O9" i="58"/>
  <c r="P9" i="58"/>
  <c r="Q9" i="58"/>
  <c r="R9" i="58"/>
  <c r="S9" i="58"/>
  <c r="T9" i="58"/>
  <c r="U9" i="58"/>
  <c r="V9" i="58"/>
  <c r="W9" i="58"/>
  <c r="X9" i="58"/>
  <c r="Y9" i="58"/>
  <c r="Z9" i="58"/>
  <c r="AA9" i="58"/>
  <c r="E10" i="58"/>
  <c r="F10" i="58"/>
  <c r="G10" i="58"/>
  <c r="H10" i="58"/>
  <c r="I10" i="58"/>
  <c r="J10" i="58"/>
  <c r="K10" i="58"/>
  <c r="L10" i="58"/>
  <c r="M10" i="58"/>
  <c r="N10" i="58"/>
  <c r="O10" i="58"/>
  <c r="P10" i="58"/>
  <c r="Q10" i="58"/>
  <c r="R10" i="58"/>
  <c r="S10" i="58"/>
  <c r="T10" i="58"/>
  <c r="U10" i="58"/>
  <c r="V10" i="58"/>
  <c r="W10" i="58"/>
  <c r="X10" i="58"/>
  <c r="Y10" i="58"/>
  <c r="Z10" i="58"/>
  <c r="AA10" i="58"/>
  <c r="E11" i="58"/>
  <c r="F11" i="58"/>
  <c r="G11" i="58"/>
  <c r="H11" i="58"/>
  <c r="I11" i="58"/>
  <c r="J11" i="58"/>
  <c r="K11" i="58"/>
  <c r="L11" i="58"/>
  <c r="M11" i="58"/>
  <c r="N11" i="58"/>
  <c r="O11" i="58"/>
  <c r="P11" i="58"/>
  <c r="Q11" i="58"/>
  <c r="R11" i="58"/>
  <c r="S11" i="58"/>
  <c r="T11" i="58"/>
  <c r="U11" i="58"/>
  <c r="V11" i="58"/>
  <c r="W11" i="58"/>
  <c r="X11" i="58"/>
  <c r="Y11" i="58"/>
  <c r="Z11" i="58"/>
  <c r="AA11" i="58"/>
  <c r="E12" i="58"/>
  <c r="F12" i="58"/>
  <c r="G12" i="58"/>
  <c r="H12" i="58"/>
  <c r="I12" i="58"/>
  <c r="J12" i="58"/>
  <c r="K12" i="58"/>
  <c r="L12" i="58"/>
  <c r="M12" i="58"/>
  <c r="N12" i="58"/>
  <c r="O12" i="58"/>
  <c r="P12" i="58"/>
  <c r="Q12" i="58"/>
  <c r="R12" i="58"/>
  <c r="S12" i="58"/>
  <c r="T12" i="58"/>
  <c r="U12" i="58"/>
  <c r="V12" i="58"/>
  <c r="W12" i="58"/>
  <c r="X12" i="58"/>
  <c r="Y12" i="58"/>
  <c r="Z12" i="58"/>
  <c r="AA12" i="58"/>
  <c r="E13" i="58"/>
  <c r="F13" i="58"/>
  <c r="G13" i="58"/>
  <c r="H13" i="58"/>
  <c r="I13" i="58"/>
  <c r="J13" i="58"/>
  <c r="K13" i="58"/>
  <c r="L13" i="58"/>
  <c r="M13" i="58"/>
  <c r="N13" i="58"/>
  <c r="O13" i="58"/>
  <c r="P13" i="58"/>
  <c r="Q13" i="58"/>
  <c r="R13" i="58"/>
  <c r="S13" i="58"/>
  <c r="T13" i="58"/>
  <c r="U13" i="58"/>
  <c r="V13" i="58"/>
  <c r="W13" i="58"/>
  <c r="X13" i="58"/>
  <c r="Y13" i="58"/>
  <c r="Z13" i="58"/>
  <c r="AA13" i="58"/>
  <c r="E14" i="58"/>
  <c r="F14" i="58"/>
  <c r="G14" i="58"/>
  <c r="H14" i="58"/>
  <c r="I14" i="58"/>
  <c r="J14" i="58"/>
  <c r="K14" i="58"/>
  <c r="L14" i="58"/>
  <c r="M14" i="58"/>
  <c r="N14" i="58"/>
  <c r="O14" i="58"/>
  <c r="P14" i="58"/>
  <c r="Q14" i="58"/>
  <c r="R14" i="58"/>
  <c r="S14" i="58"/>
  <c r="T14" i="58"/>
  <c r="U14" i="58"/>
  <c r="V14" i="58"/>
  <c r="W14" i="58"/>
  <c r="X14" i="58"/>
  <c r="Y14" i="58"/>
  <c r="Z14" i="58"/>
  <c r="AA14" i="58"/>
  <c r="E15" i="58"/>
  <c r="F15" i="58"/>
  <c r="G15" i="58"/>
  <c r="H15" i="58"/>
  <c r="I15" i="58"/>
  <c r="J15" i="58"/>
  <c r="K15" i="58"/>
  <c r="L15" i="58"/>
  <c r="M15" i="58"/>
  <c r="N15" i="58"/>
  <c r="O15" i="58"/>
  <c r="P15" i="58"/>
  <c r="Q15" i="58"/>
  <c r="R15" i="58"/>
  <c r="S15" i="58"/>
  <c r="T15" i="58"/>
  <c r="U15" i="58"/>
  <c r="V15" i="58"/>
  <c r="W15" i="58"/>
  <c r="X15" i="58"/>
  <c r="Y15" i="58"/>
  <c r="Z15" i="58"/>
  <c r="AA15" i="58"/>
  <c r="E16" i="58"/>
  <c r="F16" i="58"/>
  <c r="G16" i="58"/>
  <c r="H16" i="58"/>
  <c r="I16" i="58"/>
  <c r="J16" i="58"/>
  <c r="K16" i="58"/>
  <c r="L16" i="58"/>
  <c r="M16" i="58"/>
  <c r="N16" i="58"/>
  <c r="O16" i="58"/>
  <c r="P16" i="58"/>
  <c r="Q16" i="58"/>
  <c r="R16" i="58"/>
  <c r="S16" i="58"/>
  <c r="T16" i="58"/>
  <c r="U16" i="58"/>
  <c r="V16" i="58"/>
  <c r="W16" i="58"/>
  <c r="X16" i="58"/>
  <c r="Y16" i="58"/>
  <c r="Z16" i="58"/>
  <c r="AA16" i="58"/>
  <c r="E17" i="58"/>
  <c r="F17" i="58"/>
  <c r="G17" i="58"/>
  <c r="H17" i="58"/>
  <c r="I17" i="58"/>
  <c r="J17" i="58"/>
  <c r="K17" i="58"/>
  <c r="L17" i="58"/>
  <c r="M17" i="58"/>
  <c r="N17" i="58"/>
  <c r="O17" i="58"/>
  <c r="P17" i="58"/>
  <c r="Q17" i="58"/>
  <c r="R17" i="58"/>
  <c r="S17" i="58"/>
  <c r="T17" i="58"/>
  <c r="U17" i="58"/>
  <c r="V17" i="58"/>
  <c r="W17" i="58"/>
  <c r="X17" i="58"/>
  <c r="Y17" i="58"/>
  <c r="Z17" i="58"/>
  <c r="AA17" i="58"/>
  <c r="E18" i="58"/>
  <c r="F18" i="58"/>
  <c r="G18" i="58"/>
  <c r="H18" i="58"/>
  <c r="I18" i="58"/>
  <c r="J18" i="58"/>
  <c r="K18" i="58"/>
  <c r="L18" i="58"/>
  <c r="M18" i="58"/>
  <c r="N18" i="58"/>
  <c r="O18" i="58"/>
  <c r="P18" i="58"/>
  <c r="Q18" i="58"/>
  <c r="R18" i="58"/>
  <c r="S18" i="58"/>
  <c r="T18" i="58"/>
  <c r="U18" i="58"/>
  <c r="V18" i="58"/>
  <c r="W18" i="58"/>
  <c r="X18" i="58"/>
  <c r="Y18" i="58"/>
  <c r="Z18" i="58"/>
  <c r="AA18" i="58"/>
  <c r="E19" i="58"/>
  <c r="F19" i="58"/>
  <c r="G19" i="58"/>
  <c r="H19" i="58"/>
  <c r="I19" i="58"/>
  <c r="J19" i="58"/>
  <c r="K19" i="58"/>
  <c r="L19" i="58"/>
  <c r="M19" i="58"/>
  <c r="N19" i="58"/>
  <c r="O19" i="58"/>
  <c r="P19" i="58"/>
  <c r="Q19" i="58"/>
  <c r="R19" i="58"/>
  <c r="S19" i="58"/>
  <c r="T19" i="58"/>
  <c r="U19" i="58"/>
  <c r="V19" i="58"/>
  <c r="W19" i="58"/>
  <c r="X19" i="58"/>
  <c r="Y19" i="58"/>
  <c r="Z19" i="58"/>
  <c r="AA19" i="58"/>
  <c r="E20" i="58"/>
  <c r="F20" i="58"/>
  <c r="G20" i="58"/>
  <c r="H20" i="58"/>
  <c r="I20" i="58"/>
  <c r="J20" i="58"/>
  <c r="K20" i="58"/>
  <c r="L20" i="58"/>
  <c r="M20" i="58"/>
  <c r="N20" i="58"/>
  <c r="O20" i="58"/>
  <c r="P20" i="58"/>
  <c r="Q20" i="58"/>
  <c r="R20" i="58"/>
  <c r="S20" i="58"/>
  <c r="T20" i="58"/>
  <c r="U20" i="58"/>
  <c r="V20" i="58"/>
  <c r="W20" i="58"/>
  <c r="X20" i="58"/>
  <c r="Y20" i="58"/>
  <c r="Z20" i="58"/>
  <c r="AA20" i="58"/>
  <c r="E21" i="58"/>
  <c r="F21" i="58"/>
  <c r="G21" i="58"/>
  <c r="H21" i="58"/>
  <c r="I21" i="58"/>
  <c r="J21" i="58"/>
  <c r="K21" i="58"/>
  <c r="L21" i="58"/>
  <c r="M21" i="58"/>
  <c r="N21" i="58"/>
  <c r="O21" i="58"/>
  <c r="P21" i="58"/>
  <c r="Q21" i="58"/>
  <c r="R21" i="58"/>
  <c r="S21" i="58"/>
  <c r="T21" i="58"/>
  <c r="U21" i="58"/>
  <c r="V21" i="58"/>
  <c r="W21" i="58"/>
  <c r="X21" i="58"/>
  <c r="Y21" i="58"/>
  <c r="Z21" i="58"/>
  <c r="AA21" i="58"/>
  <c r="E22" i="58"/>
  <c r="F22" i="58"/>
  <c r="G22" i="58"/>
  <c r="H22" i="58"/>
  <c r="I22" i="58"/>
  <c r="J22" i="58"/>
  <c r="K22" i="58"/>
  <c r="L22" i="58"/>
  <c r="M22" i="58"/>
  <c r="N22" i="58"/>
  <c r="O22" i="58"/>
  <c r="P22" i="58"/>
  <c r="Q22" i="58"/>
  <c r="R22" i="58"/>
  <c r="S22" i="58"/>
  <c r="T22" i="58"/>
  <c r="U22" i="58"/>
  <c r="V22" i="58"/>
  <c r="W22" i="58"/>
  <c r="X22" i="58"/>
  <c r="Y22" i="58"/>
  <c r="Z22" i="58"/>
  <c r="AA22" i="58"/>
  <c r="E23" i="58"/>
  <c r="F23" i="58"/>
  <c r="G23" i="58"/>
  <c r="H23" i="58"/>
  <c r="I23" i="58"/>
  <c r="J23" i="58"/>
  <c r="K23" i="58"/>
  <c r="L23" i="58"/>
  <c r="M23" i="58"/>
  <c r="N23" i="58"/>
  <c r="O23" i="58"/>
  <c r="P23" i="58"/>
  <c r="Q23" i="58"/>
  <c r="R23" i="58"/>
  <c r="S23" i="58"/>
  <c r="T23" i="58"/>
  <c r="U23" i="58"/>
  <c r="V23" i="58"/>
  <c r="W23" i="58"/>
  <c r="X23" i="58"/>
  <c r="Y23" i="58"/>
  <c r="Z23" i="58"/>
  <c r="AA23" i="58"/>
  <c r="E24" i="58"/>
  <c r="F24" i="58"/>
  <c r="G24" i="58"/>
  <c r="H24" i="58"/>
  <c r="I24" i="58"/>
  <c r="J24" i="58"/>
  <c r="K24" i="58"/>
  <c r="L24" i="58"/>
  <c r="M24" i="58"/>
  <c r="N24" i="58"/>
  <c r="O24" i="58"/>
  <c r="P24" i="58"/>
  <c r="Q24" i="58"/>
  <c r="R24" i="58"/>
  <c r="S24" i="58"/>
  <c r="T24" i="58"/>
  <c r="U24" i="58"/>
  <c r="V24" i="58"/>
  <c r="W24" i="58"/>
  <c r="X24" i="58"/>
  <c r="Y24" i="58"/>
  <c r="Z24" i="58"/>
  <c r="AA24" i="58"/>
  <c r="E25" i="58"/>
  <c r="F25" i="58"/>
  <c r="G25" i="58"/>
  <c r="H25" i="58"/>
  <c r="I25" i="58"/>
  <c r="J25" i="58"/>
  <c r="K25" i="58"/>
  <c r="L25" i="58"/>
  <c r="M25" i="58"/>
  <c r="N25" i="58"/>
  <c r="O25" i="58"/>
  <c r="P25" i="58"/>
  <c r="Q25" i="58"/>
  <c r="R25" i="58"/>
  <c r="S25" i="58"/>
  <c r="T25" i="58"/>
  <c r="U25" i="58"/>
  <c r="V25" i="58"/>
  <c r="W25" i="58"/>
  <c r="X25" i="58"/>
  <c r="Y25" i="58"/>
  <c r="Z25" i="58"/>
  <c r="AA25" i="58"/>
  <c r="E26" i="58"/>
  <c r="F26" i="58"/>
  <c r="G26" i="58"/>
  <c r="H26" i="58"/>
  <c r="I26" i="58"/>
  <c r="J26" i="58"/>
  <c r="K26" i="58"/>
  <c r="L26" i="58"/>
  <c r="M26" i="58"/>
  <c r="N26" i="58"/>
  <c r="O26" i="58"/>
  <c r="P26" i="58"/>
  <c r="Q26" i="58"/>
  <c r="R26" i="58"/>
  <c r="S26" i="58"/>
  <c r="T26" i="58"/>
  <c r="U26" i="58"/>
  <c r="V26" i="58"/>
  <c r="W26" i="58"/>
  <c r="X26" i="58"/>
  <c r="Y26" i="58"/>
  <c r="Z26" i="58"/>
  <c r="AA26" i="58"/>
  <c r="E27" i="58"/>
  <c r="F27" i="58"/>
  <c r="G27" i="58"/>
  <c r="H27" i="58"/>
  <c r="I27" i="58"/>
  <c r="J27" i="58"/>
  <c r="K27" i="58"/>
  <c r="L27" i="58"/>
  <c r="M27" i="58"/>
  <c r="N27" i="58"/>
  <c r="O27" i="58"/>
  <c r="P27" i="58"/>
  <c r="Q27" i="58"/>
  <c r="R27" i="58"/>
  <c r="S27" i="58"/>
  <c r="T27" i="58"/>
  <c r="U27" i="58"/>
  <c r="V27" i="58"/>
  <c r="W27" i="58"/>
  <c r="X27" i="58"/>
  <c r="Y27" i="58"/>
  <c r="Z27" i="58"/>
  <c r="AA27" i="58"/>
  <c r="E28" i="58"/>
  <c r="F28" i="58"/>
  <c r="G28" i="58"/>
  <c r="H28" i="58"/>
  <c r="I28" i="58"/>
  <c r="J28" i="58"/>
  <c r="K28" i="58"/>
  <c r="L28" i="58"/>
  <c r="M28" i="58"/>
  <c r="N28" i="58"/>
  <c r="O28" i="58"/>
  <c r="P28" i="58"/>
  <c r="Q28" i="58"/>
  <c r="R28" i="58"/>
  <c r="S28" i="58"/>
  <c r="T28" i="58"/>
  <c r="U28" i="58"/>
  <c r="V28" i="58"/>
  <c r="W28" i="58"/>
  <c r="X28" i="58"/>
  <c r="Y28" i="58"/>
  <c r="Z28" i="58"/>
  <c r="AA28" i="58"/>
  <c r="E29" i="58"/>
  <c r="F29" i="58"/>
  <c r="G29" i="58"/>
  <c r="H29" i="58"/>
  <c r="I29" i="58"/>
  <c r="J29" i="58"/>
  <c r="K29" i="58"/>
  <c r="L29" i="58"/>
  <c r="M29" i="58"/>
  <c r="N29" i="58"/>
  <c r="O29" i="58"/>
  <c r="P29" i="58"/>
  <c r="Q29" i="58"/>
  <c r="R29" i="58"/>
  <c r="S29" i="58"/>
  <c r="T29" i="58"/>
  <c r="U29" i="58"/>
  <c r="V29" i="58"/>
  <c r="W29" i="58"/>
  <c r="X29" i="58"/>
  <c r="Y29" i="58"/>
  <c r="Z29" i="58"/>
  <c r="AA29" i="58"/>
  <c r="E30" i="58"/>
  <c r="F30" i="58"/>
  <c r="G30" i="58"/>
  <c r="H30" i="58"/>
  <c r="I30" i="58"/>
  <c r="J30" i="58"/>
  <c r="K30" i="58"/>
  <c r="L30" i="58"/>
  <c r="M30" i="58"/>
  <c r="N30" i="58"/>
  <c r="O30" i="58"/>
  <c r="P30" i="58"/>
  <c r="Q30" i="58"/>
  <c r="R30" i="58"/>
  <c r="S30" i="58"/>
  <c r="T30" i="58"/>
  <c r="U30" i="58"/>
  <c r="V30" i="58"/>
  <c r="W30" i="58"/>
  <c r="X30" i="58"/>
  <c r="Y30" i="58"/>
  <c r="Z30" i="58"/>
  <c r="AA30" i="58"/>
  <c r="E31" i="58"/>
  <c r="F31" i="58"/>
  <c r="G31" i="58"/>
  <c r="H31" i="58"/>
  <c r="I31" i="58"/>
  <c r="J31" i="58"/>
  <c r="K31" i="58"/>
  <c r="L31" i="58"/>
  <c r="M31" i="58"/>
  <c r="N31" i="58"/>
  <c r="O31" i="58"/>
  <c r="P31" i="58"/>
  <c r="Q31" i="58"/>
  <c r="R31" i="58"/>
  <c r="S31" i="58"/>
  <c r="T31" i="58"/>
  <c r="U31" i="58"/>
  <c r="V31" i="58"/>
  <c r="W31" i="58"/>
  <c r="X31" i="58"/>
  <c r="Y31" i="58"/>
  <c r="Z31" i="58"/>
  <c r="AA31" i="58"/>
  <c r="E32" i="58"/>
  <c r="F32" i="58"/>
  <c r="G32" i="58"/>
  <c r="H32" i="58"/>
  <c r="I32" i="58"/>
  <c r="J32" i="58"/>
  <c r="K32" i="58"/>
  <c r="L32" i="58"/>
  <c r="M32" i="58"/>
  <c r="N32" i="58"/>
  <c r="O32" i="58"/>
  <c r="P32" i="58"/>
  <c r="Q32" i="58"/>
  <c r="R32" i="58"/>
  <c r="S32" i="58"/>
  <c r="T32" i="58"/>
  <c r="U32" i="58"/>
  <c r="V32" i="58"/>
  <c r="W32" i="58"/>
  <c r="X32" i="58"/>
  <c r="Y32" i="58"/>
  <c r="Z32" i="58"/>
  <c r="AA32" i="58"/>
  <c r="E33" i="58"/>
  <c r="F33" i="58"/>
  <c r="G33" i="58"/>
  <c r="H33" i="58"/>
  <c r="I33" i="58"/>
  <c r="J33" i="58"/>
  <c r="K33" i="58"/>
  <c r="L33" i="58"/>
  <c r="M33" i="58"/>
  <c r="N33" i="58"/>
  <c r="O33" i="58"/>
  <c r="P33" i="58"/>
  <c r="Q33" i="58"/>
  <c r="R33" i="58"/>
  <c r="S33" i="58"/>
  <c r="T33" i="58"/>
  <c r="U33" i="58"/>
  <c r="V33" i="58"/>
  <c r="W33" i="58"/>
  <c r="X33" i="58"/>
  <c r="Y33" i="58"/>
  <c r="Z33" i="58"/>
  <c r="AA33" i="58"/>
  <c r="E34" i="58"/>
  <c r="F34" i="58"/>
  <c r="G34" i="58"/>
  <c r="H34" i="58"/>
  <c r="I34" i="58"/>
  <c r="J34" i="58"/>
  <c r="K34" i="58"/>
  <c r="L34" i="58"/>
  <c r="M34" i="58"/>
  <c r="N34" i="58"/>
  <c r="O34" i="58"/>
  <c r="P34" i="58"/>
  <c r="Q34" i="58"/>
  <c r="R34" i="58"/>
  <c r="S34" i="58"/>
  <c r="T34" i="58"/>
  <c r="U34" i="58"/>
  <c r="V34" i="58"/>
  <c r="W34" i="58"/>
  <c r="X34" i="58"/>
  <c r="Y34" i="58"/>
  <c r="Z34" i="58"/>
  <c r="AA34" i="58"/>
  <c r="E35" i="58"/>
  <c r="F35" i="58"/>
  <c r="G35" i="58"/>
  <c r="H35" i="58"/>
  <c r="I35" i="58"/>
  <c r="J35" i="58"/>
  <c r="K35" i="58"/>
  <c r="L35" i="58"/>
  <c r="M35" i="58"/>
  <c r="N35" i="58"/>
  <c r="O35" i="58"/>
  <c r="P35" i="58"/>
  <c r="Q35" i="58"/>
  <c r="R35" i="58"/>
  <c r="S35" i="58"/>
  <c r="T35" i="58"/>
  <c r="U35" i="58"/>
  <c r="V35" i="58"/>
  <c r="W35" i="58"/>
  <c r="X35" i="58"/>
  <c r="Y35" i="58"/>
  <c r="Z35" i="58"/>
  <c r="AA35" i="58"/>
  <c r="E36" i="58"/>
  <c r="F36" i="58"/>
  <c r="G36" i="58"/>
  <c r="H36" i="58"/>
  <c r="I36" i="58"/>
  <c r="J36" i="58"/>
  <c r="K36" i="58"/>
  <c r="L36" i="58"/>
  <c r="M36" i="58"/>
  <c r="N36" i="58"/>
  <c r="O36" i="58"/>
  <c r="P36" i="58"/>
  <c r="Q36" i="58"/>
  <c r="R36" i="58"/>
  <c r="S36" i="58"/>
  <c r="T36" i="58"/>
  <c r="U36" i="58"/>
  <c r="V36" i="58"/>
  <c r="W36" i="58"/>
  <c r="X36" i="58"/>
  <c r="Y36" i="58"/>
  <c r="Z36" i="58"/>
  <c r="AA36" i="58"/>
  <c r="E37" i="58"/>
  <c r="F37" i="58"/>
  <c r="G37" i="58"/>
  <c r="H37" i="58"/>
  <c r="I37" i="58"/>
  <c r="J37" i="58"/>
  <c r="K37" i="58"/>
  <c r="L37" i="58"/>
  <c r="M37" i="58"/>
  <c r="N37" i="58"/>
  <c r="O37" i="58"/>
  <c r="P37" i="58"/>
  <c r="Q37" i="58"/>
  <c r="R37" i="58"/>
  <c r="S37" i="58"/>
  <c r="T37" i="58"/>
  <c r="U37" i="58"/>
  <c r="V37" i="58"/>
  <c r="W37" i="58"/>
  <c r="X37" i="58"/>
  <c r="Y37" i="58"/>
  <c r="Z37" i="58"/>
  <c r="AA37" i="58"/>
  <c r="E38" i="58"/>
  <c r="F38" i="58"/>
  <c r="G38" i="58"/>
  <c r="H38" i="58"/>
  <c r="I38" i="58"/>
  <c r="J38" i="58"/>
  <c r="K38" i="58"/>
  <c r="L38" i="58"/>
  <c r="M38" i="58"/>
  <c r="N38" i="58"/>
  <c r="O38" i="58"/>
  <c r="P38" i="58"/>
  <c r="Q38" i="58"/>
  <c r="R38" i="58"/>
  <c r="S38" i="58"/>
  <c r="T38" i="58"/>
  <c r="U38" i="58"/>
  <c r="V38" i="58"/>
  <c r="W38" i="58"/>
  <c r="X38" i="58"/>
  <c r="Y38" i="58"/>
  <c r="Z38" i="58"/>
  <c r="AA38" i="58"/>
  <c r="E39" i="58"/>
  <c r="F39" i="58"/>
  <c r="G39" i="58"/>
  <c r="H39" i="58"/>
  <c r="I39" i="58"/>
  <c r="J39" i="58"/>
  <c r="K39" i="58"/>
  <c r="L39" i="58"/>
  <c r="M39" i="58"/>
  <c r="N39" i="58"/>
  <c r="O39" i="58"/>
  <c r="P39" i="58"/>
  <c r="Q39" i="58"/>
  <c r="R39" i="58"/>
  <c r="S39" i="58"/>
  <c r="T39" i="58"/>
  <c r="U39" i="58"/>
  <c r="V39" i="58"/>
  <c r="W39" i="58"/>
  <c r="X39" i="58"/>
  <c r="Y39" i="58"/>
  <c r="Z39" i="58"/>
  <c r="AA39" i="58"/>
  <c r="E40" i="58"/>
  <c r="F40" i="58"/>
  <c r="G40" i="58"/>
  <c r="H40" i="58"/>
  <c r="I40" i="58"/>
  <c r="J40" i="58"/>
  <c r="K40" i="58"/>
  <c r="L40" i="58"/>
  <c r="M40" i="58"/>
  <c r="N40" i="58"/>
  <c r="O40" i="58"/>
  <c r="P40" i="58"/>
  <c r="Q40" i="58"/>
  <c r="R40" i="58"/>
  <c r="S40" i="58"/>
  <c r="T40" i="58"/>
  <c r="U40" i="58"/>
  <c r="V40" i="58"/>
  <c r="W40" i="58"/>
  <c r="X40" i="58"/>
  <c r="Y40" i="58"/>
  <c r="Z40" i="58"/>
  <c r="AA40" i="58"/>
  <c r="E41" i="58"/>
  <c r="F41" i="58"/>
  <c r="G41" i="58"/>
  <c r="H41" i="58"/>
  <c r="I41" i="58"/>
  <c r="J41" i="58"/>
  <c r="K41" i="58"/>
  <c r="L41" i="58"/>
  <c r="M41" i="58"/>
  <c r="N41" i="58"/>
  <c r="O41" i="58"/>
  <c r="P41" i="58"/>
  <c r="Q41" i="58"/>
  <c r="R41" i="58"/>
  <c r="S41" i="58"/>
  <c r="T41" i="58"/>
  <c r="U41" i="58"/>
  <c r="V41" i="58"/>
  <c r="W41" i="58"/>
  <c r="X41" i="58"/>
  <c r="Y41" i="58"/>
  <c r="Z41" i="58"/>
  <c r="AA41" i="58"/>
  <c r="E42" i="58"/>
  <c r="F42" i="58"/>
  <c r="G42" i="58"/>
  <c r="H42" i="58"/>
  <c r="I42" i="58"/>
  <c r="J42" i="58"/>
  <c r="K42" i="58"/>
  <c r="L42" i="58"/>
  <c r="M42" i="58"/>
  <c r="N42" i="58"/>
  <c r="O42" i="58"/>
  <c r="P42" i="58"/>
  <c r="Q42" i="58"/>
  <c r="R42" i="58"/>
  <c r="S42" i="58"/>
  <c r="T42" i="58"/>
  <c r="U42" i="58"/>
  <c r="V42" i="58"/>
  <c r="W42" i="58"/>
  <c r="X42" i="58"/>
  <c r="Y42" i="58"/>
  <c r="Z42" i="58"/>
  <c r="AA42" i="58"/>
  <c r="E43" i="58"/>
  <c r="F43" i="58"/>
  <c r="G43" i="58"/>
  <c r="H43" i="58"/>
  <c r="I43" i="58"/>
  <c r="J43" i="58"/>
  <c r="K43" i="58"/>
  <c r="L43" i="58"/>
  <c r="M43" i="58"/>
  <c r="N43" i="58"/>
  <c r="O43" i="58"/>
  <c r="P43" i="58"/>
  <c r="Q43" i="58"/>
  <c r="R43" i="58"/>
  <c r="S43" i="58"/>
  <c r="T43" i="58"/>
  <c r="U43" i="58"/>
  <c r="V43" i="58"/>
  <c r="W43" i="58"/>
  <c r="X43" i="58"/>
  <c r="Y43" i="58"/>
  <c r="Z43" i="58"/>
  <c r="AA43" i="58"/>
  <c r="E44" i="58"/>
  <c r="F44" i="58"/>
  <c r="G44" i="58"/>
  <c r="H44" i="58"/>
  <c r="I44" i="58"/>
  <c r="J44" i="58"/>
  <c r="K44" i="58"/>
  <c r="L44" i="58"/>
  <c r="M44" i="58"/>
  <c r="N44" i="58"/>
  <c r="O44" i="58"/>
  <c r="P44" i="58"/>
  <c r="Q44" i="58"/>
  <c r="R44" i="58"/>
  <c r="S44" i="58"/>
  <c r="T44" i="58"/>
  <c r="U44" i="58"/>
  <c r="V44" i="58"/>
  <c r="W44" i="58"/>
  <c r="X44" i="58"/>
  <c r="Y44" i="58"/>
  <c r="Z44" i="58"/>
  <c r="AA44" i="58"/>
  <c r="E45" i="58"/>
  <c r="F45" i="58"/>
  <c r="G45" i="58"/>
  <c r="H45" i="58"/>
  <c r="I45" i="58"/>
  <c r="J45" i="58"/>
  <c r="K45" i="58"/>
  <c r="L45" i="58"/>
  <c r="M45" i="58"/>
  <c r="N45" i="58"/>
  <c r="O45" i="58"/>
  <c r="P45" i="58"/>
  <c r="Q45" i="58"/>
  <c r="R45" i="58"/>
  <c r="S45" i="58"/>
  <c r="T45" i="58"/>
  <c r="U45" i="58"/>
  <c r="V45" i="58"/>
  <c r="W45" i="58"/>
  <c r="X45" i="58"/>
  <c r="Y45" i="58"/>
  <c r="Z45" i="58"/>
  <c r="AA45" i="58"/>
  <c r="E46" i="58"/>
  <c r="F46" i="58"/>
  <c r="G46" i="58"/>
  <c r="H46" i="58"/>
  <c r="I46" i="58"/>
  <c r="J46" i="58"/>
  <c r="K46" i="58"/>
  <c r="L46" i="58"/>
  <c r="M46" i="58"/>
  <c r="N46" i="58"/>
  <c r="O46" i="58"/>
  <c r="P46" i="58"/>
  <c r="Q46" i="58"/>
  <c r="R46" i="58"/>
  <c r="S46" i="58"/>
  <c r="T46" i="58"/>
  <c r="U46" i="58"/>
  <c r="V46" i="58"/>
  <c r="W46" i="58"/>
  <c r="X46" i="58"/>
  <c r="Y46" i="58"/>
  <c r="Z46" i="58"/>
  <c r="AA46" i="58"/>
  <c r="E47" i="58"/>
  <c r="F47" i="58"/>
  <c r="G47" i="58"/>
  <c r="H47" i="58"/>
  <c r="I47" i="58"/>
  <c r="J47" i="58"/>
  <c r="K47" i="58"/>
  <c r="L47" i="58"/>
  <c r="M47" i="58"/>
  <c r="N47" i="58"/>
  <c r="O47" i="58"/>
  <c r="P47" i="58"/>
  <c r="Q47" i="58"/>
  <c r="R47" i="58"/>
  <c r="S47" i="58"/>
  <c r="T47" i="58"/>
  <c r="U47" i="58"/>
  <c r="V47" i="58"/>
  <c r="W47" i="58"/>
  <c r="X47" i="58"/>
  <c r="Y47" i="58"/>
  <c r="Z47" i="58"/>
  <c r="AA47" i="58"/>
  <c r="E48" i="58"/>
  <c r="F48" i="58"/>
  <c r="G48" i="58"/>
  <c r="H48" i="58"/>
  <c r="I48" i="58"/>
  <c r="J48" i="58"/>
  <c r="K48" i="58"/>
  <c r="L48" i="58"/>
  <c r="M48" i="58"/>
  <c r="N48" i="58"/>
  <c r="O48" i="58"/>
  <c r="P48" i="58"/>
  <c r="Q48" i="58"/>
  <c r="R48" i="58"/>
  <c r="S48" i="58"/>
  <c r="T48" i="58"/>
  <c r="U48" i="58"/>
  <c r="V48" i="58"/>
  <c r="W48" i="58"/>
  <c r="X48" i="58"/>
  <c r="Y48" i="58"/>
  <c r="Z48" i="58"/>
  <c r="AA48" i="58"/>
  <c r="E49" i="58"/>
  <c r="F49" i="58"/>
  <c r="G49" i="58"/>
  <c r="H49" i="58"/>
  <c r="I49" i="58"/>
  <c r="J49" i="58"/>
  <c r="K49" i="58"/>
  <c r="L49" i="58"/>
  <c r="M49" i="58"/>
  <c r="N49" i="58"/>
  <c r="O49" i="58"/>
  <c r="P49" i="58"/>
  <c r="Q49" i="58"/>
  <c r="R49" i="58"/>
  <c r="S49" i="58"/>
  <c r="T49" i="58"/>
  <c r="U49" i="58"/>
  <c r="V49" i="58"/>
  <c r="W49" i="58"/>
  <c r="X49" i="58"/>
  <c r="Y49" i="58"/>
  <c r="Z49" i="58"/>
  <c r="AA49" i="58"/>
  <c r="E50" i="58"/>
  <c r="F50" i="58"/>
  <c r="G50" i="58"/>
  <c r="H50" i="58"/>
  <c r="I50" i="58"/>
  <c r="J50" i="58"/>
  <c r="K50" i="58"/>
  <c r="L50" i="58"/>
  <c r="M50" i="58"/>
  <c r="N50" i="58"/>
  <c r="O50" i="58"/>
  <c r="P50" i="58"/>
  <c r="Q50" i="58"/>
  <c r="R50" i="58"/>
  <c r="S50" i="58"/>
  <c r="T50" i="58"/>
  <c r="U50" i="58"/>
  <c r="V50" i="58"/>
  <c r="W50" i="58"/>
  <c r="X50" i="58"/>
  <c r="Y50" i="58"/>
  <c r="Z50" i="58"/>
  <c r="AA50" i="58"/>
  <c r="E51" i="58"/>
  <c r="F51" i="58"/>
  <c r="G51" i="58"/>
  <c r="H51" i="58"/>
  <c r="I51" i="58"/>
  <c r="J51" i="58"/>
  <c r="K51" i="58"/>
  <c r="L51" i="58"/>
  <c r="M51" i="58"/>
  <c r="N51" i="58"/>
  <c r="O51" i="58"/>
  <c r="P51" i="58"/>
  <c r="Q51" i="58"/>
  <c r="R51" i="58"/>
  <c r="S51" i="58"/>
  <c r="T51" i="58"/>
  <c r="U51" i="58"/>
  <c r="V51" i="58"/>
  <c r="W51" i="58"/>
  <c r="X51" i="58"/>
  <c r="Y51" i="58"/>
  <c r="Z51" i="58"/>
  <c r="AA51" i="58"/>
  <c r="E52" i="58"/>
  <c r="F52" i="58"/>
  <c r="G52" i="58"/>
  <c r="H52" i="58"/>
  <c r="I52" i="58"/>
  <c r="J52" i="58"/>
  <c r="K52" i="58"/>
  <c r="L52" i="58"/>
  <c r="M52" i="58"/>
  <c r="N52" i="58"/>
  <c r="O52" i="58"/>
  <c r="P52" i="58"/>
  <c r="Q52" i="58"/>
  <c r="R52" i="58"/>
  <c r="S52" i="58"/>
  <c r="T52" i="58"/>
  <c r="U52" i="58"/>
  <c r="V52" i="58"/>
  <c r="W52" i="58"/>
  <c r="X52" i="58"/>
  <c r="Y52" i="58"/>
  <c r="Z52" i="58"/>
  <c r="AA52" i="58"/>
  <c r="E53" i="58"/>
  <c r="F53" i="58"/>
  <c r="G53" i="58"/>
  <c r="H53" i="58"/>
  <c r="I53" i="58"/>
  <c r="J53" i="58"/>
  <c r="K53" i="58"/>
  <c r="L53" i="58"/>
  <c r="M53" i="58"/>
  <c r="N53" i="58"/>
  <c r="O53" i="58"/>
  <c r="P53" i="58"/>
  <c r="Q53" i="58"/>
  <c r="R53" i="58"/>
  <c r="S53" i="58"/>
  <c r="T53" i="58"/>
  <c r="U53" i="58"/>
  <c r="V53" i="58"/>
  <c r="W53" i="58"/>
  <c r="X53" i="58"/>
  <c r="Y53" i="58"/>
  <c r="Z53" i="58"/>
  <c r="AA53" i="58"/>
  <c r="E54" i="58"/>
  <c r="F54" i="58"/>
  <c r="G54" i="58"/>
  <c r="H54" i="58"/>
  <c r="I54" i="58"/>
  <c r="J54" i="58"/>
  <c r="K54" i="58"/>
  <c r="L54" i="58"/>
  <c r="M54" i="58"/>
  <c r="N54" i="58"/>
  <c r="O54" i="58"/>
  <c r="P54" i="58"/>
  <c r="Q54" i="58"/>
  <c r="R54" i="58"/>
  <c r="S54" i="58"/>
  <c r="T54" i="58"/>
  <c r="U54" i="58"/>
  <c r="V54" i="58"/>
  <c r="W54" i="58"/>
  <c r="X54" i="58"/>
  <c r="Y54" i="58"/>
  <c r="Z54" i="58"/>
  <c r="AA54" i="58"/>
  <c r="E55" i="58"/>
  <c r="F55" i="58"/>
  <c r="G55" i="58"/>
  <c r="H55" i="58"/>
  <c r="I55" i="58"/>
  <c r="J55" i="58"/>
  <c r="K55" i="58"/>
  <c r="L55" i="58"/>
  <c r="M55" i="58"/>
  <c r="N55" i="58"/>
  <c r="O55" i="58"/>
  <c r="P55" i="58"/>
  <c r="Q55" i="58"/>
  <c r="R55" i="58"/>
  <c r="S55" i="58"/>
  <c r="T55" i="58"/>
  <c r="U55" i="58"/>
  <c r="V55" i="58"/>
  <c r="W55" i="58"/>
  <c r="X55" i="58"/>
  <c r="Y55" i="58"/>
  <c r="Z55" i="58"/>
  <c r="AA55" i="58"/>
  <c r="E56" i="58"/>
  <c r="F56" i="58"/>
  <c r="G56" i="58"/>
  <c r="H56" i="58"/>
  <c r="I56" i="58"/>
  <c r="J56" i="58"/>
  <c r="K56" i="58"/>
  <c r="L56" i="58"/>
  <c r="M56" i="58"/>
  <c r="N56" i="58"/>
  <c r="O56" i="58"/>
  <c r="P56" i="58"/>
  <c r="Q56" i="58"/>
  <c r="R56" i="58"/>
  <c r="S56" i="58"/>
  <c r="T56" i="58"/>
  <c r="U56" i="58"/>
  <c r="V56" i="58"/>
  <c r="W56" i="58"/>
  <c r="X56" i="58"/>
  <c r="Y56" i="58"/>
  <c r="Z56" i="58"/>
  <c r="AA56" i="58"/>
  <c r="E57" i="58"/>
  <c r="F57" i="58"/>
  <c r="G57" i="58"/>
  <c r="H57" i="58"/>
  <c r="I57" i="58"/>
  <c r="J57" i="58"/>
  <c r="K57" i="58"/>
  <c r="L57" i="58"/>
  <c r="M57" i="58"/>
  <c r="N57" i="58"/>
  <c r="O57" i="58"/>
  <c r="P57" i="58"/>
  <c r="Q57" i="58"/>
  <c r="R57" i="58"/>
  <c r="S57" i="58"/>
  <c r="T57" i="58"/>
  <c r="U57" i="58"/>
  <c r="V57" i="58"/>
  <c r="W57" i="58"/>
  <c r="X57" i="58"/>
  <c r="Y57" i="58"/>
  <c r="Z57" i="58"/>
  <c r="AA57" i="58"/>
  <c r="E58" i="58"/>
  <c r="F58" i="58"/>
  <c r="G58" i="58"/>
  <c r="H58" i="58"/>
  <c r="I58" i="58"/>
  <c r="J58" i="58"/>
  <c r="K58" i="58"/>
  <c r="L58" i="58"/>
  <c r="M58" i="58"/>
  <c r="N58" i="58"/>
  <c r="O58" i="58"/>
  <c r="P58" i="58"/>
  <c r="Q58" i="58"/>
  <c r="R58" i="58"/>
  <c r="S58" i="58"/>
  <c r="T58" i="58"/>
  <c r="U58" i="58"/>
  <c r="V58" i="58"/>
  <c r="W58" i="58"/>
  <c r="X58" i="58"/>
  <c r="Y58" i="58"/>
  <c r="Z58" i="58"/>
  <c r="AA58" i="58"/>
  <c r="E59" i="58"/>
  <c r="F59" i="58"/>
  <c r="G59" i="58"/>
  <c r="H59" i="58"/>
  <c r="I59" i="58"/>
  <c r="J59" i="58"/>
  <c r="K59" i="58"/>
  <c r="L59" i="58"/>
  <c r="M59" i="58"/>
  <c r="N59" i="58"/>
  <c r="O59" i="58"/>
  <c r="P59" i="58"/>
  <c r="Q59" i="58"/>
  <c r="R59" i="58"/>
  <c r="S59" i="58"/>
  <c r="T59" i="58"/>
  <c r="U59" i="58"/>
  <c r="V59" i="58"/>
  <c r="W59" i="58"/>
  <c r="X59" i="58"/>
  <c r="Y59" i="58"/>
  <c r="Z59" i="58"/>
  <c r="AA59" i="58"/>
  <c r="E60" i="58"/>
  <c r="F60" i="58"/>
  <c r="G60" i="58"/>
  <c r="H60" i="58"/>
  <c r="I60" i="58"/>
  <c r="J60" i="58"/>
  <c r="K60" i="58"/>
  <c r="L60" i="58"/>
  <c r="M60" i="58"/>
  <c r="N60" i="58"/>
  <c r="O60" i="58"/>
  <c r="P60" i="58"/>
  <c r="Q60" i="58"/>
  <c r="R60" i="58"/>
  <c r="S60" i="58"/>
  <c r="T60" i="58"/>
  <c r="U60" i="58"/>
  <c r="V60" i="58"/>
  <c r="W60" i="58"/>
  <c r="X60" i="58"/>
  <c r="Y60" i="58"/>
  <c r="Z60" i="58"/>
  <c r="AA60" i="58"/>
  <c r="E61" i="58"/>
  <c r="F61" i="58"/>
  <c r="G61" i="58"/>
  <c r="H61" i="58"/>
  <c r="I61" i="58"/>
  <c r="J61" i="58"/>
  <c r="K61" i="58"/>
  <c r="L61" i="58"/>
  <c r="M61" i="58"/>
  <c r="N61" i="58"/>
  <c r="O61" i="58"/>
  <c r="P61" i="58"/>
  <c r="Q61" i="58"/>
  <c r="R61" i="58"/>
  <c r="S61" i="58"/>
  <c r="T61" i="58"/>
  <c r="U61" i="58"/>
  <c r="V61" i="58"/>
  <c r="W61" i="58"/>
  <c r="X61" i="58"/>
  <c r="Y61" i="58"/>
  <c r="Z61" i="58"/>
  <c r="AA61" i="58"/>
  <c r="E62" i="58"/>
  <c r="F62" i="58"/>
  <c r="G62" i="58"/>
  <c r="H62" i="58"/>
  <c r="I62" i="58"/>
  <c r="J62" i="58"/>
  <c r="K62" i="58"/>
  <c r="L62" i="58"/>
  <c r="M62" i="58"/>
  <c r="N62" i="58"/>
  <c r="O62" i="58"/>
  <c r="P62" i="58"/>
  <c r="Q62" i="58"/>
  <c r="R62" i="58"/>
  <c r="S62" i="58"/>
  <c r="T62" i="58"/>
  <c r="U62" i="58"/>
  <c r="V62" i="58"/>
  <c r="W62" i="58"/>
  <c r="X62" i="58"/>
  <c r="Y62" i="58"/>
  <c r="Z62" i="58"/>
  <c r="AA62" i="58"/>
  <c r="E63" i="58"/>
  <c r="F63" i="58"/>
  <c r="G63" i="58"/>
  <c r="H63" i="58"/>
  <c r="I63" i="58"/>
  <c r="J63" i="58"/>
  <c r="K63" i="58"/>
  <c r="L63" i="58"/>
  <c r="M63" i="58"/>
  <c r="N63" i="58"/>
  <c r="O63" i="58"/>
  <c r="P63" i="58"/>
  <c r="Q63" i="58"/>
  <c r="R63" i="58"/>
  <c r="S63" i="58"/>
  <c r="T63" i="58"/>
  <c r="U63" i="58"/>
  <c r="V63" i="58"/>
  <c r="W63" i="58"/>
  <c r="X63" i="58"/>
  <c r="Y63" i="58"/>
  <c r="Z63" i="58"/>
  <c r="AA63" i="58"/>
  <c r="E64" i="58"/>
  <c r="F64" i="58"/>
  <c r="G64" i="58"/>
  <c r="H64" i="58"/>
  <c r="I64" i="58"/>
  <c r="J64" i="58"/>
  <c r="K64" i="58"/>
  <c r="L64" i="58"/>
  <c r="M64" i="58"/>
  <c r="N64" i="58"/>
  <c r="O64" i="58"/>
  <c r="P64" i="58"/>
  <c r="Q64" i="58"/>
  <c r="R64" i="58"/>
  <c r="S64" i="58"/>
  <c r="T64" i="58"/>
  <c r="U64" i="58"/>
  <c r="V64" i="58"/>
  <c r="W64" i="58"/>
  <c r="X64" i="58"/>
  <c r="Y64" i="58"/>
  <c r="Z64" i="58"/>
  <c r="AA64" i="58"/>
  <c r="E65" i="58"/>
  <c r="F65" i="58"/>
  <c r="G65" i="58"/>
  <c r="H65" i="58"/>
  <c r="I65" i="58"/>
  <c r="J65" i="58"/>
  <c r="K65" i="58"/>
  <c r="L65" i="58"/>
  <c r="M65" i="58"/>
  <c r="N65" i="58"/>
  <c r="O65" i="58"/>
  <c r="P65" i="58"/>
  <c r="Q65" i="58"/>
  <c r="R65" i="58"/>
  <c r="S65" i="58"/>
  <c r="T65" i="58"/>
  <c r="U65" i="58"/>
  <c r="V65" i="58"/>
  <c r="W65" i="58"/>
  <c r="X65" i="58"/>
  <c r="Y65" i="58"/>
  <c r="Z65" i="58"/>
  <c r="AA65" i="58"/>
  <c r="E66" i="58"/>
  <c r="F66" i="58"/>
  <c r="G66" i="58"/>
  <c r="H66" i="58"/>
  <c r="I66" i="58"/>
  <c r="J66" i="58"/>
  <c r="K66" i="58"/>
  <c r="L66" i="58"/>
  <c r="M66" i="58"/>
  <c r="N66" i="58"/>
  <c r="O66" i="58"/>
  <c r="P66" i="58"/>
  <c r="Q66" i="58"/>
  <c r="R66" i="58"/>
  <c r="S66" i="58"/>
  <c r="T66" i="58"/>
  <c r="U66" i="58"/>
  <c r="V66" i="58"/>
  <c r="W66" i="58"/>
  <c r="X66" i="58"/>
  <c r="Y66" i="58"/>
  <c r="Z66" i="58"/>
  <c r="AA66" i="58"/>
  <c r="E67" i="58"/>
  <c r="F67" i="58"/>
  <c r="G67" i="58"/>
  <c r="H67" i="58"/>
  <c r="I67" i="58"/>
  <c r="J67" i="58"/>
  <c r="K67" i="58"/>
  <c r="L67" i="58"/>
  <c r="M67" i="58"/>
  <c r="N67" i="58"/>
  <c r="O67" i="58"/>
  <c r="P67" i="58"/>
  <c r="Q67" i="58"/>
  <c r="R67" i="58"/>
  <c r="S67" i="58"/>
  <c r="T67" i="58"/>
  <c r="U67" i="58"/>
  <c r="V67" i="58"/>
  <c r="W67" i="58"/>
  <c r="X67" i="58"/>
  <c r="Y67" i="58"/>
  <c r="Z67" i="58"/>
  <c r="AA67" i="58"/>
  <c r="E68" i="58"/>
  <c r="F68" i="58"/>
  <c r="G68" i="58"/>
  <c r="H68" i="58"/>
  <c r="I68" i="58"/>
  <c r="J68" i="58"/>
  <c r="K68" i="58"/>
  <c r="L68" i="58"/>
  <c r="M68" i="58"/>
  <c r="N68" i="58"/>
  <c r="O68" i="58"/>
  <c r="P68" i="58"/>
  <c r="Q68" i="58"/>
  <c r="R68" i="58"/>
  <c r="S68" i="58"/>
  <c r="T68" i="58"/>
  <c r="U68" i="58"/>
  <c r="V68" i="58"/>
  <c r="W68" i="58"/>
  <c r="X68" i="58"/>
  <c r="Y68" i="58"/>
  <c r="Z68" i="58"/>
  <c r="AA68" i="58"/>
  <c r="E69" i="58"/>
  <c r="F69" i="58"/>
  <c r="G69" i="58"/>
  <c r="H69" i="58"/>
  <c r="I69" i="58"/>
  <c r="J69" i="58"/>
  <c r="K69" i="58"/>
  <c r="L69" i="58"/>
  <c r="M69" i="58"/>
  <c r="N69" i="58"/>
  <c r="O69" i="58"/>
  <c r="P69" i="58"/>
  <c r="Q69" i="58"/>
  <c r="R69" i="58"/>
  <c r="S69" i="58"/>
  <c r="T69" i="58"/>
  <c r="U69" i="58"/>
  <c r="V69" i="58"/>
  <c r="W69" i="58"/>
  <c r="X69" i="58"/>
  <c r="Y69" i="58"/>
  <c r="Z69" i="58"/>
  <c r="AA69" i="58"/>
  <c r="E70" i="58"/>
  <c r="F70" i="58"/>
  <c r="G70" i="58"/>
  <c r="H70" i="58"/>
  <c r="I70" i="58"/>
  <c r="J70" i="58"/>
  <c r="K70" i="58"/>
  <c r="L70" i="58"/>
  <c r="M70" i="58"/>
  <c r="N70" i="58"/>
  <c r="O70" i="58"/>
  <c r="P70" i="58"/>
  <c r="Q70" i="58"/>
  <c r="R70" i="58"/>
  <c r="S70" i="58"/>
  <c r="T70" i="58"/>
  <c r="U70" i="58"/>
  <c r="V70" i="58"/>
  <c r="W70" i="58"/>
  <c r="X70" i="58"/>
  <c r="Y70" i="58"/>
  <c r="Z70" i="58"/>
  <c r="AA70" i="58"/>
  <c r="E71" i="58"/>
  <c r="F71" i="58"/>
  <c r="G71" i="58"/>
  <c r="H71" i="58"/>
  <c r="I71" i="58"/>
  <c r="J71" i="58"/>
  <c r="K71" i="58"/>
  <c r="L71" i="58"/>
  <c r="M71" i="58"/>
  <c r="N71" i="58"/>
  <c r="O71" i="58"/>
  <c r="P71" i="58"/>
  <c r="Q71" i="58"/>
  <c r="R71" i="58"/>
  <c r="S71" i="58"/>
  <c r="T71" i="58"/>
  <c r="U71" i="58"/>
  <c r="V71" i="58"/>
  <c r="W71" i="58"/>
  <c r="X71" i="58"/>
  <c r="Y71" i="58"/>
  <c r="Z71" i="58"/>
  <c r="AA71" i="58"/>
  <c r="E72" i="58"/>
  <c r="F72" i="58"/>
  <c r="G72" i="58"/>
  <c r="H72" i="58"/>
  <c r="I72" i="58"/>
  <c r="J72" i="58"/>
  <c r="K72" i="58"/>
  <c r="L72" i="58"/>
  <c r="M72" i="58"/>
  <c r="N72" i="58"/>
  <c r="O72" i="58"/>
  <c r="P72" i="58"/>
  <c r="Q72" i="58"/>
  <c r="R72" i="58"/>
  <c r="S72" i="58"/>
  <c r="T72" i="58"/>
  <c r="U72" i="58"/>
  <c r="V72" i="58"/>
  <c r="W72" i="58"/>
  <c r="X72" i="58"/>
  <c r="Y72" i="58"/>
  <c r="Z72" i="58"/>
  <c r="AA72" i="58"/>
  <c r="E73" i="58"/>
  <c r="F73" i="58"/>
  <c r="G73" i="58"/>
  <c r="H73" i="58"/>
  <c r="I73" i="58"/>
  <c r="J73" i="58"/>
  <c r="K73" i="58"/>
  <c r="L73" i="58"/>
  <c r="M73" i="58"/>
  <c r="N73" i="58"/>
  <c r="O73" i="58"/>
  <c r="P73" i="58"/>
  <c r="Q73" i="58"/>
  <c r="R73" i="58"/>
  <c r="S73" i="58"/>
  <c r="T73" i="58"/>
  <c r="U73" i="58"/>
  <c r="V73" i="58"/>
  <c r="W73" i="58"/>
  <c r="X73" i="58"/>
  <c r="Y73" i="58"/>
  <c r="Z73" i="58"/>
  <c r="AA73" i="58"/>
  <c r="E74" i="58"/>
  <c r="F74" i="58"/>
  <c r="G74" i="58"/>
  <c r="H74" i="58"/>
  <c r="I74" i="58"/>
  <c r="J74" i="58"/>
  <c r="K74" i="58"/>
  <c r="L74" i="58"/>
  <c r="M74" i="58"/>
  <c r="N74" i="58"/>
  <c r="O74" i="58"/>
  <c r="P74" i="58"/>
  <c r="Q74" i="58"/>
  <c r="R74" i="58"/>
  <c r="S74" i="58"/>
  <c r="T74" i="58"/>
  <c r="U74" i="58"/>
  <c r="V74" i="58"/>
  <c r="W74" i="58"/>
  <c r="X74" i="58"/>
  <c r="Y74" i="58"/>
  <c r="Z74" i="58"/>
  <c r="AA74" i="58"/>
  <c r="E75" i="58"/>
  <c r="F75" i="58"/>
  <c r="G75" i="58"/>
  <c r="H75" i="58"/>
  <c r="I75" i="58"/>
  <c r="J75" i="58"/>
  <c r="K75" i="58"/>
  <c r="L75" i="58"/>
  <c r="M75" i="58"/>
  <c r="N75" i="58"/>
  <c r="O75" i="58"/>
  <c r="P75" i="58"/>
  <c r="Q75" i="58"/>
  <c r="R75" i="58"/>
  <c r="S75" i="58"/>
  <c r="T75" i="58"/>
  <c r="U75" i="58"/>
  <c r="V75" i="58"/>
  <c r="W75" i="58"/>
  <c r="X75" i="58"/>
  <c r="Y75" i="58"/>
  <c r="Z75" i="58"/>
  <c r="AA75" i="58"/>
  <c r="E76" i="58"/>
  <c r="F76" i="58"/>
  <c r="G76" i="58"/>
  <c r="H76" i="58"/>
  <c r="I76" i="58"/>
  <c r="J76" i="58"/>
  <c r="K76" i="58"/>
  <c r="L76" i="58"/>
  <c r="M76" i="58"/>
  <c r="N76" i="58"/>
  <c r="O76" i="58"/>
  <c r="P76" i="58"/>
  <c r="Q76" i="58"/>
  <c r="R76" i="58"/>
  <c r="S76" i="58"/>
  <c r="T76" i="58"/>
  <c r="U76" i="58"/>
  <c r="V76" i="58"/>
  <c r="W76" i="58"/>
  <c r="X76" i="58"/>
  <c r="Y76" i="58"/>
  <c r="Z76" i="58"/>
  <c r="AA76" i="58"/>
  <c r="E77" i="58"/>
  <c r="F77" i="58"/>
  <c r="G77" i="58"/>
  <c r="H77" i="58"/>
  <c r="I77" i="58"/>
  <c r="J77" i="58"/>
  <c r="K77" i="58"/>
  <c r="L77" i="58"/>
  <c r="M77" i="58"/>
  <c r="N77" i="58"/>
  <c r="O77" i="58"/>
  <c r="P77" i="58"/>
  <c r="Q77" i="58"/>
  <c r="R77" i="58"/>
  <c r="S77" i="58"/>
  <c r="T77" i="58"/>
  <c r="U77" i="58"/>
  <c r="V77" i="58"/>
  <c r="W77" i="58"/>
  <c r="X77" i="58"/>
  <c r="Y77" i="58"/>
  <c r="Z77" i="58"/>
  <c r="AA77" i="58"/>
  <c r="E78" i="58"/>
  <c r="F78" i="58"/>
  <c r="G78" i="58"/>
  <c r="H78" i="58"/>
  <c r="I78" i="58"/>
  <c r="J78" i="58"/>
  <c r="K78" i="58"/>
  <c r="L78" i="58"/>
  <c r="M78" i="58"/>
  <c r="N78" i="58"/>
  <c r="O78" i="58"/>
  <c r="P78" i="58"/>
  <c r="Q78" i="58"/>
  <c r="R78" i="58"/>
  <c r="S78" i="58"/>
  <c r="T78" i="58"/>
  <c r="U78" i="58"/>
  <c r="V78" i="58"/>
  <c r="W78" i="58"/>
  <c r="X78" i="58"/>
  <c r="Y78" i="58"/>
  <c r="Z78" i="58"/>
  <c r="AA78" i="58"/>
  <c r="E79" i="58"/>
  <c r="F79" i="58"/>
  <c r="G79" i="58"/>
  <c r="H79" i="58"/>
  <c r="I79" i="58"/>
  <c r="J79" i="58"/>
  <c r="K79" i="58"/>
  <c r="L79" i="58"/>
  <c r="M79" i="58"/>
  <c r="N79" i="58"/>
  <c r="O79" i="58"/>
  <c r="P79" i="58"/>
  <c r="Q79" i="58"/>
  <c r="R79" i="58"/>
  <c r="S79" i="58"/>
  <c r="T79" i="58"/>
  <c r="U79" i="58"/>
  <c r="V79" i="58"/>
  <c r="W79" i="58"/>
  <c r="X79" i="58"/>
  <c r="Y79" i="58"/>
  <c r="Z79" i="58"/>
  <c r="AA79" i="58"/>
  <c r="E80" i="58"/>
  <c r="F80" i="58"/>
  <c r="G80" i="58"/>
  <c r="H80" i="58"/>
  <c r="I80" i="58"/>
  <c r="J80" i="58"/>
  <c r="K80" i="58"/>
  <c r="L80" i="58"/>
  <c r="M80" i="58"/>
  <c r="N80" i="58"/>
  <c r="O80" i="58"/>
  <c r="P80" i="58"/>
  <c r="Q80" i="58"/>
  <c r="R80" i="58"/>
  <c r="S80" i="58"/>
  <c r="T80" i="58"/>
  <c r="U80" i="58"/>
  <c r="V80" i="58"/>
  <c r="W80" i="58"/>
  <c r="X80" i="58"/>
  <c r="Y80" i="58"/>
  <c r="Z80" i="58"/>
  <c r="AA80" i="58"/>
  <c r="E81" i="58"/>
  <c r="F81" i="58"/>
  <c r="G81" i="58"/>
  <c r="H81" i="58"/>
  <c r="I81" i="58"/>
  <c r="J81" i="58"/>
  <c r="K81" i="58"/>
  <c r="L81" i="58"/>
  <c r="M81" i="58"/>
  <c r="N81" i="58"/>
  <c r="O81" i="58"/>
  <c r="P81" i="58"/>
  <c r="Q81" i="58"/>
  <c r="R81" i="58"/>
  <c r="S81" i="58"/>
  <c r="T81" i="58"/>
  <c r="U81" i="58"/>
  <c r="V81" i="58"/>
  <c r="W81" i="58"/>
  <c r="X81" i="58"/>
  <c r="Y81" i="58"/>
  <c r="Z81" i="58"/>
  <c r="AA81" i="58"/>
  <c r="E82" i="58"/>
  <c r="F82" i="58"/>
  <c r="G82" i="58"/>
  <c r="H82" i="58"/>
  <c r="I82" i="58"/>
  <c r="J82" i="58"/>
  <c r="K82" i="58"/>
  <c r="L82" i="58"/>
  <c r="M82" i="58"/>
  <c r="N82" i="58"/>
  <c r="O82" i="58"/>
  <c r="P82" i="58"/>
  <c r="Q82" i="58"/>
  <c r="R82" i="58"/>
  <c r="S82" i="58"/>
  <c r="T82" i="58"/>
  <c r="U82" i="58"/>
  <c r="V82" i="58"/>
  <c r="W82" i="58"/>
  <c r="X82" i="58"/>
  <c r="Y82" i="58"/>
  <c r="Z82" i="58"/>
  <c r="AA82" i="58"/>
  <c r="E83" i="58"/>
  <c r="F83" i="58"/>
  <c r="G83" i="58"/>
  <c r="H83" i="58"/>
  <c r="I83" i="58"/>
  <c r="J83" i="58"/>
  <c r="K83" i="58"/>
  <c r="L83" i="58"/>
  <c r="M83" i="58"/>
  <c r="N83" i="58"/>
  <c r="O83" i="58"/>
  <c r="P83" i="58"/>
  <c r="Q83" i="58"/>
  <c r="R83" i="58"/>
  <c r="S83" i="58"/>
  <c r="T83" i="58"/>
  <c r="U83" i="58"/>
  <c r="V83" i="58"/>
  <c r="W83" i="58"/>
  <c r="X83" i="58"/>
  <c r="Y83" i="58"/>
  <c r="Z83" i="58"/>
  <c r="AA83" i="58"/>
  <c r="E84" i="58"/>
  <c r="F84" i="58"/>
  <c r="G84" i="58"/>
  <c r="H84" i="58"/>
  <c r="I84" i="58"/>
  <c r="J84" i="58"/>
  <c r="K84" i="58"/>
  <c r="L84" i="58"/>
  <c r="M84" i="58"/>
  <c r="N84" i="58"/>
  <c r="O84" i="58"/>
  <c r="P84" i="58"/>
  <c r="Q84" i="58"/>
  <c r="R84" i="58"/>
  <c r="S84" i="58"/>
  <c r="T84" i="58"/>
  <c r="U84" i="58"/>
  <c r="V84" i="58"/>
  <c r="W84" i="58"/>
  <c r="X84" i="58"/>
  <c r="Y84" i="58"/>
  <c r="Z84" i="58"/>
  <c r="AA84" i="58"/>
  <c r="E85" i="58"/>
  <c r="F85" i="58"/>
  <c r="G85" i="58"/>
  <c r="H85" i="58"/>
  <c r="I85" i="58"/>
  <c r="J85" i="58"/>
  <c r="K85" i="58"/>
  <c r="L85" i="58"/>
  <c r="M85" i="58"/>
  <c r="N85" i="58"/>
  <c r="O85" i="58"/>
  <c r="P85" i="58"/>
  <c r="Q85" i="58"/>
  <c r="R85" i="58"/>
  <c r="S85" i="58"/>
  <c r="T85" i="58"/>
  <c r="U85" i="58"/>
  <c r="V85" i="58"/>
  <c r="W85" i="58"/>
  <c r="X85" i="58"/>
  <c r="Y85" i="58"/>
  <c r="Z85" i="58"/>
  <c r="AA85" i="58"/>
  <c r="E86" i="58"/>
  <c r="F86" i="58"/>
  <c r="G86" i="58"/>
  <c r="H86" i="58"/>
  <c r="I86" i="58"/>
  <c r="J86" i="58"/>
  <c r="K86" i="58"/>
  <c r="L86" i="58"/>
  <c r="M86" i="58"/>
  <c r="N86" i="58"/>
  <c r="O86" i="58"/>
  <c r="P86" i="58"/>
  <c r="Q86" i="58"/>
  <c r="R86" i="58"/>
  <c r="S86" i="58"/>
  <c r="T86" i="58"/>
  <c r="U86" i="58"/>
  <c r="V86" i="58"/>
  <c r="W86" i="58"/>
  <c r="X86" i="58"/>
  <c r="Y86" i="58"/>
  <c r="Z86" i="58"/>
  <c r="AA86" i="58"/>
  <c r="E87" i="58"/>
  <c r="F87" i="58"/>
  <c r="G87" i="58"/>
  <c r="H87" i="58"/>
  <c r="I87" i="58"/>
  <c r="J87" i="58"/>
  <c r="K87" i="58"/>
  <c r="L87" i="58"/>
  <c r="M87" i="58"/>
  <c r="N87" i="58"/>
  <c r="O87" i="58"/>
  <c r="P87" i="58"/>
  <c r="Q87" i="58"/>
  <c r="R87" i="58"/>
  <c r="S87" i="58"/>
  <c r="T87" i="58"/>
  <c r="U87" i="58"/>
  <c r="V87" i="58"/>
  <c r="W87" i="58"/>
  <c r="X87" i="58"/>
  <c r="Y87" i="58"/>
  <c r="Z87" i="58"/>
  <c r="AA87" i="58"/>
  <c r="E88" i="58"/>
  <c r="F88" i="58"/>
  <c r="G88" i="58"/>
  <c r="H88" i="58"/>
  <c r="I88" i="58"/>
  <c r="J88" i="58"/>
  <c r="K88" i="58"/>
  <c r="L88" i="58"/>
  <c r="M88" i="58"/>
  <c r="N88" i="58"/>
  <c r="O88" i="58"/>
  <c r="P88" i="58"/>
  <c r="Q88" i="58"/>
  <c r="R88" i="58"/>
  <c r="S88" i="58"/>
  <c r="T88" i="58"/>
  <c r="U88" i="58"/>
  <c r="V88" i="58"/>
  <c r="W88" i="58"/>
  <c r="X88" i="58"/>
  <c r="Y88" i="58"/>
  <c r="Z88" i="58"/>
  <c r="AA88" i="58"/>
  <c r="E89" i="58"/>
  <c r="F89" i="58"/>
  <c r="G89" i="58"/>
  <c r="H89" i="58"/>
  <c r="I89" i="58"/>
  <c r="J89" i="58"/>
  <c r="K89" i="58"/>
  <c r="L89" i="58"/>
  <c r="M89" i="58"/>
  <c r="N89" i="58"/>
  <c r="O89" i="58"/>
  <c r="P89" i="58"/>
  <c r="Q89" i="58"/>
  <c r="R89" i="58"/>
  <c r="S89" i="58"/>
  <c r="T89" i="58"/>
  <c r="U89" i="58"/>
  <c r="V89" i="58"/>
  <c r="W89" i="58"/>
  <c r="X89" i="58"/>
  <c r="Y89" i="58"/>
  <c r="Z89" i="58"/>
  <c r="AA89" i="58"/>
  <c r="E90" i="58"/>
  <c r="F90" i="58"/>
  <c r="G90" i="58"/>
  <c r="H90" i="58"/>
  <c r="I90" i="58"/>
  <c r="J90" i="58"/>
  <c r="K90" i="58"/>
  <c r="L90" i="58"/>
  <c r="M90" i="58"/>
  <c r="N90" i="58"/>
  <c r="O90" i="58"/>
  <c r="P90" i="58"/>
  <c r="Q90" i="58"/>
  <c r="R90" i="58"/>
  <c r="S90" i="58"/>
  <c r="T90" i="58"/>
  <c r="U90" i="58"/>
  <c r="V90" i="58"/>
  <c r="W90" i="58"/>
  <c r="X90" i="58"/>
  <c r="Y90" i="58"/>
  <c r="Z90" i="58"/>
  <c r="AA90" i="58"/>
  <c r="E91" i="58"/>
  <c r="F91" i="58"/>
  <c r="G91" i="58"/>
  <c r="H91" i="58"/>
  <c r="I91" i="58"/>
  <c r="J91" i="58"/>
  <c r="K91" i="58"/>
  <c r="L91" i="58"/>
  <c r="M91" i="58"/>
  <c r="N91" i="58"/>
  <c r="O91" i="58"/>
  <c r="P91" i="58"/>
  <c r="Q91" i="58"/>
  <c r="R91" i="58"/>
  <c r="S91" i="58"/>
  <c r="T91" i="58"/>
  <c r="U91" i="58"/>
  <c r="V91" i="58"/>
  <c r="W91" i="58"/>
  <c r="X91" i="58"/>
  <c r="Y91" i="58"/>
  <c r="Z91" i="58"/>
  <c r="AA91" i="58"/>
  <c r="E92" i="58"/>
  <c r="F92" i="58"/>
  <c r="G92" i="58"/>
  <c r="H92" i="58"/>
  <c r="I92" i="58"/>
  <c r="J92" i="58"/>
  <c r="K92" i="58"/>
  <c r="L92" i="58"/>
  <c r="M92" i="58"/>
  <c r="N92" i="58"/>
  <c r="O92" i="58"/>
  <c r="P92" i="58"/>
  <c r="Q92" i="58"/>
  <c r="R92" i="58"/>
  <c r="S92" i="58"/>
  <c r="T92" i="58"/>
  <c r="U92" i="58"/>
  <c r="V92" i="58"/>
  <c r="W92" i="58"/>
  <c r="X92" i="58"/>
  <c r="Y92" i="58"/>
  <c r="Z92" i="58"/>
  <c r="AA92" i="58"/>
  <c r="E93" i="58"/>
  <c r="F93" i="58"/>
  <c r="G93" i="58"/>
  <c r="H93" i="58"/>
  <c r="I93" i="58"/>
  <c r="J93" i="58"/>
  <c r="K93" i="58"/>
  <c r="L93" i="58"/>
  <c r="M93" i="58"/>
  <c r="N93" i="58"/>
  <c r="O93" i="58"/>
  <c r="P93" i="58"/>
  <c r="Q93" i="58"/>
  <c r="R93" i="58"/>
  <c r="S93" i="58"/>
  <c r="T93" i="58"/>
  <c r="U93" i="58"/>
  <c r="V93" i="58"/>
  <c r="W93" i="58"/>
  <c r="X93" i="58"/>
  <c r="Y93" i="58"/>
  <c r="Z93" i="58"/>
  <c r="AA93" i="58"/>
  <c r="E94" i="58"/>
  <c r="F94" i="58"/>
  <c r="G94" i="58"/>
  <c r="H94" i="58"/>
  <c r="I94" i="58"/>
  <c r="J94" i="58"/>
  <c r="K94" i="58"/>
  <c r="L94" i="58"/>
  <c r="M94" i="58"/>
  <c r="N94" i="58"/>
  <c r="O94" i="58"/>
  <c r="P94" i="58"/>
  <c r="Q94" i="58"/>
  <c r="R94" i="58"/>
  <c r="S94" i="58"/>
  <c r="T94" i="58"/>
  <c r="U94" i="58"/>
  <c r="V94" i="58"/>
  <c r="W94" i="58"/>
  <c r="X94" i="58"/>
  <c r="Y94" i="58"/>
  <c r="Z94" i="58"/>
  <c r="AA94" i="58"/>
  <c r="E95" i="58"/>
  <c r="F95" i="58"/>
  <c r="G95" i="58"/>
  <c r="H95" i="58"/>
  <c r="I95" i="58"/>
  <c r="J95" i="58"/>
  <c r="K95" i="58"/>
  <c r="L95" i="58"/>
  <c r="M95" i="58"/>
  <c r="N95" i="58"/>
  <c r="O95" i="58"/>
  <c r="P95" i="58"/>
  <c r="Q95" i="58"/>
  <c r="R95" i="58"/>
  <c r="S95" i="58"/>
  <c r="T95" i="58"/>
  <c r="U95" i="58"/>
  <c r="V95" i="58"/>
  <c r="W95" i="58"/>
  <c r="X95" i="58"/>
  <c r="Y95" i="58"/>
  <c r="Z95" i="58"/>
  <c r="AA95" i="58"/>
  <c r="E96" i="58"/>
  <c r="F96" i="58"/>
  <c r="G96" i="58"/>
  <c r="H96" i="58"/>
  <c r="I96" i="58"/>
  <c r="J96" i="58"/>
  <c r="K96" i="58"/>
  <c r="L96" i="58"/>
  <c r="M96" i="58"/>
  <c r="N96" i="58"/>
  <c r="O96" i="58"/>
  <c r="P96" i="58"/>
  <c r="Q96" i="58"/>
  <c r="R96" i="58"/>
  <c r="S96" i="58"/>
  <c r="T96" i="58"/>
  <c r="U96" i="58"/>
  <c r="V96" i="58"/>
  <c r="W96" i="58"/>
  <c r="X96" i="58"/>
  <c r="Y96" i="58"/>
  <c r="Z96" i="58"/>
  <c r="AA96" i="58"/>
  <c r="E97" i="58"/>
  <c r="F97" i="58"/>
  <c r="G97" i="58"/>
  <c r="H97" i="58"/>
  <c r="I97" i="58"/>
  <c r="J97" i="58"/>
  <c r="K97" i="58"/>
  <c r="L97" i="58"/>
  <c r="M97" i="58"/>
  <c r="N97" i="58"/>
  <c r="O97" i="58"/>
  <c r="P97" i="58"/>
  <c r="Q97" i="58"/>
  <c r="R97" i="58"/>
  <c r="S97" i="58"/>
  <c r="T97" i="58"/>
  <c r="U97" i="58"/>
  <c r="V97" i="58"/>
  <c r="W97" i="58"/>
  <c r="X97" i="58"/>
  <c r="Y97" i="58"/>
  <c r="Z97" i="58"/>
  <c r="AA97" i="58"/>
  <c r="E98" i="58"/>
  <c r="F98" i="58"/>
  <c r="G98" i="58"/>
  <c r="H98" i="58"/>
  <c r="I98" i="58"/>
  <c r="J98" i="58"/>
  <c r="K98" i="58"/>
  <c r="L98" i="58"/>
  <c r="M98" i="58"/>
  <c r="N98" i="58"/>
  <c r="O98" i="58"/>
  <c r="P98" i="58"/>
  <c r="Q98" i="58"/>
  <c r="R98" i="58"/>
  <c r="S98" i="58"/>
  <c r="T98" i="58"/>
  <c r="U98" i="58"/>
  <c r="V98" i="58"/>
  <c r="W98" i="58"/>
  <c r="X98" i="58"/>
  <c r="Y98" i="58"/>
  <c r="Z98" i="58"/>
  <c r="AA98" i="58"/>
  <c r="E99" i="58"/>
  <c r="F99" i="58"/>
  <c r="G99" i="58"/>
  <c r="H99" i="58"/>
  <c r="I99" i="58"/>
  <c r="J99" i="58"/>
  <c r="K99" i="58"/>
  <c r="L99" i="58"/>
  <c r="M99" i="58"/>
  <c r="N99" i="58"/>
  <c r="O99" i="58"/>
  <c r="P99" i="58"/>
  <c r="Q99" i="58"/>
  <c r="R99" i="58"/>
  <c r="S99" i="58"/>
  <c r="T99" i="58"/>
  <c r="U99" i="58"/>
  <c r="V99" i="58"/>
  <c r="W99" i="58"/>
  <c r="X99" i="58"/>
  <c r="Y99" i="58"/>
  <c r="Z99" i="58"/>
  <c r="AA99" i="58"/>
  <c r="E100" i="58"/>
  <c r="F100" i="58"/>
  <c r="G100" i="58"/>
  <c r="H100" i="58"/>
  <c r="I100" i="58"/>
  <c r="J100" i="58"/>
  <c r="K100" i="58"/>
  <c r="L100" i="58"/>
  <c r="M100" i="58"/>
  <c r="N100" i="58"/>
  <c r="O100" i="58"/>
  <c r="P100" i="58"/>
  <c r="Q100" i="58"/>
  <c r="R100" i="58"/>
  <c r="S100" i="58"/>
  <c r="T100" i="58"/>
  <c r="U100" i="58"/>
  <c r="V100" i="58"/>
  <c r="W100" i="58"/>
  <c r="X100" i="58"/>
  <c r="Y100" i="58"/>
  <c r="Z100" i="58"/>
  <c r="AA100" i="58"/>
  <c r="E101" i="58"/>
  <c r="F101" i="58"/>
  <c r="G101" i="58"/>
  <c r="H101" i="58"/>
  <c r="I101" i="58"/>
  <c r="J101" i="58"/>
  <c r="K101" i="58"/>
  <c r="L101" i="58"/>
  <c r="M101" i="58"/>
  <c r="N101" i="58"/>
  <c r="O101" i="58"/>
  <c r="P101" i="58"/>
  <c r="Q101" i="58"/>
  <c r="R101" i="58"/>
  <c r="S101" i="58"/>
  <c r="T101" i="58"/>
  <c r="U101" i="58"/>
  <c r="V101" i="58"/>
  <c r="W101" i="58"/>
  <c r="X101" i="58"/>
  <c r="Y101" i="58"/>
  <c r="Z101" i="58"/>
  <c r="AA101" i="58"/>
  <c r="Q2" i="57"/>
  <c r="B8" i="57"/>
  <c r="C8" i="57"/>
  <c r="H8" i="57"/>
  <c r="I8" i="57"/>
  <c r="J8" i="57"/>
  <c r="Q8" i="57"/>
  <c r="Q9" i="57"/>
  <c r="Q10" i="57"/>
  <c r="B11" i="57"/>
  <c r="C11" i="57"/>
  <c r="J11" i="57"/>
  <c r="Q11" i="57"/>
  <c r="Q12" i="57"/>
  <c r="Q13" i="57"/>
  <c r="B14" i="57"/>
  <c r="C14" i="57"/>
  <c r="H14" i="57"/>
  <c r="I14" i="57"/>
  <c r="J14" i="57"/>
  <c r="Q14" i="57"/>
  <c r="Q15" i="57"/>
  <c r="Q16" i="57"/>
  <c r="B17" i="57"/>
  <c r="C17" i="57"/>
  <c r="J17" i="57"/>
  <c r="Q17" i="57"/>
  <c r="Q18" i="57"/>
  <c r="Q19" i="57"/>
  <c r="B20" i="57"/>
  <c r="C20" i="57"/>
  <c r="H20" i="57"/>
  <c r="I20" i="57"/>
  <c r="J20" i="57"/>
  <c r="Q21" i="57"/>
  <c r="B23" i="57"/>
  <c r="C23" i="57"/>
  <c r="Q25" i="57"/>
  <c r="B26" i="57"/>
  <c r="J26" i="57"/>
  <c r="G161" i="57"/>
  <c r="D11" i="57" l="1"/>
  <c r="L904" i="59"/>
  <c r="L560" i="59"/>
  <c r="L388" i="59"/>
  <c r="L216" i="59"/>
  <c r="P15" i="57"/>
  <c r="O15" i="57"/>
  <c r="N15" i="57"/>
  <c r="P13" i="57"/>
  <c r="N13" i="57"/>
  <c r="O13" i="57"/>
  <c r="P14" i="57"/>
  <c r="N14" i="57"/>
  <c r="O14" i="57"/>
  <c r="P12" i="57"/>
  <c r="O12" i="57"/>
  <c r="N12" i="57"/>
  <c r="P10" i="57"/>
  <c r="O10" i="57"/>
  <c r="N10" i="57"/>
  <c r="P18" i="57"/>
  <c r="N18" i="57"/>
  <c r="O18" i="57"/>
  <c r="P17" i="57"/>
  <c r="N17" i="57"/>
  <c r="O17" i="57"/>
  <c r="P11" i="57"/>
  <c r="N11" i="57"/>
  <c r="O11" i="57"/>
  <c r="N9" i="57"/>
  <c r="P9" i="57"/>
  <c r="O9" i="57"/>
  <c r="N8" i="57"/>
  <c r="O8" i="57"/>
  <c r="P8" i="57"/>
  <c r="P22" i="57"/>
  <c r="N22" i="57"/>
  <c r="O22" i="57"/>
  <c r="P28" i="57"/>
  <c r="N28" i="57"/>
  <c r="O28" i="57"/>
  <c r="P21" i="57"/>
  <c r="N21" i="57"/>
  <c r="O21" i="57"/>
  <c r="P19" i="57"/>
  <c r="O19" i="57"/>
  <c r="N19" i="57"/>
  <c r="P20" i="57"/>
  <c r="N20" i="57"/>
  <c r="O20" i="57"/>
  <c r="P16" i="57"/>
  <c r="O16" i="57"/>
  <c r="N16" i="57"/>
  <c r="B119" i="59"/>
  <c r="M87" i="59" s="1"/>
  <c r="E506" i="59"/>
  <c r="N474" i="59" s="1"/>
  <c r="B205" i="59"/>
  <c r="M173" i="59" s="1"/>
  <c r="B33" i="59"/>
  <c r="M1" i="59" s="1"/>
  <c r="B893" i="59"/>
  <c r="M861" i="59" s="1"/>
  <c r="E592" i="59"/>
  <c r="N560" i="59" s="1"/>
  <c r="E635" i="59"/>
  <c r="N603" i="59" s="1"/>
  <c r="B291" i="59"/>
  <c r="M259" i="59" s="1"/>
  <c r="E764" i="59"/>
  <c r="N732" i="59" s="1"/>
  <c r="B248" i="59"/>
  <c r="M216" i="59" s="1"/>
  <c r="E420" i="59"/>
  <c r="N388" i="59" s="1"/>
  <c r="B463" i="59"/>
  <c r="M431" i="59" s="1"/>
  <c r="B334" i="59"/>
  <c r="M302" i="59" s="1"/>
  <c r="E291" i="59"/>
  <c r="N259" i="59" s="1"/>
  <c r="B979" i="59"/>
  <c r="M947" i="59" s="1"/>
  <c r="E119" i="59"/>
  <c r="N87" i="59" s="1"/>
  <c r="B721" i="59"/>
  <c r="M689" i="59" s="1"/>
  <c r="B377" i="59"/>
  <c r="M345" i="59" s="1"/>
  <c r="E334" i="59"/>
  <c r="N302" i="59" s="1"/>
  <c r="B162" i="59"/>
  <c r="M130" i="59" s="1"/>
  <c r="B850" i="59"/>
  <c r="M818" i="59" s="1"/>
  <c r="B764" i="59"/>
  <c r="M732" i="59" s="1"/>
  <c r="B635" i="59"/>
  <c r="M603" i="59" s="1"/>
  <c r="B506" i="59"/>
  <c r="M474" i="59" s="1"/>
  <c r="E463" i="59"/>
  <c r="N431" i="59" s="1"/>
  <c r="E248" i="59"/>
  <c r="N216" i="59" s="1"/>
  <c r="E205" i="59"/>
  <c r="N173" i="59" s="1"/>
  <c r="B76" i="59"/>
  <c r="M44" i="59" s="1"/>
  <c r="E33" i="59"/>
  <c r="N1" i="59" s="1"/>
  <c r="B936" i="59"/>
  <c r="M904" i="59" s="1"/>
  <c r="B807" i="59"/>
  <c r="M775" i="59" s="1"/>
  <c r="B678" i="59"/>
  <c r="M646" i="59" s="1"/>
  <c r="B549" i="59"/>
  <c r="M517" i="59" s="1"/>
  <c r="B420" i="59"/>
  <c r="M388" i="59" s="1"/>
  <c r="E893" i="59"/>
  <c r="N861" i="59" s="1"/>
  <c r="B592" i="59"/>
  <c r="M560" i="59" s="1"/>
  <c r="E76" i="59"/>
  <c r="N44" i="59" s="1"/>
  <c r="E936" i="59"/>
  <c r="N904" i="59" s="1"/>
  <c r="E807" i="59"/>
  <c r="N775" i="59" s="1"/>
  <c r="E678" i="59"/>
  <c r="N646" i="59" s="1"/>
  <c r="E549" i="59"/>
  <c r="N517" i="59" s="1"/>
  <c r="E162" i="59"/>
  <c r="N130" i="59" s="1"/>
  <c r="E377" i="59"/>
  <c r="N345" i="59" s="1"/>
  <c r="E979" i="59"/>
  <c r="N947" i="59" s="1"/>
  <c r="E850" i="59"/>
  <c r="N818" i="59" s="1"/>
  <c r="E721" i="59"/>
  <c r="N689" i="59" s="1"/>
  <c r="I302" i="59"/>
  <c r="H345" i="59"/>
  <c r="A345" i="59"/>
  <c r="D23" i="57"/>
  <c r="C26" i="57"/>
  <c r="Q26" i="57"/>
  <c r="Q30" i="57"/>
  <c r="Q23" i="57"/>
  <c r="D26" i="57"/>
  <c r="Q27" i="57"/>
  <c r="H29" i="57"/>
  <c r="I29" i="57"/>
  <c r="H23" i="57"/>
  <c r="Q28" i="57"/>
  <c r="J29" i="57"/>
  <c r="Q31" i="57"/>
  <c r="J2" i="58"/>
  <c r="I23" i="57"/>
  <c r="H26" i="57"/>
  <c r="B29" i="57"/>
  <c r="K2" i="58"/>
  <c r="J23" i="57"/>
  <c r="Q24" i="57"/>
  <c r="I26" i="57"/>
  <c r="C29" i="57"/>
  <c r="Q29" i="57"/>
  <c r="L2" i="58"/>
  <c r="F17" i="57" l="1"/>
  <c r="F23" i="57"/>
  <c r="E23" i="57"/>
  <c r="G23" i="57" s="1"/>
  <c r="E14" i="57"/>
  <c r="G14" i="57" s="1"/>
  <c r="F14" i="57"/>
  <c r="E26" i="57"/>
  <c r="G26" i="57" s="1"/>
  <c r="F26" i="57"/>
  <c r="F11" i="57"/>
  <c r="F8" i="57"/>
  <c r="E11" i="57"/>
  <c r="G11" i="57" s="1"/>
  <c r="E17" i="57"/>
  <c r="G17" i="57" s="1"/>
  <c r="E8" i="57"/>
  <c r="G8" i="57" s="1"/>
  <c r="F20" i="57"/>
  <c r="F29" i="57"/>
  <c r="E20" i="57"/>
  <c r="G20" i="57" s="1"/>
  <c r="P30" i="57"/>
  <c r="N30" i="57"/>
  <c r="O30" i="57"/>
  <c r="P26" i="57"/>
  <c r="N26" i="57"/>
  <c r="O26" i="57"/>
  <c r="P24" i="57"/>
  <c r="O24" i="57"/>
  <c r="N24" i="57"/>
  <c r="P27" i="57"/>
  <c r="O27" i="57"/>
  <c r="N27" i="57"/>
  <c r="P31" i="57"/>
  <c r="O31" i="57"/>
  <c r="N31" i="57"/>
  <c r="P25" i="57"/>
  <c r="N25" i="57"/>
  <c r="O25" i="57"/>
  <c r="P29" i="57"/>
  <c r="N29" i="57"/>
  <c r="O29" i="57"/>
  <c r="P23" i="57"/>
  <c r="O23" i="57"/>
  <c r="N23" i="57"/>
  <c r="H388" i="59"/>
  <c r="I345" i="59"/>
  <c r="D32" i="57"/>
  <c r="D29" i="57"/>
  <c r="E29" i="57"/>
  <c r="G29" i="57" s="1"/>
  <c r="Q34" i="57"/>
  <c r="E32" i="57"/>
  <c r="A388" i="59"/>
  <c r="M2" i="58" l="1"/>
  <c r="F32" i="57"/>
  <c r="I32" i="57"/>
  <c r="Q32" i="57"/>
  <c r="Q33" i="57"/>
  <c r="B32" i="57"/>
  <c r="C32" i="57"/>
  <c r="J32" i="57"/>
  <c r="H32" i="57"/>
  <c r="I388" i="59"/>
  <c r="H431" i="59"/>
  <c r="A431" i="59"/>
  <c r="P33" i="57" l="1"/>
  <c r="O33" i="57"/>
  <c r="N33" i="57"/>
  <c r="P34" i="57"/>
  <c r="N34" i="57"/>
  <c r="O34" i="57"/>
  <c r="P32" i="57"/>
  <c r="O32" i="57"/>
  <c r="N32" i="57"/>
  <c r="A474" i="59"/>
  <c r="Q37" i="57"/>
  <c r="I431" i="59"/>
  <c r="H474" i="59"/>
  <c r="F35" i="57"/>
  <c r="C35" i="57"/>
  <c r="C38" i="57"/>
  <c r="I35" i="57"/>
  <c r="J35" i="57"/>
  <c r="Q35" i="57"/>
  <c r="Q36" i="57"/>
  <c r="E35" i="57"/>
  <c r="B35" i="57"/>
  <c r="D35" i="57"/>
  <c r="H35" i="57"/>
  <c r="N2" i="58"/>
  <c r="G32" i="57"/>
  <c r="P37" i="57" l="1"/>
  <c r="N37" i="57"/>
  <c r="O37" i="57"/>
  <c r="P35" i="57"/>
  <c r="O35" i="57"/>
  <c r="N35" i="57"/>
  <c r="P36" i="57"/>
  <c r="N36" i="57"/>
  <c r="O36" i="57"/>
  <c r="E38" i="57"/>
  <c r="D38" i="57"/>
  <c r="F38" i="57"/>
  <c r="Q40" i="57"/>
  <c r="Q39" i="57"/>
  <c r="Q38" i="57"/>
  <c r="Q42" i="57"/>
  <c r="I474" i="59"/>
  <c r="H517" i="59"/>
  <c r="A517" i="59"/>
  <c r="H38" i="57"/>
  <c r="I38" i="57"/>
  <c r="Q41" i="57"/>
  <c r="B38" i="57"/>
  <c r="C41" i="57"/>
  <c r="P2" i="58"/>
  <c r="E41" i="57"/>
  <c r="G35" i="57"/>
  <c r="I41" i="57"/>
  <c r="J38" i="57"/>
  <c r="O2" i="58"/>
  <c r="P40" i="57" l="1"/>
  <c r="N40" i="57"/>
  <c r="O40" i="57"/>
  <c r="P39" i="57"/>
  <c r="O39" i="57"/>
  <c r="N39" i="57"/>
  <c r="P42" i="57"/>
  <c r="N42" i="57"/>
  <c r="O42" i="57"/>
  <c r="P38" i="57"/>
  <c r="N38" i="57"/>
  <c r="O38" i="57"/>
  <c r="G38" i="57"/>
  <c r="B41" i="57"/>
  <c r="Q43" i="57"/>
  <c r="A560" i="59"/>
  <c r="H560" i="59"/>
  <c r="I517" i="59"/>
  <c r="H41" i="57"/>
  <c r="E44" i="57"/>
  <c r="C44" i="57"/>
  <c r="D41" i="57"/>
  <c r="Q2" i="58"/>
  <c r="Q46" i="57"/>
  <c r="J41" i="57"/>
  <c r="B44" i="57"/>
  <c r="F41" i="57"/>
  <c r="G41" i="57" s="1"/>
  <c r="Q45" i="57"/>
  <c r="F44" i="57"/>
  <c r="P43" i="57" l="1"/>
  <c r="O43" i="57"/>
  <c r="N43" i="57"/>
  <c r="P41" i="57"/>
  <c r="O41" i="57"/>
  <c r="N41" i="57"/>
  <c r="G44" i="57"/>
  <c r="A603" i="59"/>
  <c r="D44" i="57"/>
  <c r="H44" i="57"/>
  <c r="Q44" i="57"/>
  <c r="I44" i="57"/>
  <c r="I560" i="59"/>
  <c r="H603" i="59"/>
  <c r="J44" i="57"/>
  <c r="P44" i="57" l="1"/>
  <c r="O44" i="57"/>
  <c r="N44" i="57"/>
  <c r="P46" i="57"/>
  <c r="N46" i="57"/>
  <c r="O46" i="57"/>
  <c r="P45" i="57"/>
  <c r="N45" i="57"/>
  <c r="O45" i="57"/>
  <c r="H47" i="57"/>
  <c r="B47" i="57"/>
  <c r="I47" i="57"/>
  <c r="D47" i="57"/>
  <c r="J47" i="57"/>
  <c r="I603" i="59"/>
  <c r="H646" i="59"/>
  <c r="A646" i="59"/>
  <c r="P49" i="57" l="1"/>
  <c r="O49" i="57"/>
  <c r="N49" i="57"/>
  <c r="P48" i="57"/>
  <c r="N48" i="57"/>
  <c r="O48" i="57"/>
  <c r="P47" i="57"/>
  <c r="O47" i="57"/>
  <c r="N47" i="57"/>
  <c r="I646" i="59"/>
  <c r="H689" i="59"/>
  <c r="A689" i="59"/>
  <c r="A732" i="59" l="1"/>
  <c r="A775" i="59" s="1"/>
  <c r="A818" i="59" s="1"/>
  <c r="A861" i="59" s="1"/>
  <c r="A904" i="59" s="1"/>
  <c r="A947" i="59" s="1"/>
  <c r="D90" i="58"/>
  <c r="D88" i="58"/>
  <c r="D81" i="58"/>
  <c r="D95" i="58"/>
  <c r="D96" i="58"/>
  <c r="D82" i="58"/>
  <c r="D72" i="58"/>
  <c r="D77" i="58"/>
  <c r="D89" i="58"/>
  <c r="D85" i="58"/>
  <c r="D98" i="58"/>
  <c r="D94" i="58"/>
  <c r="D73" i="58"/>
  <c r="D87" i="58"/>
  <c r="D91" i="58"/>
  <c r="D84" i="58"/>
  <c r="D78" i="58"/>
  <c r="D86" i="58"/>
  <c r="D99" i="58"/>
  <c r="D80" i="58"/>
  <c r="D79" i="58"/>
  <c r="D101" i="58"/>
  <c r="D83" i="58"/>
  <c r="D97" i="58"/>
  <c r="D92" i="58"/>
  <c r="D100" i="58"/>
  <c r="D93" i="58"/>
  <c r="D75" i="58"/>
  <c r="D76" i="58"/>
  <c r="D74" i="58"/>
  <c r="H732" i="59"/>
  <c r="I689" i="59"/>
  <c r="I732" i="59" l="1"/>
  <c r="H775" i="59"/>
  <c r="D15" i="58"/>
  <c r="D7" i="58"/>
  <c r="D27" i="58"/>
  <c r="D23" i="58"/>
  <c r="D10" i="58"/>
  <c r="D20" i="58"/>
  <c r="D49" i="58"/>
  <c r="D37" i="58"/>
  <c r="D64" i="58"/>
  <c r="D21" i="58"/>
  <c r="D35" i="58"/>
  <c r="D69" i="58"/>
  <c r="D18" i="58"/>
  <c r="D25" i="58"/>
  <c r="D11" i="58"/>
  <c r="D48" i="58"/>
  <c r="D55" i="58"/>
  <c r="D26" i="58"/>
  <c r="D67" i="58"/>
  <c r="D44" i="58"/>
  <c r="D22" i="58"/>
  <c r="D13" i="58"/>
  <c r="D31" i="58"/>
  <c r="D28" i="58"/>
  <c r="D33" i="58"/>
  <c r="D43" i="58"/>
  <c r="D63" i="58"/>
  <c r="D42" i="58"/>
  <c r="D12" i="58"/>
  <c r="D32" i="58"/>
  <c r="D24" i="58"/>
  <c r="D52" i="58"/>
  <c r="D56" i="58"/>
  <c r="D60" i="58"/>
  <c r="D16" i="58"/>
  <c r="D14" i="58"/>
  <c r="D4" i="58"/>
  <c r="D9" i="58"/>
  <c r="D34" i="58"/>
  <c r="D50" i="58"/>
  <c r="D45" i="58"/>
  <c r="D53" i="58"/>
  <c r="D38" i="58"/>
  <c r="D71" i="58"/>
  <c r="D57" i="58"/>
  <c r="D66" i="58"/>
  <c r="D5" i="58"/>
  <c r="D29" i="58"/>
  <c r="D58" i="58"/>
  <c r="D39" i="58"/>
  <c r="D19" i="58"/>
  <c r="D51" i="58"/>
  <c r="D3" i="58"/>
  <c r="D59" i="58"/>
  <c r="D17" i="58"/>
  <c r="D65" i="58"/>
  <c r="D62" i="58"/>
  <c r="D8" i="58"/>
  <c r="D40" i="58"/>
  <c r="D46" i="58"/>
  <c r="D68" i="58"/>
  <c r="D61" i="58"/>
  <c r="D41" i="58"/>
  <c r="D47" i="58"/>
  <c r="D70" i="58"/>
  <c r="D6" i="58"/>
  <c r="D30" i="58"/>
  <c r="D36" i="58"/>
  <c r="D54" i="58"/>
  <c r="I775" i="59" l="1"/>
  <c r="H818" i="59"/>
  <c r="I818" i="59" l="1"/>
  <c r="H861" i="59"/>
  <c r="I861" i="59" l="1"/>
  <c r="H904" i="59"/>
  <c r="I904" i="59" l="1"/>
  <c r="H947" i="59"/>
  <c r="I947" i="59" s="1"/>
  <c r="Z2" i="58" l="1"/>
  <c r="E74" i="57"/>
  <c r="Q55" i="57"/>
  <c r="E59" i="57"/>
  <c r="J74" i="57"/>
  <c r="Q60" i="57"/>
  <c r="D50" i="57"/>
  <c r="Q69" i="57"/>
  <c r="H65" i="57"/>
  <c r="X2" i="58"/>
  <c r="C74" i="57"/>
  <c r="Q48" i="57"/>
  <c r="D68" i="57"/>
  <c r="H56" i="57"/>
  <c r="E68" i="57"/>
  <c r="Q74" i="57"/>
  <c r="Y2" i="58"/>
  <c r="F62" i="57"/>
  <c r="Q59" i="57"/>
  <c r="W2" i="58"/>
  <c r="Q52" i="57"/>
  <c r="Q62" i="57"/>
  <c r="I74" i="57"/>
  <c r="H53" i="57"/>
  <c r="Q49" i="57"/>
  <c r="Q68" i="57"/>
  <c r="I50" i="57"/>
  <c r="V2" i="58"/>
  <c r="C59" i="57"/>
  <c r="E47" i="57"/>
  <c r="Q57" i="57"/>
  <c r="J53" i="57"/>
  <c r="F47" i="57"/>
  <c r="B56" i="57"/>
  <c r="J71" i="57"/>
  <c r="F71" i="57"/>
  <c r="Q58" i="57"/>
  <c r="J59" i="57"/>
  <c r="AA2" i="58"/>
  <c r="S2" i="58"/>
  <c r="E71" i="57"/>
  <c r="G71" i="57" s="1"/>
  <c r="F53" i="57"/>
  <c r="Q76" i="57"/>
  <c r="Q53" i="57"/>
  <c r="D65" i="57"/>
  <c r="H59" i="57"/>
  <c r="H74" i="57"/>
  <c r="Q54" i="57"/>
  <c r="F59" i="57"/>
  <c r="J50" i="57"/>
  <c r="Q47" i="57"/>
  <c r="J65" i="57"/>
  <c r="I68" i="57"/>
  <c r="U2" i="58"/>
  <c r="Q65" i="57"/>
  <c r="Q63" i="57"/>
  <c r="B74" i="57"/>
  <c r="H68" i="57"/>
  <c r="B71" i="57"/>
  <c r="Q75" i="57"/>
  <c r="D59" i="57"/>
  <c r="C50" i="57"/>
  <c r="D62" i="57"/>
  <c r="Q73" i="57"/>
  <c r="C47" i="57"/>
  <c r="H50" i="57"/>
  <c r="D71" i="57"/>
  <c r="Q51" i="57"/>
  <c r="E56" i="57"/>
  <c r="Q56" i="57"/>
  <c r="F68" i="57"/>
  <c r="B50" i="57"/>
  <c r="R2" i="58"/>
  <c r="T2" i="58"/>
  <c r="D53" i="57"/>
  <c r="C62" i="57"/>
  <c r="Q64" i="57"/>
  <c r="C65" i="57"/>
  <c r="C53" i="57"/>
  <c r="C68" i="57"/>
  <c r="B62" i="57"/>
  <c r="H71" i="57"/>
  <c r="F74" i="57"/>
  <c r="I53" i="57"/>
  <c r="I62" i="57"/>
  <c r="F50" i="57"/>
  <c r="Q50" i="57"/>
  <c r="I71" i="57"/>
  <c r="Q71" i="57"/>
  <c r="B68" i="57"/>
  <c r="F65" i="57"/>
  <c r="E50" i="57"/>
  <c r="C71" i="57"/>
  <c r="E62" i="57"/>
  <c r="G62" i="57" s="1"/>
  <c r="D74" i="57"/>
  <c r="E65" i="57"/>
  <c r="I65" i="57"/>
  <c r="B53" i="57"/>
  <c r="Q61" i="57"/>
  <c r="Q66" i="57"/>
  <c r="B59" i="57"/>
  <c r="I56" i="57"/>
  <c r="B65" i="57"/>
  <c r="F56" i="57"/>
  <c r="J56" i="57"/>
  <c r="Q72" i="57"/>
  <c r="H62" i="57"/>
  <c r="J68" i="57"/>
  <c r="Q70" i="57"/>
  <c r="J62" i="57"/>
  <c r="E53" i="57"/>
  <c r="G53" i="57" s="1"/>
  <c r="C56" i="57"/>
  <c r="Q67" i="57"/>
  <c r="D56" i="57"/>
  <c r="I59" i="57"/>
  <c r="P49" i="30" l="1"/>
  <c r="P48" i="30"/>
  <c r="P30" i="30"/>
  <c r="P17" i="30"/>
  <c r="P9" i="30"/>
  <c r="P46" i="30"/>
  <c r="P47" i="30"/>
  <c r="P58" i="30"/>
  <c r="P50" i="30"/>
  <c r="P10" i="30"/>
  <c r="P45" i="30"/>
  <c r="P51" i="30"/>
  <c r="P56" i="30"/>
  <c r="P18" i="30"/>
  <c r="P15" i="30"/>
  <c r="P23" i="30"/>
  <c r="P40" i="30"/>
  <c r="P12" i="30"/>
  <c r="P28" i="30"/>
  <c r="P38" i="30"/>
  <c r="P37" i="30"/>
  <c r="P22" i="30"/>
  <c r="P33" i="30"/>
  <c r="P13" i="30"/>
  <c r="P11" i="30"/>
  <c r="P62" i="30"/>
  <c r="P14" i="30"/>
  <c r="P54" i="30"/>
  <c r="P39" i="30"/>
  <c r="P25" i="30"/>
  <c r="P57" i="30"/>
  <c r="P34" i="30"/>
  <c r="P44" i="30"/>
  <c r="P36" i="30"/>
  <c r="P24" i="30"/>
  <c r="P63" i="30"/>
  <c r="P19" i="30"/>
  <c r="P31" i="30"/>
  <c r="P7" i="30"/>
  <c r="P52" i="30"/>
  <c r="P61" i="30"/>
  <c r="P41" i="30"/>
  <c r="B19" i="36" s="1"/>
  <c r="P32" i="30"/>
  <c r="P8" i="30"/>
  <c r="P60" i="30"/>
  <c r="P26" i="30"/>
  <c r="P27" i="30"/>
  <c r="P35" i="30"/>
  <c r="P16" i="30"/>
  <c r="P20" i="30"/>
  <c r="P43" i="30"/>
  <c r="B21" i="36" s="1"/>
  <c r="P6" i="30"/>
  <c r="P29" i="30"/>
  <c r="P55" i="30"/>
  <c r="P53" i="30"/>
  <c r="P21" i="30"/>
  <c r="P59" i="30"/>
  <c r="P42" i="30"/>
  <c r="B20" i="36" s="1"/>
  <c r="F163" i="57"/>
  <c r="G74" i="57"/>
  <c r="E163" i="57"/>
  <c r="P72" i="57"/>
  <c r="N72" i="57"/>
  <c r="O72" i="57"/>
  <c r="P55" i="57"/>
  <c r="O55" i="57"/>
  <c r="N55" i="57"/>
  <c r="P53" i="57"/>
  <c r="O53" i="57"/>
  <c r="N53" i="57"/>
  <c r="P60" i="57"/>
  <c r="O60" i="57"/>
  <c r="N60" i="57"/>
  <c r="P74" i="57"/>
  <c r="N74" i="57"/>
  <c r="O74" i="57"/>
  <c r="P75" i="57"/>
  <c r="O75" i="57"/>
  <c r="N75" i="57"/>
  <c r="P64" i="57"/>
  <c r="O64" i="57"/>
  <c r="N64" i="57"/>
  <c r="P57" i="57"/>
  <c r="N57" i="57"/>
  <c r="O57" i="57"/>
  <c r="P59" i="57"/>
  <c r="O59" i="57"/>
  <c r="N59" i="57"/>
  <c r="P61" i="57"/>
  <c r="O61" i="57"/>
  <c r="N61" i="57"/>
  <c r="P56" i="57"/>
  <c r="N56" i="57"/>
  <c r="O56" i="57"/>
  <c r="P69" i="57"/>
  <c r="N69" i="57"/>
  <c r="O69" i="57"/>
  <c r="P76" i="57"/>
  <c r="N76" i="57"/>
  <c r="O76" i="57"/>
  <c r="P63" i="57"/>
  <c r="O63" i="57"/>
  <c r="N63" i="57"/>
  <c r="P70" i="57"/>
  <c r="O70" i="57"/>
  <c r="N70" i="57"/>
  <c r="P54" i="57"/>
  <c r="N54" i="57"/>
  <c r="O54" i="57"/>
  <c r="P67" i="57"/>
  <c r="O67" i="57"/>
  <c r="N67" i="57"/>
  <c r="P62" i="57"/>
  <c r="N62" i="57"/>
  <c r="O62" i="57"/>
  <c r="P73" i="57"/>
  <c r="O73" i="57"/>
  <c r="N73" i="57"/>
  <c r="P51" i="57"/>
  <c r="O51" i="57"/>
  <c r="N51" i="57"/>
  <c r="P71" i="57"/>
  <c r="O71" i="57"/>
  <c r="N71" i="57"/>
  <c r="P50" i="57"/>
  <c r="N50" i="57"/>
  <c r="O50" i="57"/>
  <c r="P68" i="57"/>
  <c r="N68" i="57"/>
  <c r="O68" i="57"/>
  <c r="P52" i="57"/>
  <c r="O52" i="57"/>
  <c r="N52" i="57"/>
  <c r="P58" i="57"/>
  <c r="O58" i="57"/>
  <c r="N58" i="57"/>
  <c r="P66" i="57"/>
  <c r="N66" i="57"/>
  <c r="O66" i="57"/>
  <c r="P65" i="57"/>
  <c r="O65" i="57"/>
  <c r="N65" i="57"/>
  <c r="G65" i="57"/>
  <c r="B17" i="36"/>
  <c r="B18" i="36"/>
  <c r="G68" i="57"/>
  <c r="G47" i="57"/>
  <c r="G56" i="57"/>
  <c r="G50" i="57"/>
  <c r="G59" i="57"/>
  <c r="D7" i="19"/>
  <c r="G163" i="57" l="1"/>
  <c r="BD7" i="19" l="1"/>
  <c r="BC7" i="19"/>
  <c r="BB7" i="19"/>
  <c r="AY7" i="19"/>
  <c r="AX7" i="19"/>
  <c r="AW7" i="19"/>
  <c r="AT7" i="19"/>
  <c r="AS7" i="19"/>
  <c r="AR7" i="19"/>
  <c r="AQ7" i="19"/>
  <c r="AP7" i="19"/>
  <c r="AO7" i="19"/>
  <c r="AN7" i="19"/>
  <c r="AM7" i="19"/>
  <c r="AL7" i="19"/>
  <c r="AJ7" i="19"/>
  <c r="AH7" i="19"/>
  <c r="AG7" i="19"/>
  <c r="AF7" i="19"/>
  <c r="Z7" i="19"/>
  <c r="H7" i="19"/>
  <c r="H16" i="35"/>
  <c r="BF7" i="19"/>
  <c r="AK7" i="19"/>
  <c r="F7" i="19"/>
  <c r="G7" i="19"/>
  <c r="AE7" i="19"/>
  <c r="AD7" i="19"/>
  <c r="AC7" i="19"/>
  <c r="AB7" i="19"/>
  <c r="AA7" i="19"/>
  <c r="ES8" i="19"/>
  <c r="EB7" i="19"/>
  <c r="EA7" i="19"/>
  <c r="DZ7" i="19"/>
  <c r="DY7" i="19"/>
  <c r="DX7" i="19"/>
  <c r="DW7" i="19"/>
  <c r="DV7" i="19"/>
  <c r="DU7" i="19"/>
  <c r="DT7" i="19"/>
  <c r="DS7" i="19"/>
  <c r="DR7" i="19"/>
  <c r="DQ7" i="19"/>
  <c r="C21" i="36"/>
  <c r="C20" i="36"/>
  <c r="C19" i="36"/>
  <c r="C18" i="36"/>
  <c r="C17" i="36"/>
  <c r="DP7" i="19"/>
  <c r="DO7" i="19"/>
  <c r="DN7" i="19"/>
  <c r="DE7" i="19"/>
  <c r="DB7" i="19"/>
  <c r="CY7" i="19"/>
  <c r="CV7" i="19"/>
  <c r="C7" i="19"/>
  <c r="CT7" i="19"/>
  <c r="X7" i="19"/>
  <c r="W7" i="19"/>
  <c r="C5" i="35"/>
  <c r="C4" i="41" s="1"/>
  <c r="E7" i="19"/>
  <c r="E11" i="19" s="1"/>
  <c r="CN7" i="19"/>
  <c r="CM7" i="19"/>
  <c r="CL7" i="19"/>
  <c r="CK7" i="19"/>
  <c r="CD7" i="19"/>
  <c r="CA7" i="19"/>
  <c r="CJ7" i="19"/>
  <c r="CH7" i="19"/>
  <c r="CG7" i="19"/>
  <c r="CE7" i="19"/>
  <c r="E4" i="43"/>
  <c r="E5" i="43"/>
  <c r="E6" i="43"/>
  <c r="E7" i="43"/>
  <c r="E8" i="43"/>
  <c r="E9" i="43"/>
  <c r="E10" i="43"/>
  <c r="E11" i="43"/>
  <c r="E12" i="43"/>
  <c r="E13" i="43"/>
  <c r="E14" i="43"/>
  <c r="E15" i="43"/>
  <c r="E16" i="43"/>
  <c r="E17" i="43"/>
  <c r="E18" i="43"/>
  <c r="E19" i="43"/>
  <c r="E20" i="43"/>
  <c r="E21" i="43"/>
  <c r="E22" i="43"/>
  <c r="E23" i="43"/>
  <c r="E24" i="43"/>
  <c r="E25" i="43"/>
  <c r="E26" i="43"/>
  <c r="E27" i="43"/>
  <c r="E28" i="43"/>
  <c r="E29" i="43"/>
  <c r="E30" i="43"/>
  <c r="E31" i="43"/>
  <c r="E32" i="43"/>
  <c r="E33" i="43"/>
  <c r="E34" i="43"/>
  <c r="E35" i="43"/>
  <c r="E36" i="43"/>
  <c r="E37" i="43"/>
  <c r="E38" i="43"/>
  <c r="E39" i="43"/>
  <c r="E40" i="43"/>
  <c r="E41" i="43"/>
  <c r="E42" i="43"/>
  <c r="E43" i="43"/>
  <c r="E44" i="43"/>
  <c r="E45" i="43"/>
  <c r="E46" i="43"/>
  <c r="E47" i="43"/>
  <c r="E48" i="43"/>
  <c r="E49" i="43"/>
  <c r="E50" i="43"/>
  <c r="E51" i="43"/>
  <c r="E52" i="43"/>
  <c r="E53" i="43"/>
  <c r="E54" i="43"/>
  <c r="E55" i="43"/>
  <c r="E56" i="43"/>
  <c r="E57" i="43"/>
  <c r="E58" i="43"/>
  <c r="E59" i="43"/>
  <c r="E60" i="43"/>
  <c r="E61" i="43"/>
  <c r="E62" i="43"/>
  <c r="E63" i="43"/>
  <c r="E64" i="43"/>
  <c r="E65" i="43"/>
  <c r="E66" i="43"/>
  <c r="E67" i="43"/>
  <c r="E68" i="43"/>
  <c r="E69" i="43"/>
  <c r="E70" i="43"/>
  <c r="E71" i="43"/>
  <c r="E72" i="43"/>
  <c r="E73" i="43"/>
  <c r="E74" i="43"/>
  <c r="E75" i="43"/>
  <c r="E76" i="43"/>
  <c r="E77" i="43"/>
  <c r="E78" i="43"/>
  <c r="E79" i="43"/>
  <c r="E80" i="43"/>
  <c r="E81" i="43"/>
  <c r="E82" i="43"/>
  <c r="E83" i="43"/>
  <c r="E84" i="43"/>
  <c r="E85" i="43"/>
  <c r="E86" i="43"/>
  <c r="E87" i="43"/>
  <c r="E88" i="43"/>
  <c r="E89" i="43"/>
  <c r="E90" i="43"/>
  <c r="E91" i="43"/>
  <c r="E92" i="43"/>
  <c r="E93" i="43"/>
  <c r="E94" i="43"/>
  <c r="E95" i="43"/>
  <c r="E96" i="43"/>
  <c r="E97" i="43"/>
  <c r="E98" i="43"/>
  <c r="E99" i="43"/>
  <c r="E100" i="43"/>
  <c r="E101" i="43"/>
  <c r="E102" i="43"/>
  <c r="E103" i="43"/>
  <c r="E104" i="43"/>
  <c r="E105" i="43"/>
  <c r="E106" i="43"/>
  <c r="E107" i="43"/>
  <c r="E108" i="43"/>
  <c r="E109" i="43"/>
  <c r="E110" i="43"/>
  <c r="E111" i="43"/>
  <c r="E112" i="43"/>
  <c r="E113" i="43"/>
  <c r="E114" i="43"/>
  <c r="E115" i="43"/>
  <c r="E116" i="43"/>
  <c r="E117" i="43"/>
  <c r="E118" i="43"/>
  <c r="E119" i="43"/>
  <c r="E120" i="43"/>
  <c r="E121" i="43"/>
  <c r="E122" i="43"/>
  <c r="E123" i="43"/>
  <c r="E124" i="43"/>
  <c r="E125" i="43"/>
  <c r="E126" i="43"/>
  <c r="E127" i="43"/>
  <c r="E128" i="43"/>
  <c r="E129" i="43"/>
  <c r="E130" i="43"/>
  <c r="E131" i="43"/>
  <c r="E132" i="43"/>
  <c r="E133" i="43"/>
  <c r="E134" i="43"/>
  <c r="E135" i="43"/>
  <c r="E136" i="43"/>
  <c r="E137" i="43"/>
  <c r="E138" i="43"/>
  <c r="E139" i="43"/>
  <c r="E140" i="43"/>
  <c r="E141" i="43"/>
  <c r="E142" i="43"/>
  <c r="E143" i="43"/>
  <c r="E144" i="43"/>
  <c r="E145" i="43"/>
  <c r="E146" i="43"/>
  <c r="E147" i="43"/>
  <c r="E148" i="43"/>
  <c r="E149" i="43"/>
  <c r="E150" i="43"/>
  <c r="E151" i="43"/>
  <c r="E152" i="43"/>
  <c r="E153" i="43"/>
  <c r="E154" i="43"/>
  <c r="E155" i="43"/>
  <c r="E156" i="43"/>
  <c r="E157" i="43"/>
  <c r="E158" i="43"/>
  <c r="E159" i="43"/>
  <c r="E160" i="43"/>
  <c r="E161" i="43"/>
  <c r="E162" i="43"/>
  <c r="E163" i="43"/>
  <c r="E164" i="43"/>
  <c r="E165" i="43"/>
  <c r="E166" i="43"/>
  <c r="E167" i="43"/>
  <c r="E168" i="43"/>
  <c r="E169" i="43"/>
  <c r="E170" i="43"/>
  <c r="E171" i="43"/>
  <c r="E172" i="43"/>
  <c r="E173" i="43"/>
  <c r="E174" i="43"/>
  <c r="E175" i="43"/>
  <c r="E176" i="43"/>
  <c r="E177" i="43"/>
  <c r="E178" i="43"/>
  <c r="E179" i="43"/>
  <c r="E180" i="43"/>
  <c r="E181" i="43"/>
  <c r="E182" i="43"/>
  <c r="E183" i="43"/>
  <c r="E184" i="43"/>
  <c r="E185" i="43"/>
  <c r="E186" i="43"/>
  <c r="E187" i="43"/>
  <c r="E188" i="43"/>
  <c r="E189" i="43"/>
  <c r="E190" i="43"/>
  <c r="E191" i="43"/>
  <c r="E192" i="43"/>
  <c r="E193" i="43"/>
  <c r="E194" i="43"/>
  <c r="E195" i="43"/>
  <c r="E196" i="43"/>
  <c r="E197" i="43"/>
  <c r="E198" i="43"/>
  <c r="E199" i="43"/>
  <c r="E200" i="43"/>
  <c r="E201" i="43"/>
  <c r="E202" i="43"/>
  <c r="E203" i="43"/>
  <c r="E204" i="43"/>
  <c r="E205" i="43"/>
  <c r="E206" i="43"/>
  <c r="E207" i="43"/>
  <c r="E208" i="43"/>
  <c r="E209" i="43"/>
  <c r="E210" i="43"/>
  <c r="E211" i="43"/>
  <c r="E212" i="43"/>
  <c r="E213" i="43"/>
  <c r="E214" i="43"/>
  <c r="E215" i="43"/>
  <c r="E216" i="43"/>
  <c r="E217" i="43"/>
  <c r="E218" i="43"/>
  <c r="E219" i="43"/>
  <c r="E220" i="43"/>
  <c r="E221" i="43"/>
  <c r="E222" i="43"/>
  <c r="E223" i="43"/>
  <c r="E224" i="43"/>
  <c r="E225" i="43"/>
  <c r="E226" i="43"/>
  <c r="E227" i="43"/>
  <c r="E228" i="43"/>
  <c r="E229" i="43"/>
  <c r="E230" i="43"/>
  <c r="E231" i="43"/>
  <c r="E232" i="43"/>
  <c r="E233" i="43"/>
  <c r="E234" i="43"/>
  <c r="E235" i="43"/>
  <c r="E236" i="43"/>
  <c r="E237" i="43"/>
  <c r="E238" i="43"/>
  <c r="E239" i="43"/>
  <c r="E240" i="43"/>
  <c r="E241" i="43"/>
  <c r="E242" i="43"/>
  <c r="E243" i="43"/>
  <c r="E244" i="43"/>
  <c r="E245" i="43"/>
  <c r="E246" i="43"/>
  <c r="E247" i="43"/>
  <c r="E248" i="43"/>
  <c r="E249" i="43"/>
  <c r="E250" i="43"/>
  <c r="E251" i="43"/>
  <c r="E252" i="43"/>
  <c r="E253" i="43"/>
  <c r="E254" i="43"/>
  <c r="E255" i="43"/>
  <c r="E256" i="43"/>
  <c r="E257" i="43"/>
  <c r="E258" i="43"/>
  <c r="E259" i="43"/>
  <c r="E260" i="43"/>
  <c r="E261" i="43"/>
  <c r="E262" i="43"/>
  <c r="E263" i="43"/>
  <c r="E264" i="43"/>
  <c r="E265" i="43"/>
  <c r="E266" i="43"/>
  <c r="E267" i="43"/>
  <c r="E268" i="43"/>
  <c r="E269" i="43"/>
  <c r="E270" i="43"/>
  <c r="E271" i="43"/>
  <c r="E272" i="43"/>
  <c r="E273" i="43"/>
  <c r="E274" i="43"/>
  <c r="E275" i="43"/>
  <c r="E276" i="43"/>
  <c r="E277" i="43"/>
  <c r="E278" i="43"/>
  <c r="E279" i="43"/>
  <c r="E280" i="43"/>
  <c r="E281" i="43"/>
  <c r="E282" i="43"/>
  <c r="E283" i="43"/>
  <c r="E284" i="43"/>
  <c r="E285" i="43"/>
  <c r="E286" i="43"/>
  <c r="E287" i="43"/>
  <c r="E288" i="43"/>
  <c r="E289" i="43"/>
  <c r="E290" i="43"/>
  <c r="E291" i="43"/>
  <c r="E292" i="43"/>
  <c r="E293" i="43"/>
  <c r="E294" i="43"/>
  <c r="E295" i="43"/>
  <c r="E296" i="43"/>
  <c r="E297" i="43"/>
  <c r="E298" i="43"/>
  <c r="E299" i="43"/>
  <c r="E300" i="43"/>
  <c r="E301" i="43"/>
  <c r="E302" i="43"/>
  <c r="E303" i="43"/>
  <c r="E304" i="43"/>
  <c r="E305" i="43"/>
  <c r="E306" i="43"/>
  <c r="E307" i="43"/>
  <c r="E308" i="43"/>
  <c r="E309" i="43"/>
  <c r="E310" i="43"/>
  <c r="E311" i="43"/>
  <c r="E312" i="43"/>
  <c r="E313" i="43"/>
  <c r="E314" i="43"/>
  <c r="E315" i="43"/>
  <c r="E316" i="43"/>
  <c r="E317" i="43"/>
  <c r="E318" i="43"/>
  <c r="E319" i="43"/>
  <c r="E320" i="43"/>
  <c r="E321" i="43"/>
  <c r="E322" i="43"/>
  <c r="E323" i="43"/>
  <c r="E324" i="43"/>
  <c r="E325" i="43"/>
  <c r="E326" i="43"/>
  <c r="E327" i="43"/>
  <c r="E328" i="43"/>
  <c r="E329" i="43"/>
  <c r="E330" i="43"/>
  <c r="E331" i="43"/>
  <c r="E332" i="43"/>
  <c r="E333" i="43"/>
  <c r="E334" i="43"/>
  <c r="E335" i="43"/>
  <c r="E336" i="43"/>
  <c r="E337" i="43"/>
  <c r="E338" i="43"/>
  <c r="E339" i="43"/>
  <c r="E340" i="43"/>
  <c r="E341" i="43"/>
  <c r="E342" i="43"/>
  <c r="E343" i="43"/>
  <c r="E344" i="43"/>
  <c r="E345" i="43"/>
  <c r="E346" i="43"/>
  <c r="E347" i="43"/>
  <c r="E348" i="43"/>
  <c r="E349" i="43"/>
  <c r="E350" i="43"/>
  <c r="E351" i="43"/>
  <c r="E352" i="43"/>
  <c r="E353" i="43"/>
  <c r="E354" i="43"/>
  <c r="E355" i="43"/>
  <c r="E356" i="43"/>
  <c r="E357" i="43"/>
  <c r="E358" i="43"/>
  <c r="E359" i="43"/>
  <c r="E360" i="43"/>
  <c r="E361" i="43"/>
  <c r="E362" i="43"/>
  <c r="E363" i="43"/>
  <c r="E364" i="43"/>
  <c r="E365" i="43"/>
  <c r="E366" i="43"/>
  <c r="E367" i="43"/>
  <c r="E368" i="43"/>
  <c r="E369" i="43"/>
  <c r="E370" i="43"/>
  <c r="E371" i="43"/>
  <c r="E372" i="43"/>
  <c r="E373" i="43"/>
  <c r="E374" i="43"/>
  <c r="E375" i="43"/>
  <c r="E376" i="43"/>
  <c r="E377" i="43"/>
  <c r="E378" i="43"/>
  <c r="E379" i="43"/>
  <c r="E380" i="43"/>
  <c r="E381" i="43"/>
  <c r="E382" i="43"/>
  <c r="E383" i="43"/>
  <c r="E384" i="43"/>
  <c r="E385" i="43"/>
  <c r="E386" i="43"/>
  <c r="E387" i="43"/>
  <c r="E388" i="43"/>
  <c r="E389" i="43"/>
  <c r="E390" i="43"/>
  <c r="E391" i="43"/>
  <c r="E392" i="43"/>
  <c r="E393" i="43"/>
  <c r="E394" i="43"/>
  <c r="E395" i="43"/>
  <c r="E396" i="43"/>
  <c r="E397" i="43"/>
  <c r="E398" i="43"/>
  <c r="E399" i="43"/>
  <c r="E400" i="43"/>
  <c r="E401" i="43"/>
  <c r="E402" i="43"/>
  <c r="E403" i="43"/>
  <c r="E404" i="43"/>
  <c r="E405" i="43"/>
  <c r="E406" i="43"/>
  <c r="E407" i="43"/>
  <c r="E408" i="43"/>
  <c r="E409" i="43"/>
  <c r="E410" i="43"/>
  <c r="E411" i="43"/>
  <c r="E412" i="43"/>
  <c r="E413" i="43"/>
  <c r="E414" i="43"/>
  <c r="E415" i="43"/>
  <c r="E416" i="43"/>
  <c r="E417" i="43"/>
  <c r="E418" i="43"/>
  <c r="E419" i="43"/>
  <c r="E420" i="43"/>
  <c r="E421" i="43"/>
  <c r="E422" i="43"/>
  <c r="E423" i="43"/>
  <c r="E424" i="43"/>
  <c r="E425" i="43"/>
  <c r="E426" i="43"/>
  <c r="E427" i="43"/>
  <c r="E428" i="43"/>
  <c r="E429" i="43"/>
  <c r="E430" i="43"/>
  <c r="E431" i="43"/>
  <c r="E432" i="43"/>
  <c r="E433" i="43"/>
  <c r="E434" i="43"/>
  <c r="E435" i="43"/>
  <c r="E436" i="43"/>
  <c r="E437" i="43"/>
  <c r="E438" i="43"/>
  <c r="E439" i="43"/>
  <c r="E440" i="43"/>
  <c r="E441" i="43"/>
  <c r="E442" i="43"/>
  <c r="E443" i="43"/>
  <c r="E444" i="43"/>
  <c r="E445" i="43"/>
  <c r="E446" i="43"/>
  <c r="E447" i="43"/>
  <c r="E448" i="43"/>
  <c r="E449" i="43"/>
  <c r="E450" i="43"/>
  <c r="E451" i="43"/>
  <c r="E452" i="43"/>
  <c r="E453" i="43"/>
  <c r="E454" i="43"/>
  <c r="E455" i="43"/>
  <c r="E456" i="43"/>
  <c r="E457" i="43"/>
  <c r="E458" i="43"/>
  <c r="E459" i="43"/>
  <c r="E460" i="43"/>
  <c r="E461" i="43"/>
  <c r="E462" i="43"/>
  <c r="E463" i="43"/>
  <c r="E464" i="43"/>
  <c r="E465" i="43"/>
  <c r="E466" i="43"/>
  <c r="E467" i="43"/>
  <c r="E468" i="43"/>
  <c r="E469" i="43"/>
  <c r="E470" i="43"/>
  <c r="E471" i="43"/>
  <c r="E472" i="43"/>
  <c r="E473" i="43"/>
  <c r="E474" i="43"/>
  <c r="E475" i="43"/>
  <c r="E476" i="43"/>
  <c r="E477" i="43"/>
  <c r="E478" i="43"/>
  <c r="E479" i="43"/>
  <c r="E480" i="43"/>
  <c r="E481" i="43"/>
  <c r="E482" i="43"/>
  <c r="E483" i="43"/>
  <c r="E484" i="43"/>
  <c r="E485" i="43"/>
  <c r="E486" i="43"/>
  <c r="E487" i="43"/>
  <c r="E488" i="43"/>
  <c r="E489" i="43"/>
  <c r="E490" i="43"/>
  <c r="E491" i="43"/>
  <c r="E492" i="43"/>
  <c r="E493" i="43"/>
  <c r="E494" i="43"/>
  <c r="E495" i="43"/>
  <c r="E496" i="43"/>
  <c r="E497" i="43"/>
  <c r="E498" i="43"/>
  <c r="E499" i="43"/>
  <c r="E500" i="43"/>
  <c r="E501" i="43"/>
  <c r="E502" i="43"/>
  <c r="E503" i="43"/>
  <c r="E504" i="43"/>
  <c r="E505" i="43"/>
  <c r="E506" i="43"/>
  <c r="E507" i="43"/>
  <c r="E508" i="43"/>
  <c r="E509" i="43"/>
  <c r="E510" i="43"/>
  <c r="E511" i="43"/>
  <c r="E512" i="43"/>
  <c r="E513" i="43"/>
  <c r="E514" i="43"/>
  <c r="E515" i="43"/>
  <c r="E516" i="43"/>
  <c r="E517" i="43"/>
  <c r="E518" i="43"/>
  <c r="E519" i="43"/>
  <c r="E520" i="43"/>
  <c r="E521" i="43"/>
  <c r="E522" i="43"/>
  <c r="E523" i="43"/>
  <c r="E524" i="43"/>
  <c r="E525" i="43"/>
  <c r="E526" i="43"/>
  <c r="E527" i="43"/>
  <c r="E528" i="43"/>
  <c r="E529" i="43"/>
  <c r="E530" i="43"/>
  <c r="E531" i="43"/>
  <c r="E532" i="43"/>
  <c r="E533" i="43"/>
  <c r="E534" i="43"/>
  <c r="E535" i="43"/>
  <c r="E536" i="43"/>
  <c r="E537" i="43"/>
  <c r="E538" i="43"/>
  <c r="E539" i="43"/>
  <c r="E540" i="43"/>
  <c r="E541" i="43"/>
  <c r="E542" i="43"/>
  <c r="E543" i="43"/>
  <c r="E544" i="43"/>
  <c r="E545" i="43"/>
  <c r="E546" i="43"/>
  <c r="E547" i="43"/>
  <c r="E548" i="43"/>
  <c r="E549" i="43"/>
  <c r="E550" i="43"/>
  <c r="E551" i="43"/>
  <c r="E552" i="43"/>
  <c r="E553" i="43"/>
  <c r="E554" i="43"/>
  <c r="E555" i="43"/>
  <c r="E556" i="43"/>
  <c r="E557" i="43"/>
  <c r="E558" i="43"/>
  <c r="E559" i="43"/>
  <c r="E560" i="43"/>
  <c r="E561" i="43"/>
  <c r="E562" i="43"/>
  <c r="E563" i="43"/>
  <c r="E564" i="43"/>
  <c r="E565" i="43"/>
  <c r="E566" i="43"/>
  <c r="E567" i="43"/>
  <c r="E568" i="43"/>
  <c r="E569" i="43"/>
  <c r="E570" i="43"/>
  <c r="E571" i="43"/>
  <c r="E572" i="43"/>
  <c r="E573" i="43"/>
  <c r="E574" i="43"/>
  <c r="E575" i="43"/>
  <c r="E576" i="43"/>
  <c r="E577" i="43"/>
  <c r="E578" i="43"/>
  <c r="E579" i="43"/>
  <c r="E580" i="43"/>
  <c r="E581" i="43"/>
  <c r="E582" i="43"/>
  <c r="E583" i="43"/>
  <c r="E584" i="43"/>
  <c r="E585" i="43"/>
  <c r="E586" i="43"/>
  <c r="E587" i="43"/>
  <c r="E588" i="43"/>
  <c r="E589" i="43"/>
  <c r="E590" i="43"/>
  <c r="E591" i="43"/>
  <c r="E592" i="43"/>
  <c r="E593" i="43"/>
  <c r="E594" i="43"/>
  <c r="E595" i="43"/>
  <c r="E596" i="43"/>
  <c r="E597" i="43"/>
  <c r="E598" i="43"/>
  <c r="E599" i="43"/>
  <c r="E600" i="43"/>
  <c r="E601" i="43"/>
  <c r="E602" i="43"/>
  <c r="E603" i="43"/>
  <c r="E604" i="43"/>
  <c r="E605" i="43"/>
  <c r="E606" i="43"/>
  <c r="E607" i="43"/>
  <c r="E608" i="43"/>
  <c r="E609" i="43"/>
  <c r="E610" i="43"/>
  <c r="E611" i="43"/>
  <c r="E612" i="43"/>
  <c r="E613" i="43"/>
  <c r="E614" i="43"/>
  <c r="E615" i="43"/>
  <c r="E616" i="43"/>
  <c r="E617" i="43"/>
  <c r="E618" i="43"/>
  <c r="E619" i="43"/>
  <c r="E620" i="43"/>
  <c r="E621" i="43"/>
  <c r="E622" i="43"/>
  <c r="E623" i="43"/>
  <c r="E624" i="43"/>
  <c r="E625" i="43"/>
  <c r="E626" i="43"/>
  <c r="E627" i="43"/>
  <c r="E628" i="43"/>
  <c r="E629" i="43"/>
  <c r="E630" i="43"/>
  <c r="E631" i="43"/>
  <c r="E632" i="43"/>
  <c r="E633" i="43"/>
  <c r="E634" i="43"/>
  <c r="E635" i="43"/>
  <c r="E636" i="43"/>
  <c r="E637" i="43"/>
  <c r="E638" i="43"/>
  <c r="E639" i="43"/>
  <c r="E640" i="43"/>
  <c r="E641" i="43"/>
  <c r="E642" i="43"/>
  <c r="E643" i="43"/>
  <c r="E644" i="43"/>
  <c r="E645" i="43"/>
  <c r="E646" i="43"/>
  <c r="E647" i="43"/>
  <c r="E648" i="43"/>
  <c r="E649" i="43"/>
  <c r="E650" i="43"/>
  <c r="E651" i="43"/>
  <c r="E652" i="43"/>
  <c r="E653" i="43"/>
  <c r="E654" i="43"/>
  <c r="E655" i="43"/>
  <c r="E656" i="43"/>
  <c r="E657" i="43"/>
  <c r="E658" i="43"/>
  <c r="E659" i="43"/>
  <c r="E660" i="43"/>
  <c r="E661" i="43"/>
  <c r="E662" i="43"/>
  <c r="E663" i="43"/>
  <c r="E664" i="43"/>
  <c r="E665" i="43"/>
  <c r="E666" i="43"/>
  <c r="E667" i="43"/>
  <c r="E668" i="43"/>
  <c r="E669" i="43"/>
  <c r="E670" i="43"/>
  <c r="E671" i="43"/>
  <c r="E672" i="43"/>
  <c r="E673" i="43"/>
  <c r="E674" i="43"/>
  <c r="E675" i="43"/>
  <c r="E676" i="43"/>
  <c r="E677" i="43"/>
  <c r="E678" i="43"/>
  <c r="E679" i="43"/>
  <c r="E680" i="43"/>
  <c r="E681" i="43"/>
  <c r="E682" i="43"/>
  <c r="E683" i="43"/>
  <c r="E684" i="43"/>
  <c r="E685" i="43"/>
  <c r="E686" i="43"/>
  <c r="E687" i="43"/>
  <c r="E688" i="43"/>
  <c r="E689" i="43"/>
  <c r="E690" i="43"/>
  <c r="E691" i="43"/>
  <c r="E692" i="43"/>
  <c r="E693" i="43"/>
  <c r="E694" i="43"/>
  <c r="E695" i="43"/>
  <c r="E696" i="43"/>
  <c r="E697" i="43"/>
  <c r="E698" i="43"/>
  <c r="E699" i="43"/>
  <c r="E700" i="43"/>
  <c r="E701" i="43"/>
  <c r="E702" i="43"/>
  <c r="E703" i="43"/>
  <c r="E704" i="43"/>
  <c r="E705" i="43"/>
  <c r="E706" i="43"/>
  <c r="E707" i="43"/>
  <c r="E708" i="43"/>
  <c r="E709" i="43"/>
  <c r="E710" i="43"/>
  <c r="E711" i="43"/>
  <c r="E712" i="43"/>
  <c r="E713" i="43"/>
  <c r="E714" i="43"/>
  <c r="E715" i="43"/>
  <c r="E716" i="43"/>
  <c r="E717" i="43"/>
  <c r="E718" i="43"/>
  <c r="E719" i="43"/>
  <c r="E720" i="43"/>
  <c r="E721" i="43"/>
  <c r="E722" i="43"/>
  <c r="E723" i="43"/>
  <c r="E724" i="43"/>
  <c r="E725" i="43"/>
  <c r="E726" i="43"/>
  <c r="E727" i="43"/>
  <c r="E728" i="43"/>
  <c r="E729" i="43"/>
  <c r="E730" i="43"/>
  <c r="E731" i="43"/>
  <c r="E732" i="43"/>
  <c r="E733" i="43"/>
  <c r="E734" i="43"/>
  <c r="E735" i="43"/>
  <c r="E736" i="43"/>
  <c r="E737" i="43"/>
  <c r="E738" i="43"/>
  <c r="E739" i="43"/>
  <c r="E740" i="43"/>
  <c r="E741" i="43"/>
  <c r="E742" i="43"/>
  <c r="E743" i="43"/>
  <c r="E744" i="43"/>
  <c r="E745" i="43"/>
  <c r="E746" i="43"/>
  <c r="E747" i="43"/>
  <c r="E748" i="43"/>
  <c r="E749" i="43"/>
  <c r="E750" i="43"/>
  <c r="E751" i="43"/>
  <c r="E752" i="43"/>
  <c r="E753" i="43"/>
  <c r="E754" i="43"/>
  <c r="E755" i="43"/>
  <c r="E756" i="43"/>
  <c r="E757" i="43"/>
  <c r="E758" i="43"/>
  <c r="E759" i="43"/>
  <c r="E760" i="43"/>
  <c r="E761" i="43"/>
  <c r="E762" i="43"/>
  <c r="E763" i="43"/>
  <c r="E764" i="43"/>
  <c r="E765" i="43"/>
  <c r="E766" i="43"/>
  <c r="E767" i="43"/>
  <c r="E768" i="43"/>
  <c r="E769" i="43"/>
  <c r="E770" i="43"/>
  <c r="E771" i="43"/>
  <c r="E772" i="43"/>
  <c r="E773" i="43"/>
  <c r="E774" i="43"/>
  <c r="E775" i="43"/>
  <c r="E776" i="43"/>
  <c r="E777" i="43"/>
  <c r="E778" i="43"/>
  <c r="E779" i="43"/>
  <c r="E780" i="43"/>
  <c r="E781" i="43"/>
  <c r="E782" i="43"/>
  <c r="E783" i="43"/>
  <c r="E784" i="43"/>
  <c r="E785" i="43"/>
  <c r="E786" i="43"/>
  <c r="E787" i="43"/>
  <c r="E788" i="43"/>
  <c r="E789" i="43"/>
  <c r="E790" i="43"/>
  <c r="E791" i="43"/>
  <c r="E792" i="43"/>
  <c r="E793" i="43"/>
  <c r="E794" i="43"/>
  <c r="E795" i="43"/>
  <c r="E796" i="43"/>
  <c r="E797" i="43"/>
  <c r="E798" i="43"/>
  <c r="E799" i="43"/>
  <c r="E800" i="43"/>
  <c r="E801" i="43"/>
  <c r="E802" i="43"/>
  <c r="E803" i="43"/>
  <c r="E804" i="43"/>
  <c r="E805" i="43"/>
  <c r="E806" i="43"/>
  <c r="E807" i="43"/>
  <c r="E808" i="43"/>
  <c r="E809" i="43"/>
  <c r="E810" i="43"/>
  <c r="E811" i="43"/>
  <c r="E812" i="43"/>
  <c r="E813" i="43"/>
  <c r="E814" i="43"/>
  <c r="E815" i="43"/>
  <c r="E816" i="43"/>
  <c r="E817" i="43"/>
  <c r="E818" i="43"/>
  <c r="E819" i="43"/>
  <c r="E820" i="43"/>
  <c r="E821" i="43"/>
  <c r="E822" i="43"/>
  <c r="E823" i="43"/>
  <c r="E824" i="43"/>
  <c r="E825" i="43"/>
  <c r="E826" i="43"/>
  <c r="E827" i="43"/>
  <c r="E828" i="43"/>
  <c r="E829" i="43"/>
  <c r="E830" i="43"/>
  <c r="E831" i="43"/>
  <c r="E832" i="43"/>
  <c r="E833" i="43"/>
  <c r="E834" i="43"/>
  <c r="E835" i="43"/>
  <c r="E836" i="43"/>
  <c r="E837" i="43"/>
  <c r="E838" i="43"/>
  <c r="E839" i="43"/>
  <c r="E840" i="43"/>
  <c r="E841" i="43"/>
  <c r="E842" i="43"/>
  <c r="E843" i="43"/>
  <c r="E844" i="43"/>
  <c r="E845" i="43"/>
  <c r="E846" i="43"/>
  <c r="E847" i="43"/>
  <c r="E848" i="43"/>
  <c r="E849" i="43"/>
  <c r="E850" i="43"/>
  <c r="E851" i="43"/>
  <c r="E852" i="43"/>
  <c r="E853" i="43"/>
  <c r="E854" i="43"/>
  <c r="E855" i="43"/>
  <c r="E856" i="43"/>
  <c r="E857" i="43"/>
  <c r="E858" i="43"/>
  <c r="E859" i="43"/>
  <c r="E860" i="43"/>
  <c r="E861" i="43"/>
  <c r="E862" i="43"/>
  <c r="E863" i="43"/>
  <c r="E864" i="43"/>
  <c r="E865" i="43"/>
  <c r="E866" i="43"/>
  <c r="E867" i="43"/>
  <c r="E868" i="43"/>
  <c r="E869" i="43"/>
  <c r="E870" i="43"/>
  <c r="E871" i="43"/>
  <c r="E872" i="43"/>
  <c r="E873" i="43"/>
  <c r="E874" i="43"/>
  <c r="E875" i="43"/>
  <c r="E876" i="43"/>
  <c r="E877" i="43"/>
  <c r="E878" i="43"/>
  <c r="E879" i="43"/>
  <c r="E880" i="43"/>
  <c r="E881" i="43"/>
  <c r="E882" i="43"/>
  <c r="E883" i="43"/>
  <c r="E884" i="43"/>
  <c r="E885" i="43"/>
  <c r="E886" i="43"/>
  <c r="E887" i="43"/>
  <c r="E888" i="43"/>
  <c r="E889" i="43"/>
  <c r="E890" i="43"/>
  <c r="E891" i="43"/>
  <c r="E892" i="43"/>
  <c r="E893" i="43"/>
  <c r="E894" i="43"/>
  <c r="E895" i="43"/>
  <c r="E896" i="43"/>
  <c r="E897" i="43"/>
  <c r="E898" i="43"/>
  <c r="E899" i="43"/>
  <c r="E900" i="43"/>
  <c r="E901" i="43"/>
  <c r="E902" i="43"/>
  <c r="E903" i="43"/>
  <c r="E904" i="43"/>
  <c r="E905" i="43"/>
  <c r="E906" i="43"/>
  <c r="E907" i="43"/>
  <c r="E908" i="43"/>
  <c r="E909" i="43"/>
  <c r="E910" i="43"/>
  <c r="E911" i="43"/>
  <c r="E912" i="43"/>
  <c r="E913" i="43"/>
  <c r="E914" i="43"/>
  <c r="E915" i="43"/>
  <c r="E916" i="43"/>
  <c r="E917" i="43"/>
  <c r="E918" i="43"/>
  <c r="E919" i="43"/>
  <c r="E920" i="43"/>
  <c r="E921" i="43"/>
  <c r="E922" i="43"/>
  <c r="E923" i="43"/>
  <c r="E924" i="43"/>
  <c r="E925" i="43"/>
  <c r="E926" i="43"/>
  <c r="E927" i="43"/>
  <c r="E928" i="43"/>
  <c r="E929" i="43"/>
  <c r="E930" i="43"/>
  <c r="E931" i="43"/>
  <c r="E932" i="43"/>
  <c r="E933" i="43"/>
  <c r="E934" i="43"/>
  <c r="E935" i="43"/>
  <c r="E936" i="43"/>
  <c r="E937" i="43"/>
  <c r="E938" i="43"/>
  <c r="E939" i="43"/>
  <c r="E940" i="43"/>
  <c r="E941" i="43"/>
  <c r="E942" i="43"/>
  <c r="E943" i="43"/>
  <c r="E944" i="43"/>
  <c r="E945" i="43"/>
  <c r="E946" i="43"/>
  <c r="E947" i="43"/>
  <c r="E948" i="43"/>
  <c r="E949" i="43"/>
  <c r="E950" i="43"/>
  <c r="E951" i="43"/>
  <c r="E952" i="43"/>
  <c r="E953" i="43"/>
  <c r="E954" i="43"/>
  <c r="E955" i="43"/>
  <c r="E956" i="43"/>
  <c r="E957" i="43"/>
  <c r="E958" i="43"/>
  <c r="E959" i="43"/>
  <c r="E960" i="43"/>
  <c r="E961" i="43"/>
  <c r="E962" i="43"/>
  <c r="E963" i="43"/>
  <c r="E964" i="43"/>
  <c r="E965" i="43"/>
  <c r="E966" i="43"/>
  <c r="E967" i="43"/>
  <c r="E968" i="43"/>
  <c r="E969" i="43"/>
  <c r="E970" i="43"/>
  <c r="E971" i="43"/>
  <c r="E972" i="43"/>
  <c r="E973" i="43"/>
  <c r="E974" i="43"/>
  <c r="E975" i="43"/>
  <c r="E976" i="43"/>
  <c r="E977" i="43"/>
  <c r="E978" i="43"/>
  <c r="E979" i="43"/>
  <c r="E980" i="43"/>
  <c r="E981" i="43"/>
  <c r="E982" i="43"/>
  <c r="E983" i="43"/>
  <c r="E984" i="43"/>
  <c r="E985" i="43"/>
  <c r="E986" i="43"/>
  <c r="E987" i="43"/>
  <c r="E988" i="43"/>
  <c r="E989" i="43"/>
  <c r="E990" i="43"/>
  <c r="E991" i="43"/>
  <c r="E992" i="43"/>
  <c r="E993" i="43"/>
  <c r="E994" i="43"/>
  <c r="E995" i="43"/>
  <c r="E996" i="43"/>
  <c r="E997" i="43"/>
  <c r="E998" i="43"/>
  <c r="E999" i="43"/>
  <c r="E1000" i="43"/>
  <c r="E1001" i="43"/>
  <c r="E1002" i="43"/>
  <c r="E1003" i="43"/>
  <c r="E1004" i="43"/>
  <c r="E1005" i="43"/>
  <c r="E1006" i="43"/>
  <c r="E1007" i="43"/>
  <c r="E1008" i="43"/>
  <c r="E1009" i="43"/>
  <c r="E1010" i="43"/>
  <c r="E1011" i="43"/>
  <c r="E1012" i="43"/>
  <c r="E1013" i="43"/>
  <c r="E1014" i="43"/>
  <c r="E1015" i="43"/>
  <c r="E1016" i="43"/>
  <c r="E1017" i="43"/>
  <c r="E1018" i="43"/>
  <c r="E1019" i="43"/>
  <c r="E1020" i="43"/>
  <c r="E1021" i="43"/>
  <c r="E1022" i="43"/>
  <c r="E1023" i="43"/>
  <c r="E1024" i="43"/>
  <c r="E1025" i="43"/>
  <c r="E1026" i="43"/>
  <c r="E1027" i="43"/>
  <c r="E1028" i="43"/>
  <c r="E1029" i="43"/>
  <c r="E1030" i="43"/>
  <c r="E1031" i="43"/>
  <c r="E1032" i="43"/>
  <c r="E1033" i="43"/>
  <c r="E1034" i="43"/>
  <c r="E1035" i="43"/>
  <c r="E1036" i="43"/>
  <c r="E1037" i="43"/>
  <c r="E1038" i="43"/>
  <c r="E1039" i="43"/>
  <c r="E1040" i="43"/>
  <c r="E1041" i="43"/>
  <c r="E1042" i="43"/>
  <c r="E1043" i="43"/>
  <c r="E1044" i="43"/>
  <c r="E1045" i="43"/>
  <c r="E1046" i="43"/>
  <c r="E1047" i="43"/>
  <c r="E1048" i="43"/>
  <c r="E1049" i="43"/>
  <c r="E1050" i="43"/>
  <c r="E1051" i="43"/>
  <c r="E1052" i="43"/>
  <c r="E1053" i="43"/>
  <c r="E1054" i="43"/>
  <c r="E1055" i="43"/>
  <c r="E1056" i="43"/>
  <c r="E1057" i="43"/>
  <c r="E1058" i="43"/>
  <c r="E1059" i="43"/>
  <c r="E1060" i="43"/>
  <c r="E1061" i="43"/>
  <c r="E1062" i="43"/>
  <c r="E1063" i="43"/>
  <c r="E1064" i="43"/>
  <c r="E1065" i="43"/>
  <c r="E1066" i="43"/>
  <c r="E1067" i="43"/>
  <c r="E1068" i="43"/>
  <c r="E1069" i="43"/>
  <c r="E1070" i="43"/>
  <c r="E1071" i="43"/>
  <c r="E1072" i="43"/>
  <c r="E1073" i="43"/>
  <c r="E1074" i="43"/>
  <c r="E1075" i="43"/>
  <c r="E1076" i="43"/>
  <c r="E1077" i="43"/>
  <c r="E1078" i="43"/>
  <c r="E1079" i="43"/>
  <c r="E1080" i="43"/>
  <c r="E1081" i="43"/>
  <c r="E1082" i="43"/>
  <c r="E1083" i="43"/>
  <c r="E1084" i="43"/>
  <c r="E1085" i="43"/>
  <c r="E1086" i="43"/>
  <c r="E1087" i="43"/>
  <c r="E1088" i="43"/>
  <c r="E1089" i="43"/>
  <c r="E1090" i="43"/>
  <c r="E1091" i="43"/>
  <c r="E1092" i="43"/>
  <c r="E1093" i="43"/>
  <c r="E1094" i="43"/>
  <c r="E1095" i="43"/>
  <c r="E1096" i="43"/>
  <c r="E1097" i="43"/>
  <c r="E1098" i="43"/>
  <c r="E1099" i="43"/>
  <c r="E1100" i="43"/>
  <c r="E1101" i="43"/>
  <c r="E1102" i="43"/>
  <c r="E1103" i="43"/>
  <c r="E1104" i="43"/>
  <c r="E1105" i="43"/>
  <c r="E1106" i="43"/>
  <c r="E1107" i="43"/>
  <c r="E1108" i="43"/>
  <c r="E1109" i="43"/>
  <c r="E1110" i="43"/>
  <c r="E1111" i="43"/>
  <c r="E1112" i="43"/>
  <c r="E1113" i="43"/>
  <c r="E1114" i="43"/>
  <c r="E1115" i="43"/>
  <c r="E1116" i="43"/>
  <c r="E1117" i="43"/>
  <c r="E1118" i="43"/>
  <c r="E1119" i="43"/>
  <c r="E1120" i="43"/>
  <c r="E1121" i="43"/>
  <c r="E1122" i="43"/>
  <c r="E1123" i="43"/>
  <c r="E1124" i="43"/>
  <c r="E1125" i="43"/>
  <c r="E1126" i="43"/>
  <c r="E1127" i="43"/>
  <c r="E1128" i="43"/>
  <c r="E1129" i="43"/>
  <c r="E1130" i="43"/>
  <c r="E1131" i="43"/>
  <c r="E1132" i="43"/>
  <c r="E1133" i="43"/>
  <c r="E1134" i="43"/>
  <c r="E1135" i="43"/>
  <c r="E1136" i="43"/>
  <c r="E1137" i="43"/>
  <c r="E1138" i="43"/>
  <c r="E1139" i="43"/>
  <c r="E1140" i="43"/>
  <c r="E1141" i="43"/>
  <c r="E1142" i="43"/>
  <c r="E1143" i="43"/>
  <c r="E1144" i="43"/>
  <c r="E1145" i="43"/>
  <c r="E1146" i="43"/>
  <c r="E1147" i="43"/>
  <c r="E1148" i="43"/>
  <c r="E1149" i="43"/>
  <c r="E1150" i="43"/>
  <c r="E1151" i="43"/>
  <c r="E1152" i="43"/>
  <c r="E1153" i="43"/>
  <c r="E1154" i="43"/>
  <c r="E1155" i="43"/>
  <c r="E1156" i="43"/>
  <c r="E1157" i="43"/>
  <c r="E1158" i="43"/>
  <c r="E1159" i="43"/>
  <c r="E1160" i="43"/>
  <c r="E1161" i="43"/>
  <c r="E1162" i="43"/>
  <c r="E1163" i="43"/>
  <c r="E1164" i="43"/>
  <c r="E1165" i="43"/>
  <c r="E1166" i="43"/>
  <c r="E1167" i="43"/>
  <c r="E1168" i="43"/>
  <c r="E1169" i="43"/>
  <c r="E1170" i="43"/>
  <c r="E1171" i="43"/>
  <c r="E1172" i="43"/>
  <c r="E1173" i="43"/>
  <c r="E1174" i="43"/>
  <c r="E1175" i="43"/>
  <c r="E1176" i="43"/>
  <c r="E1177" i="43"/>
  <c r="E1178" i="43"/>
  <c r="E1179" i="43"/>
  <c r="E1180" i="43"/>
  <c r="E1181" i="43"/>
  <c r="E1182" i="43"/>
  <c r="E1183" i="43"/>
  <c r="E1184" i="43"/>
  <c r="E1185" i="43"/>
  <c r="E1186" i="43"/>
  <c r="E1187" i="43"/>
  <c r="E1188" i="43"/>
  <c r="E1189" i="43"/>
  <c r="E1190" i="43"/>
  <c r="E1191" i="43"/>
  <c r="E1192" i="43"/>
  <c r="E1193" i="43"/>
  <c r="E1194" i="43"/>
  <c r="E1195" i="43"/>
  <c r="E1196" i="43"/>
  <c r="E1197" i="43"/>
  <c r="E1198" i="43"/>
  <c r="E1199" i="43"/>
  <c r="E1200" i="43"/>
  <c r="E1201" i="43"/>
  <c r="E1202" i="43"/>
  <c r="E1203" i="43"/>
  <c r="E1204" i="43"/>
  <c r="E1205" i="43"/>
  <c r="E1206" i="43"/>
  <c r="E1207" i="43"/>
  <c r="E1208" i="43"/>
  <c r="E1209" i="43"/>
  <c r="E1210" i="43"/>
  <c r="E1211" i="43"/>
  <c r="E1212" i="43"/>
  <c r="E1213" i="43"/>
  <c r="E1214" i="43"/>
  <c r="E1215" i="43"/>
  <c r="E1216" i="43"/>
  <c r="E1217" i="43"/>
  <c r="E1218" i="43"/>
  <c r="E1219" i="43"/>
  <c r="E1220" i="43"/>
  <c r="E1221" i="43"/>
  <c r="E1222" i="43"/>
  <c r="E1223" i="43"/>
  <c r="E1224" i="43"/>
  <c r="E1225" i="43"/>
  <c r="E1226" i="43"/>
  <c r="E1227" i="43"/>
  <c r="E1228" i="43"/>
  <c r="E1229" i="43"/>
  <c r="E1230" i="43"/>
  <c r="E1231" i="43"/>
  <c r="E1232" i="43"/>
  <c r="E1233" i="43"/>
  <c r="E1234" i="43"/>
  <c r="E1235" i="43"/>
  <c r="E1236" i="43"/>
  <c r="E1237" i="43"/>
  <c r="E1238" i="43"/>
  <c r="E1239" i="43"/>
  <c r="E1240" i="43"/>
  <c r="E1241" i="43"/>
  <c r="E1242" i="43"/>
  <c r="E1243" i="43"/>
  <c r="E1244" i="43"/>
  <c r="E1245" i="43"/>
  <c r="E1246" i="43"/>
  <c r="E1247" i="43"/>
  <c r="E1248" i="43"/>
  <c r="E1249" i="43"/>
  <c r="E1250" i="43"/>
  <c r="E1251" i="43"/>
  <c r="E1252" i="43"/>
  <c r="E1253" i="43"/>
  <c r="E1254" i="43"/>
  <c r="E1255" i="43"/>
  <c r="E1256" i="43"/>
  <c r="E1257" i="43"/>
  <c r="E1258" i="43"/>
  <c r="E1259" i="43"/>
  <c r="E1260" i="43"/>
  <c r="E1261" i="43"/>
  <c r="E1262" i="43"/>
  <c r="E1263" i="43"/>
  <c r="E1264" i="43"/>
  <c r="E1265" i="43"/>
  <c r="E1266" i="43"/>
  <c r="E1267" i="43"/>
  <c r="E1268" i="43"/>
  <c r="E1269" i="43"/>
  <c r="E1270" i="43"/>
  <c r="E1271" i="43"/>
  <c r="E1272" i="43"/>
  <c r="E1273" i="43"/>
  <c r="E1274" i="43"/>
  <c r="E1275" i="43"/>
  <c r="E1276" i="43"/>
  <c r="E1277" i="43"/>
  <c r="E1278" i="43"/>
  <c r="E1279" i="43"/>
  <c r="E1280" i="43"/>
  <c r="E1281" i="43"/>
  <c r="E1282" i="43"/>
  <c r="E1283" i="43"/>
  <c r="E1284" i="43"/>
  <c r="E1285" i="43"/>
  <c r="E1286" i="43"/>
  <c r="E1287" i="43"/>
  <c r="E1288" i="43"/>
  <c r="E1289" i="43"/>
  <c r="E1290" i="43"/>
  <c r="E1291" i="43"/>
  <c r="E1292" i="43"/>
  <c r="E1293" i="43"/>
  <c r="E1294" i="43"/>
  <c r="E1295" i="43"/>
  <c r="E1296" i="43"/>
  <c r="E1297" i="43"/>
  <c r="E1298" i="43"/>
  <c r="E1299" i="43"/>
  <c r="E1300" i="43"/>
  <c r="E1301" i="43"/>
  <c r="E1302" i="43"/>
  <c r="E1303" i="43"/>
  <c r="E1304" i="43"/>
  <c r="E1305" i="43"/>
  <c r="E1306" i="43"/>
  <c r="E1307" i="43"/>
  <c r="E1308" i="43"/>
  <c r="E1309" i="43"/>
  <c r="E1310" i="43"/>
  <c r="E1311" i="43"/>
  <c r="E1312" i="43"/>
  <c r="E1313" i="43"/>
  <c r="E1314" i="43"/>
  <c r="E1315" i="43"/>
  <c r="E1316" i="43"/>
  <c r="E1317" i="43"/>
  <c r="E1318" i="43"/>
  <c r="E1319" i="43"/>
  <c r="E1320" i="43"/>
  <c r="E1321" i="43"/>
  <c r="E1322" i="43"/>
  <c r="E1323" i="43"/>
  <c r="E1324" i="43"/>
  <c r="E1325" i="43"/>
  <c r="E1326" i="43"/>
  <c r="E1327" i="43"/>
  <c r="E1328" i="43"/>
  <c r="E1329" i="43"/>
  <c r="E1330" i="43"/>
  <c r="E1331" i="43"/>
  <c r="E1332" i="43"/>
  <c r="E1333" i="43"/>
  <c r="E1334" i="43"/>
  <c r="E1335" i="43"/>
  <c r="E1336" i="43"/>
  <c r="E1337" i="43"/>
  <c r="E1338" i="43"/>
  <c r="E1339" i="43"/>
  <c r="E1340" i="43"/>
  <c r="E1341" i="43"/>
  <c r="E1342" i="43"/>
  <c r="E1343" i="43"/>
  <c r="E1344" i="43"/>
  <c r="E1345" i="43"/>
  <c r="E1346" i="43"/>
  <c r="E1347" i="43"/>
  <c r="E1348" i="43"/>
  <c r="E1349" i="43"/>
  <c r="E1350" i="43"/>
  <c r="E1351" i="43"/>
  <c r="E1352" i="43"/>
  <c r="E1353" i="43"/>
  <c r="E1354" i="43"/>
  <c r="E1355" i="43"/>
  <c r="E1356" i="43"/>
  <c r="E1357" i="43"/>
  <c r="E1358" i="43"/>
  <c r="E1359" i="43"/>
  <c r="E1360" i="43"/>
  <c r="E1361" i="43"/>
  <c r="E1362" i="43"/>
  <c r="E1363" i="43"/>
  <c r="E1364" i="43"/>
  <c r="E1365" i="43"/>
  <c r="E1366" i="43"/>
  <c r="E1367" i="43"/>
  <c r="E1368" i="43"/>
  <c r="E1369" i="43"/>
  <c r="E1370" i="43"/>
  <c r="E1371" i="43"/>
  <c r="E1372" i="43"/>
  <c r="E1373" i="43"/>
  <c r="E1374" i="43"/>
  <c r="E1375" i="43"/>
  <c r="E1376" i="43"/>
  <c r="E1377" i="43"/>
  <c r="E1378" i="43"/>
  <c r="E1379" i="43"/>
  <c r="E1380" i="43"/>
  <c r="E1381" i="43"/>
  <c r="E1382" i="43"/>
  <c r="E1383" i="43"/>
  <c r="E1384" i="43"/>
  <c r="E1385" i="43"/>
  <c r="E1386" i="43"/>
  <c r="E1387" i="43"/>
  <c r="E1388" i="43"/>
  <c r="E1389" i="43"/>
  <c r="E1390" i="43"/>
  <c r="E1391" i="43"/>
  <c r="E1392" i="43"/>
  <c r="E1393" i="43"/>
  <c r="E1394" i="43"/>
  <c r="E1395" i="43"/>
  <c r="E1396" i="43"/>
  <c r="E1397" i="43"/>
  <c r="E1398" i="43"/>
  <c r="E1399" i="43"/>
  <c r="E1400" i="43"/>
  <c r="E1401" i="43"/>
  <c r="E1402" i="43"/>
  <c r="E1403" i="43"/>
  <c r="E1404" i="43"/>
  <c r="E1405" i="43"/>
  <c r="E1406" i="43"/>
  <c r="E1407" i="43"/>
  <c r="E1408" i="43"/>
  <c r="E1409" i="43"/>
  <c r="E1410" i="43"/>
  <c r="E1411" i="43"/>
  <c r="E1412" i="43"/>
  <c r="E1413" i="43"/>
  <c r="E1414" i="43"/>
  <c r="E1415" i="43"/>
  <c r="E1416" i="43"/>
  <c r="E1417" i="43"/>
  <c r="E1418" i="43"/>
  <c r="E1419" i="43"/>
  <c r="E1420" i="43"/>
  <c r="E1421" i="43"/>
  <c r="E1422" i="43"/>
  <c r="E1423" i="43"/>
  <c r="E1424" i="43"/>
  <c r="E1425" i="43"/>
  <c r="E1426" i="43"/>
  <c r="E1427" i="43"/>
  <c r="E1428" i="43"/>
  <c r="E1429" i="43"/>
  <c r="E1430" i="43"/>
  <c r="E1431" i="43"/>
  <c r="E1432" i="43"/>
  <c r="E1433" i="43"/>
  <c r="E1434" i="43"/>
  <c r="E1435" i="43"/>
  <c r="E1436" i="43"/>
  <c r="E1437" i="43"/>
  <c r="E1438" i="43"/>
  <c r="E1439" i="43"/>
  <c r="E1440" i="43"/>
  <c r="E1441" i="43"/>
  <c r="E1442" i="43"/>
  <c r="E1443" i="43"/>
  <c r="E1444" i="43"/>
  <c r="E1445" i="43"/>
  <c r="E1446" i="43"/>
  <c r="E1447" i="43"/>
  <c r="E1448" i="43"/>
  <c r="E1449" i="43"/>
  <c r="E1450" i="43"/>
  <c r="E1451" i="43"/>
  <c r="E1452" i="43"/>
  <c r="E1453" i="43"/>
  <c r="E1454" i="43"/>
  <c r="E1455" i="43"/>
  <c r="E1456" i="43"/>
  <c r="E1457" i="43"/>
  <c r="E1458" i="43"/>
  <c r="E1459" i="43"/>
  <c r="E1460" i="43"/>
  <c r="E1461" i="43"/>
  <c r="E1462" i="43"/>
  <c r="E1463" i="43"/>
  <c r="E1464" i="43"/>
  <c r="E1465" i="43"/>
  <c r="E1466" i="43"/>
  <c r="E1467" i="43"/>
  <c r="E1468" i="43"/>
  <c r="E1469" i="43"/>
  <c r="E1470" i="43"/>
  <c r="E1471" i="43"/>
  <c r="E1472" i="43"/>
  <c r="E1473" i="43"/>
  <c r="E1474" i="43"/>
  <c r="E1475" i="43"/>
  <c r="E1476" i="43"/>
  <c r="E1477" i="43"/>
  <c r="E1478" i="43"/>
  <c r="E1479" i="43"/>
  <c r="E1480" i="43"/>
  <c r="E1481" i="43"/>
  <c r="E1482" i="43"/>
  <c r="E1483" i="43"/>
  <c r="E1484" i="43"/>
  <c r="E1485" i="43"/>
  <c r="E1486" i="43"/>
  <c r="E1487" i="43"/>
  <c r="E1488" i="43"/>
  <c r="E1489" i="43"/>
  <c r="E1490" i="43"/>
  <c r="E1491" i="43"/>
  <c r="E1492" i="43"/>
  <c r="E1493" i="43"/>
  <c r="E1494" i="43"/>
  <c r="E1495" i="43"/>
  <c r="E1496" i="43"/>
  <c r="E1497" i="43"/>
  <c r="E1498" i="43"/>
  <c r="E1499" i="43"/>
  <c r="E1500" i="43"/>
  <c r="E1501" i="43"/>
  <c r="E1502" i="43"/>
  <c r="E1503" i="43"/>
  <c r="E1504" i="43"/>
  <c r="E1505" i="43"/>
  <c r="E1506" i="43"/>
  <c r="E1507" i="43"/>
  <c r="E1508" i="43"/>
  <c r="E1509" i="43"/>
  <c r="E1510" i="43"/>
  <c r="E1511" i="43"/>
  <c r="E1512" i="43"/>
  <c r="E1513" i="43"/>
  <c r="E1514" i="43"/>
  <c r="E1515" i="43"/>
  <c r="E1516" i="43"/>
  <c r="E1517" i="43"/>
  <c r="E1518" i="43"/>
  <c r="E1519" i="43"/>
  <c r="E1520" i="43"/>
  <c r="E1521" i="43"/>
  <c r="E1522" i="43"/>
  <c r="E1523" i="43"/>
  <c r="E1524" i="43"/>
  <c r="E1525" i="43"/>
  <c r="E1526" i="43"/>
  <c r="E1527" i="43"/>
  <c r="E1528" i="43"/>
  <c r="E1529" i="43"/>
  <c r="E1530" i="43"/>
  <c r="E1531" i="43"/>
  <c r="E1532" i="43"/>
  <c r="E1533" i="43"/>
  <c r="E1534" i="43"/>
  <c r="E1535" i="43"/>
  <c r="E1536" i="43"/>
  <c r="E1537" i="43"/>
  <c r="E1538" i="43"/>
  <c r="E1539" i="43"/>
  <c r="E1540" i="43"/>
  <c r="E1541" i="43"/>
  <c r="E1542" i="43"/>
  <c r="E1543" i="43"/>
  <c r="E1544" i="43"/>
  <c r="E1545" i="43"/>
  <c r="E1546" i="43"/>
  <c r="E1547" i="43"/>
  <c r="E1548" i="43"/>
  <c r="E1549" i="43"/>
  <c r="E1550" i="43"/>
  <c r="E1551" i="43"/>
  <c r="E1552" i="43"/>
  <c r="E1553" i="43"/>
  <c r="E1554" i="43"/>
  <c r="E1555" i="43"/>
  <c r="E1556" i="43"/>
  <c r="E1557" i="43"/>
  <c r="E1558" i="43"/>
  <c r="E1559" i="43"/>
  <c r="E1560" i="43"/>
  <c r="E1561" i="43"/>
  <c r="E1562" i="43"/>
  <c r="E1563" i="43"/>
  <c r="E1564" i="43"/>
  <c r="E1565" i="43"/>
  <c r="E1566" i="43"/>
  <c r="E1567" i="43"/>
  <c r="E1568" i="43"/>
  <c r="E1569" i="43"/>
  <c r="E1570" i="43"/>
  <c r="E1571" i="43"/>
  <c r="E1572" i="43"/>
  <c r="E1573" i="43"/>
  <c r="E1574" i="43"/>
  <c r="E1575" i="43"/>
  <c r="E1576" i="43"/>
  <c r="E1577" i="43"/>
  <c r="E1578" i="43"/>
  <c r="E1579" i="43"/>
  <c r="E1580" i="43"/>
  <c r="E1581" i="43"/>
  <c r="E1582" i="43"/>
  <c r="E1583" i="43"/>
  <c r="E1584" i="43"/>
  <c r="E1585" i="43"/>
  <c r="E1586" i="43"/>
  <c r="E1587" i="43"/>
  <c r="E1588" i="43"/>
  <c r="E1589" i="43"/>
  <c r="E1590" i="43"/>
  <c r="E1591" i="43"/>
  <c r="E1592" i="43"/>
  <c r="E1593" i="43"/>
  <c r="E1594" i="43"/>
  <c r="E1595" i="43"/>
  <c r="E1596" i="43"/>
  <c r="E1597" i="43"/>
  <c r="E1598" i="43"/>
  <c r="E1599" i="43"/>
  <c r="E1600" i="43"/>
  <c r="E1601" i="43"/>
  <c r="E1602" i="43"/>
  <c r="E1603" i="43"/>
  <c r="E1604" i="43"/>
  <c r="E1605" i="43"/>
  <c r="E1606" i="43"/>
  <c r="E1607" i="43"/>
  <c r="E1608" i="43"/>
  <c r="E1609" i="43"/>
  <c r="E1610" i="43"/>
  <c r="E1611" i="43"/>
  <c r="E1612" i="43"/>
  <c r="E1613" i="43"/>
  <c r="E1614" i="43"/>
  <c r="E1615" i="43"/>
  <c r="E1616" i="43"/>
  <c r="E1617" i="43"/>
  <c r="E1618" i="43"/>
  <c r="E1619" i="43"/>
  <c r="E1620" i="43"/>
  <c r="E1621" i="43"/>
  <c r="E1622" i="43"/>
  <c r="E1623" i="43"/>
  <c r="E1624" i="43"/>
  <c r="E1625" i="43"/>
  <c r="E1626" i="43"/>
  <c r="E1627" i="43"/>
  <c r="E1628" i="43"/>
  <c r="E1629" i="43"/>
  <c r="E1630" i="43"/>
  <c r="E1631" i="43"/>
  <c r="E1632" i="43"/>
  <c r="E1633" i="43"/>
  <c r="E1634" i="43"/>
  <c r="E1635" i="43"/>
  <c r="E1636" i="43"/>
  <c r="E1637" i="43"/>
  <c r="E1638" i="43"/>
  <c r="E1639" i="43"/>
  <c r="E1640" i="43"/>
  <c r="E1641" i="43"/>
  <c r="E1642" i="43"/>
  <c r="E1643" i="43"/>
  <c r="E1644" i="43"/>
  <c r="E1645" i="43"/>
  <c r="E1646" i="43"/>
  <c r="E1647" i="43"/>
  <c r="E1648" i="43"/>
  <c r="E1649" i="43"/>
  <c r="E1650" i="43"/>
  <c r="E1651" i="43"/>
  <c r="E1652" i="43"/>
  <c r="E1653" i="43"/>
  <c r="E1654" i="43"/>
  <c r="E1655" i="43"/>
  <c r="E1656" i="43"/>
  <c r="E1657" i="43"/>
  <c r="E1658" i="43"/>
  <c r="E1659" i="43"/>
  <c r="E1660" i="43"/>
  <c r="E1661" i="43"/>
  <c r="E1662" i="43"/>
  <c r="E1663" i="43"/>
  <c r="E1664" i="43"/>
  <c r="E1665" i="43"/>
  <c r="E1666" i="43"/>
  <c r="E1667" i="43"/>
  <c r="E1668" i="43"/>
  <c r="E1669" i="43"/>
  <c r="E1670" i="43"/>
  <c r="E1671" i="43"/>
  <c r="E1672" i="43"/>
  <c r="E1673" i="43"/>
  <c r="E1674" i="43"/>
  <c r="E1675" i="43"/>
  <c r="E1676" i="43"/>
  <c r="E1677" i="43"/>
  <c r="E1678" i="43"/>
  <c r="E1679" i="43"/>
  <c r="E1680" i="43"/>
  <c r="E1681" i="43"/>
  <c r="E1682" i="43"/>
  <c r="E1683" i="43"/>
  <c r="E1684" i="43"/>
  <c r="E1685" i="43"/>
  <c r="E1686" i="43"/>
  <c r="E1687" i="43"/>
  <c r="E1688" i="43"/>
  <c r="E1689" i="43"/>
  <c r="E1690" i="43"/>
  <c r="E1691" i="43"/>
  <c r="E1692" i="43"/>
  <c r="E1693" i="43"/>
  <c r="E1694" i="43"/>
  <c r="E1695" i="43"/>
  <c r="E1696" i="43"/>
  <c r="E1697" i="43"/>
  <c r="E1698" i="43"/>
  <c r="E1699" i="43"/>
  <c r="E1700" i="43"/>
  <c r="E1701" i="43"/>
  <c r="E1702" i="43"/>
  <c r="E1703" i="43"/>
  <c r="E1704" i="43"/>
  <c r="E1705" i="43"/>
  <c r="E1706" i="43"/>
  <c r="E1707" i="43"/>
  <c r="E1708" i="43"/>
  <c r="E1709" i="43"/>
  <c r="E1710" i="43"/>
  <c r="E1711" i="43"/>
  <c r="E1712" i="43"/>
  <c r="E1713" i="43"/>
  <c r="E1714" i="43"/>
  <c r="E1715" i="43"/>
  <c r="E1716" i="43"/>
  <c r="E1717" i="43"/>
  <c r="E1718" i="43"/>
  <c r="E1719" i="43"/>
  <c r="E1720" i="43"/>
  <c r="E1721" i="43"/>
  <c r="E1722" i="43"/>
  <c r="E1723" i="43"/>
  <c r="E1724" i="43"/>
  <c r="E1725" i="43"/>
  <c r="E1726" i="43"/>
  <c r="E1727" i="43"/>
  <c r="E1728" i="43"/>
  <c r="E1729" i="43"/>
  <c r="E1730" i="43"/>
  <c r="E1731" i="43"/>
  <c r="E1732" i="43"/>
  <c r="E1733" i="43"/>
  <c r="E1734" i="43"/>
  <c r="E1735" i="43"/>
  <c r="E1736" i="43"/>
  <c r="E1737" i="43"/>
  <c r="E1738" i="43"/>
  <c r="E1739" i="43"/>
  <c r="E1740" i="43"/>
  <c r="E1741" i="43"/>
  <c r="E1742" i="43"/>
  <c r="E1743" i="43"/>
  <c r="E1744" i="43"/>
  <c r="E1745" i="43"/>
  <c r="E1746" i="43"/>
  <c r="E1747" i="43"/>
  <c r="E1748" i="43"/>
  <c r="E1749" i="43"/>
  <c r="E1750" i="43"/>
  <c r="E1751" i="43"/>
  <c r="E1752" i="43"/>
  <c r="E1753" i="43"/>
  <c r="E1754" i="43"/>
  <c r="E1755" i="43"/>
  <c r="E1756" i="43"/>
  <c r="E1757" i="43"/>
  <c r="E1758" i="43"/>
  <c r="E1759" i="43"/>
  <c r="E1760" i="43"/>
  <c r="E1761" i="43"/>
  <c r="E1762" i="43"/>
  <c r="E1763" i="43"/>
  <c r="E1764" i="43"/>
  <c r="E1765" i="43"/>
  <c r="E1766" i="43"/>
  <c r="E1767" i="43"/>
  <c r="E1768" i="43"/>
  <c r="E1769" i="43"/>
  <c r="E1770" i="43"/>
  <c r="E1771" i="43"/>
  <c r="E1772" i="43"/>
  <c r="E1773" i="43"/>
  <c r="E1774" i="43"/>
  <c r="E1775" i="43"/>
  <c r="E1776" i="43"/>
  <c r="E1777" i="43"/>
  <c r="E1778" i="43"/>
  <c r="E1779" i="43"/>
  <c r="E1780" i="43"/>
  <c r="E1781" i="43"/>
  <c r="E1782" i="43"/>
  <c r="E1783" i="43"/>
  <c r="E1784" i="43"/>
  <c r="E1785" i="43"/>
  <c r="E1786" i="43"/>
  <c r="E1787" i="43"/>
  <c r="E1788" i="43"/>
  <c r="E1789" i="43"/>
  <c r="E3" i="43"/>
  <c r="P7" i="19"/>
  <c r="Q7" i="19"/>
  <c r="R7" i="19"/>
  <c r="S7" i="19"/>
  <c r="T7" i="19"/>
  <c r="U7" i="19"/>
  <c r="O7" i="19"/>
  <c r="N7" i="19"/>
  <c r="M7" i="19"/>
  <c r="K7" i="19"/>
  <c r="J7" i="19"/>
  <c r="I7" i="19"/>
  <c r="B14" i="36"/>
  <c r="B13" i="36"/>
  <c r="B12" i="36"/>
  <c r="B11" i="36"/>
  <c r="A18" i="41"/>
  <c r="A17" i="41"/>
  <c r="A16" i="41"/>
  <c r="A15" i="41"/>
  <c r="A14" i="41"/>
  <c r="B19" i="41"/>
  <c r="B18" i="41"/>
  <c r="B17" i="41"/>
  <c r="B16" i="41"/>
  <c r="B15" i="41"/>
  <c r="B14" i="41"/>
  <c r="B13" i="41"/>
  <c r="B12" i="41"/>
  <c r="B11" i="41"/>
  <c r="AV7" i="19"/>
  <c r="BA7" i="19"/>
  <c r="BG7" i="19"/>
  <c r="BH7" i="19"/>
  <c r="BI7" i="19"/>
  <c r="BJ7" i="19"/>
  <c r="BK7" i="19"/>
  <c r="BL7" i="19"/>
  <c r="BM7" i="19"/>
  <c r="BN7" i="19"/>
  <c r="BO7" i="19"/>
  <c r="BP7" i="19"/>
  <c r="BQ7" i="19"/>
  <c r="BR7" i="19"/>
  <c r="BS7" i="19"/>
  <c r="BT7" i="19"/>
  <c r="BU7" i="19"/>
  <c r="BV7" i="19"/>
  <c r="BW7" i="19"/>
  <c r="BX7" i="19"/>
  <c r="BY7" i="19"/>
  <c r="ER7" i="19"/>
  <c r="B10" i="41"/>
  <c r="CO7" i="19" l="1"/>
  <c r="BZ7" i="19"/>
  <c r="EK7" i="19"/>
  <c r="B26" i="36"/>
  <c r="C26" i="36" s="1"/>
  <c r="EE7" i="19"/>
  <c r="B25" i="36"/>
  <c r="C25" i="36" s="1"/>
  <c r="ED7" i="19"/>
  <c r="B29" i="36"/>
  <c r="C29" i="36" s="1"/>
  <c r="EH7" i="19"/>
  <c r="B28" i="36"/>
  <c r="C28" i="36" s="1"/>
  <c r="EG7" i="19"/>
  <c r="B27" i="36"/>
  <c r="C27" i="36" s="1"/>
  <c r="EF7" i="19"/>
  <c r="Y7" i="19"/>
  <c r="DC7" i="19"/>
  <c r="CX7" i="19"/>
  <c r="DF7" i="19"/>
  <c r="CS7" i="19"/>
  <c r="DD7" i="19"/>
  <c r="DM7" i="19"/>
  <c r="DA7" i="19"/>
  <c r="CZ7" i="19"/>
  <c r="CW7" i="19"/>
  <c r="DG7" i="19"/>
  <c r="DH7" i="19"/>
  <c r="DL7" i="19"/>
  <c r="CU7" i="19"/>
  <c r="DJ7" i="19"/>
  <c r="EP7" i="19"/>
  <c r="EO7" i="19"/>
  <c r="EQ7" i="19"/>
  <c r="DK7" i="19"/>
  <c r="DI7" i="19"/>
  <c r="CQ7" i="19"/>
  <c r="EJ7" i="19"/>
  <c r="AU7" i="19"/>
  <c r="B31" i="36"/>
  <c r="C31" i="36" s="1"/>
  <c r="AZ7" i="19"/>
  <c r="BE7" i="19"/>
  <c r="AI7" i="19"/>
  <c r="A11" i="41"/>
  <c r="A12" i="41"/>
  <c r="EN7" i="19"/>
  <c r="CP7" i="19"/>
  <c r="B30" i="36"/>
  <c r="C30" i="36" s="1"/>
  <c r="ES7" i="19"/>
  <c r="A7" i="19" s="1"/>
  <c r="B5" i="36"/>
  <c r="B6" i="36"/>
  <c r="B24" i="36"/>
  <c r="C24" i="36" s="1"/>
  <c r="A13" i="41"/>
  <c r="A19" i="41"/>
  <c r="CC7" i="19"/>
  <c r="EL7" i="19"/>
  <c r="EC7" i="19"/>
  <c r="EM7" i="19"/>
  <c r="EI7" i="19"/>
  <c r="CI7" i="19"/>
  <c r="L7" i="19"/>
  <c r="V7" i="19"/>
  <c r="A8" i="19"/>
  <c r="A10" i="41"/>
  <c r="C6" i="35"/>
  <c r="C5" i="41" s="1"/>
  <c r="CB7" i="19" l="1"/>
  <c r="CF7" i="19" s="1"/>
  <c r="H11" i="35"/>
  <c r="CR7" i="19"/>
  <c r="H12" i="35" l="1"/>
</calcChain>
</file>

<file path=xl/sharedStrings.xml><?xml version="1.0" encoding="utf-8"?>
<sst xmlns="http://schemas.openxmlformats.org/spreadsheetml/2006/main" count="11566" uniqueCount="6152">
  <si>
    <t>利子等</t>
    <rPh sb="0" eb="2">
      <t>リシ</t>
    </rPh>
    <rPh sb="2" eb="3">
      <t>トウ</t>
    </rPh>
    <phoneticPr fontId="3"/>
  </si>
  <si>
    <t>返還</t>
    <rPh sb="0" eb="2">
      <t>ヘンカン</t>
    </rPh>
    <phoneticPr fontId="3"/>
  </si>
  <si>
    <t>日当</t>
    <rPh sb="0" eb="2">
      <t>ニットウ</t>
    </rPh>
    <phoneticPr fontId="3"/>
  </si>
  <si>
    <t>購入・リース費</t>
    <rPh sb="0" eb="2">
      <t>コウニュウ</t>
    </rPh>
    <rPh sb="6" eb="7">
      <t>ヒ</t>
    </rPh>
    <phoneticPr fontId="3"/>
  </si>
  <si>
    <t>外注費</t>
    <rPh sb="0" eb="3">
      <t>ガイチュウヒ</t>
    </rPh>
    <phoneticPr fontId="3"/>
  </si>
  <si>
    <t>活動項目</t>
    <rPh sb="0" eb="2">
      <t>カツドウ</t>
    </rPh>
    <rPh sb="2" eb="4">
      <t>コウモク</t>
    </rPh>
    <phoneticPr fontId="3"/>
  </si>
  <si>
    <t>計画</t>
    <rPh sb="0" eb="2">
      <t>ケイカク</t>
    </rPh>
    <phoneticPr fontId="3"/>
  </si>
  <si>
    <t>水路</t>
    <rPh sb="0" eb="2">
      <t>スイロ</t>
    </rPh>
    <phoneticPr fontId="3"/>
  </si>
  <si>
    <t>農道</t>
    <rPh sb="0" eb="2">
      <t>ノウドウ</t>
    </rPh>
    <phoneticPr fontId="3"/>
  </si>
  <si>
    <t>ため池</t>
    <rPh sb="2" eb="3">
      <t>イケ</t>
    </rPh>
    <phoneticPr fontId="3"/>
  </si>
  <si>
    <t>広報活動</t>
    <rPh sb="0" eb="2">
      <t>コウホウ</t>
    </rPh>
    <rPh sb="2" eb="4">
      <t>カツドウ</t>
    </rPh>
    <phoneticPr fontId="3"/>
  </si>
  <si>
    <t>○</t>
    <phoneticPr fontId="3"/>
  </si>
  <si>
    <t>活動内容</t>
    <rPh sb="0" eb="2">
      <t>カツドウ</t>
    </rPh>
    <rPh sb="2" eb="4">
      <t>ナイヨウ</t>
    </rPh>
    <phoneticPr fontId="3"/>
  </si>
  <si>
    <t>取組</t>
    <rPh sb="0" eb="2">
      <t>トリクミ</t>
    </rPh>
    <phoneticPr fontId="3"/>
  </si>
  <si>
    <t>山間農業地域</t>
    <rPh sb="0" eb="2">
      <t>サンカン</t>
    </rPh>
    <rPh sb="2" eb="4">
      <t>ノウギョウ</t>
    </rPh>
    <rPh sb="4" eb="6">
      <t>チイキ</t>
    </rPh>
    <phoneticPr fontId="3"/>
  </si>
  <si>
    <t>平地農業地域</t>
    <rPh sb="0" eb="2">
      <t>ヘイチ</t>
    </rPh>
    <rPh sb="2" eb="4">
      <t>ノウギョウ</t>
    </rPh>
    <rPh sb="4" eb="6">
      <t>チイキ</t>
    </rPh>
    <phoneticPr fontId="3"/>
  </si>
  <si>
    <t>中間農業地域</t>
    <rPh sb="0" eb="2">
      <t>チュウカン</t>
    </rPh>
    <rPh sb="2" eb="4">
      <t>ノウギョウ</t>
    </rPh>
    <rPh sb="4" eb="6">
      <t>チイキ</t>
    </rPh>
    <phoneticPr fontId="3"/>
  </si>
  <si>
    <t>都市的地域</t>
    <rPh sb="0" eb="3">
      <t>トシテキ</t>
    </rPh>
    <rPh sb="3" eb="5">
      <t>チイキ</t>
    </rPh>
    <phoneticPr fontId="3"/>
  </si>
  <si>
    <t>合計</t>
    <rPh sb="0" eb="2">
      <t>ゴウケイ</t>
    </rPh>
    <phoneticPr fontId="3"/>
  </si>
  <si>
    <t>農地維持支払</t>
    <rPh sb="0" eb="2">
      <t>ノウチ</t>
    </rPh>
    <rPh sb="2" eb="4">
      <t>イジ</t>
    </rPh>
    <rPh sb="4" eb="6">
      <t>シハライ</t>
    </rPh>
    <phoneticPr fontId="3"/>
  </si>
  <si>
    <t>活動終了年度</t>
    <rPh sb="0" eb="2">
      <t>カツドウ</t>
    </rPh>
    <rPh sb="2" eb="4">
      <t>シュウリョウ</t>
    </rPh>
    <rPh sb="4" eb="6">
      <t>ネンド</t>
    </rPh>
    <phoneticPr fontId="3"/>
  </si>
  <si>
    <t>活動開始年度</t>
    <rPh sb="0" eb="2">
      <t>カツドウ</t>
    </rPh>
    <rPh sb="2" eb="4">
      <t>カイシ</t>
    </rPh>
    <rPh sb="4" eb="6">
      <t>ネンド</t>
    </rPh>
    <phoneticPr fontId="3"/>
  </si>
  <si>
    <t>農業地域類型</t>
    <rPh sb="0" eb="2">
      <t>ノウギョウ</t>
    </rPh>
    <rPh sb="2" eb="4">
      <t>チイキ</t>
    </rPh>
    <rPh sb="4" eb="6">
      <t>ルイケイ</t>
    </rPh>
    <phoneticPr fontId="3"/>
  </si>
  <si>
    <t>振興山村</t>
    <rPh sb="0" eb="2">
      <t>シンコウ</t>
    </rPh>
    <rPh sb="2" eb="4">
      <t>サンソン</t>
    </rPh>
    <phoneticPr fontId="3"/>
  </si>
  <si>
    <t>過疎</t>
    <rPh sb="0" eb="2">
      <t>カソ</t>
    </rPh>
    <phoneticPr fontId="3"/>
  </si>
  <si>
    <t>半島</t>
    <rPh sb="0" eb="2">
      <t>ハントウ</t>
    </rPh>
    <phoneticPr fontId="3"/>
  </si>
  <si>
    <t>離島</t>
    <rPh sb="0" eb="2">
      <t>リトウ</t>
    </rPh>
    <phoneticPr fontId="3"/>
  </si>
  <si>
    <t>沖縄</t>
    <rPh sb="0" eb="2">
      <t>オキナワ</t>
    </rPh>
    <phoneticPr fontId="3"/>
  </si>
  <si>
    <t>内容</t>
    <rPh sb="0" eb="2">
      <t>ナイヨウ</t>
    </rPh>
    <phoneticPr fontId="3"/>
  </si>
  <si>
    <t>氏名</t>
    <rPh sb="0" eb="2">
      <t>シメイ</t>
    </rPh>
    <phoneticPr fontId="3"/>
  </si>
  <si>
    <t>備考</t>
    <rPh sb="0" eb="2">
      <t>ビコウ</t>
    </rPh>
    <phoneticPr fontId="3"/>
  </si>
  <si>
    <t>農業者</t>
    <rPh sb="0" eb="3">
      <t>ノウギョウシャ</t>
    </rPh>
    <phoneticPr fontId="3"/>
  </si>
  <si>
    <t>（別紙）</t>
    <rPh sb="1" eb="3">
      <t>ベッシ</t>
    </rPh>
    <phoneticPr fontId="3"/>
  </si>
  <si>
    <t>その他</t>
    <rPh sb="2" eb="3">
      <t>タ</t>
    </rPh>
    <phoneticPr fontId="3"/>
  </si>
  <si>
    <t>活動期間</t>
    <rPh sb="0" eb="2">
      <t>カツドウ</t>
    </rPh>
    <rPh sb="2" eb="4">
      <t>キカン</t>
    </rPh>
    <phoneticPr fontId="3"/>
  </si>
  <si>
    <t>農地・水保全管理支払交付金実施要綱（平成24年４月６日付け23農振第2342号農林水産事務次官依命通知）に定める向上活動支援交付金（高度な農地・水の保全活動）の実績について、該当がある場合は報告するものとする。</t>
    <rPh sb="0" eb="2">
      <t>ノウチ</t>
    </rPh>
    <rPh sb="3" eb="4">
      <t>ミズ</t>
    </rPh>
    <rPh sb="4" eb="6">
      <t>ホゼン</t>
    </rPh>
    <rPh sb="6" eb="8">
      <t>カンリ</t>
    </rPh>
    <rPh sb="8" eb="10">
      <t>シハライ</t>
    </rPh>
    <rPh sb="10" eb="13">
      <t>コウフキン</t>
    </rPh>
    <rPh sb="13" eb="15">
      <t>ジッシ</t>
    </rPh>
    <rPh sb="15" eb="17">
      <t>ヨウコウ</t>
    </rPh>
    <rPh sb="18" eb="20">
      <t>ヘイセイ</t>
    </rPh>
    <rPh sb="22" eb="23">
      <t>ネン</t>
    </rPh>
    <rPh sb="24" eb="25">
      <t>ガツ</t>
    </rPh>
    <rPh sb="26" eb="27">
      <t>ニチ</t>
    </rPh>
    <rPh sb="27" eb="28">
      <t>ツ</t>
    </rPh>
    <rPh sb="31" eb="32">
      <t>ノウ</t>
    </rPh>
    <rPh sb="32" eb="33">
      <t>シン</t>
    </rPh>
    <rPh sb="33" eb="34">
      <t>ダイ</t>
    </rPh>
    <rPh sb="38" eb="39">
      <t>ゴウ</t>
    </rPh>
    <rPh sb="39" eb="41">
      <t>ノウリン</t>
    </rPh>
    <rPh sb="41" eb="43">
      <t>スイサン</t>
    </rPh>
    <rPh sb="43" eb="45">
      <t>ジム</t>
    </rPh>
    <rPh sb="45" eb="47">
      <t>ジカン</t>
    </rPh>
    <rPh sb="47" eb="49">
      <t>イメイ</t>
    </rPh>
    <rPh sb="49" eb="51">
      <t>ツウチ</t>
    </rPh>
    <rPh sb="53" eb="54">
      <t>サダ</t>
    </rPh>
    <rPh sb="80" eb="82">
      <t>ジッセキ</t>
    </rPh>
    <rPh sb="87" eb="89">
      <t>ガイトウ</t>
    </rPh>
    <rPh sb="92" eb="94">
      <t>バアイ</t>
    </rPh>
    <rPh sb="95" eb="97">
      <t>ホウコク</t>
    </rPh>
    <phoneticPr fontId="3"/>
  </si>
  <si>
    <t>（注３）</t>
    <phoneticPr fontId="3"/>
  </si>
  <si>
    <t>農地に係る施設については、都道府県が策定する対象施設・対象活動に関する指針で追加した内容等を記載するものとする。</t>
    <phoneticPr fontId="3"/>
  </si>
  <si>
    <t>（注２）</t>
    <phoneticPr fontId="3"/>
  </si>
  <si>
    <t>補修及び更新等の欄においては、施工完了した数量を記載するものとする。なお、施工完了数量を右側に記載するものとする。また、施工完了数量以外に、資材購入等施工未完の数量がある場合は、これを破線の左側に記載するものとする。</t>
    <phoneticPr fontId="3"/>
  </si>
  <si>
    <t>（注１）</t>
    <phoneticPr fontId="3"/>
  </si>
  <si>
    <t>農村文化の伝承を通じた農村コミュニティの強化</t>
    <rPh sb="0" eb="2">
      <t>ノウソン</t>
    </rPh>
    <rPh sb="2" eb="4">
      <t>ブンカ</t>
    </rPh>
    <rPh sb="5" eb="7">
      <t>デンショウ</t>
    </rPh>
    <rPh sb="8" eb="9">
      <t>ツウ</t>
    </rPh>
    <rPh sb="11" eb="13">
      <t>ノウソン</t>
    </rPh>
    <rPh sb="20" eb="22">
      <t>キョウカ</t>
    </rPh>
    <phoneticPr fontId="3"/>
  </si>
  <si>
    <t>医療・福祉との連携</t>
    <rPh sb="0" eb="2">
      <t>イリョウ</t>
    </rPh>
    <rPh sb="3" eb="5">
      <t>フクシ</t>
    </rPh>
    <rPh sb="7" eb="9">
      <t>レンケイ</t>
    </rPh>
    <phoneticPr fontId="3"/>
  </si>
  <si>
    <t>農村環境保全活動の幅広い展開</t>
    <rPh sb="0" eb="2">
      <t>ノウソン</t>
    </rPh>
    <rPh sb="2" eb="4">
      <t>カンキョウ</t>
    </rPh>
    <rPh sb="4" eb="6">
      <t>ホゼン</t>
    </rPh>
    <rPh sb="6" eb="8">
      <t>カツドウ</t>
    </rPh>
    <rPh sb="9" eb="11">
      <t>ハバヒロ</t>
    </rPh>
    <rPh sb="12" eb="14">
      <t>テンカイ</t>
    </rPh>
    <phoneticPr fontId="3"/>
  </si>
  <si>
    <t>防災・減災力の強化</t>
    <rPh sb="0" eb="2">
      <t>ボウサイ</t>
    </rPh>
    <rPh sb="3" eb="5">
      <t>ゲンサイ</t>
    </rPh>
    <rPh sb="5" eb="6">
      <t>リョク</t>
    </rPh>
    <rPh sb="7" eb="9">
      <t>キョウカ</t>
    </rPh>
    <phoneticPr fontId="3"/>
  </si>
  <si>
    <t>地域住民による直営施工</t>
    <rPh sb="0" eb="2">
      <t>チイキ</t>
    </rPh>
    <rPh sb="2" eb="4">
      <t>ジュウミン</t>
    </rPh>
    <rPh sb="7" eb="9">
      <t>チョクエイ</t>
    </rPh>
    <rPh sb="9" eb="11">
      <t>セコウ</t>
    </rPh>
    <phoneticPr fontId="3"/>
  </si>
  <si>
    <t>農地周りの共同活動の強化</t>
    <rPh sb="0" eb="2">
      <t>ノウチ</t>
    </rPh>
    <rPh sb="2" eb="3">
      <t>マワ</t>
    </rPh>
    <rPh sb="5" eb="7">
      <t>キョウドウ</t>
    </rPh>
    <rPh sb="7" eb="9">
      <t>カツドウ</t>
    </rPh>
    <rPh sb="10" eb="12">
      <t>キョウカ</t>
    </rPh>
    <phoneticPr fontId="3"/>
  </si>
  <si>
    <t>遊休農地の有効活用</t>
    <rPh sb="0" eb="2">
      <t>ユウキュウ</t>
    </rPh>
    <rPh sb="2" eb="4">
      <t>ノウチ</t>
    </rPh>
    <rPh sb="5" eb="7">
      <t>ユウコウ</t>
    </rPh>
    <rPh sb="7" eb="9">
      <t>カツヨウ</t>
    </rPh>
    <phoneticPr fontId="3"/>
  </si>
  <si>
    <t>水田の貯留機能向上活動</t>
    <rPh sb="0" eb="2">
      <t>スイデン</t>
    </rPh>
    <rPh sb="3" eb="5">
      <t>チョリュウ</t>
    </rPh>
    <rPh sb="5" eb="7">
      <t>キノウ</t>
    </rPh>
    <rPh sb="7" eb="9">
      <t>コウジョウ</t>
    </rPh>
    <rPh sb="9" eb="11">
      <t>カツドウ</t>
    </rPh>
    <phoneticPr fontId="3"/>
  </si>
  <si>
    <t>施設等の定期的な巡回点検・清掃</t>
    <rPh sb="0" eb="2">
      <t>シセツ</t>
    </rPh>
    <rPh sb="2" eb="3">
      <t>トウ</t>
    </rPh>
    <rPh sb="4" eb="6">
      <t>テイキ</t>
    </rPh>
    <rPh sb="6" eb="7">
      <t>テキ</t>
    </rPh>
    <rPh sb="8" eb="10">
      <t>ジュンカイ</t>
    </rPh>
    <rPh sb="10" eb="12">
      <t>テンケン</t>
    </rPh>
    <rPh sb="13" eb="15">
      <t>セイソウ</t>
    </rPh>
    <phoneticPr fontId="3"/>
  </si>
  <si>
    <t>景観形成のための施設への植栽等</t>
    <rPh sb="0" eb="2">
      <t>ケイカン</t>
    </rPh>
    <rPh sb="2" eb="4">
      <t>ケイセイ</t>
    </rPh>
    <rPh sb="8" eb="10">
      <t>シセツ</t>
    </rPh>
    <rPh sb="12" eb="14">
      <t>ショクサイ</t>
    </rPh>
    <rPh sb="14" eb="15">
      <t>トウ</t>
    </rPh>
    <phoneticPr fontId="3"/>
  </si>
  <si>
    <t>水質モニタリングの実施・記録管理</t>
    <rPh sb="0" eb="2">
      <t>スイシツ</t>
    </rPh>
    <rPh sb="9" eb="11">
      <t>ジッシ</t>
    </rPh>
    <rPh sb="12" eb="14">
      <t>キロク</t>
    </rPh>
    <rPh sb="14" eb="16">
      <t>カンリ</t>
    </rPh>
    <phoneticPr fontId="3"/>
  </si>
  <si>
    <t>外来種の駆除</t>
    <rPh sb="0" eb="3">
      <t>ガイライシュ</t>
    </rPh>
    <rPh sb="4" eb="6">
      <t>クジョ</t>
    </rPh>
    <phoneticPr fontId="3"/>
  </si>
  <si>
    <t>生物の生息状況の把握</t>
    <rPh sb="0" eb="2">
      <t>セイブツ</t>
    </rPh>
    <rPh sb="3" eb="5">
      <t>セイソク</t>
    </rPh>
    <rPh sb="5" eb="7">
      <t>ジョウキョウ</t>
    </rPh>
    <rPh sb="8" eb="10">
      <t>ハアク</t>
    </rPh>
    <phoneticPr fontId="3"/>
  </si>
  <si>
    <t>当該年度遊休農地解消面積（a）</t>
    <rPh sb="0" eb="2">
      <t>トウガイ</t>
    </rPh>
    <rPh sb="2" eb="4">
      <t>ネンド</t>
    </rPh>
    <rPh sb="4" eb="6">
      <t>ユウキュウ</t>
    </rPh>
    <rPh sb="6" eb="8">
      <t>ノウチ</t>
    </rPh>
    <rPh sb="8" eb="10">
      <t>カイショウ</t>
    </rPh>
    <rPh sb="10" eb="12">
      <t>メンセキ</t>
    </rPh>
    <phoneticPr fontId="3"/>
  </si>
  <si>
    <t>農地維持支払交付金</t>
    <rPh sb="0" eb="2">
      <t>ノウチ</t>
    </rPh>
    <rPh sb="2" eb="4">
      <t>イジ</t>
    </rPh>
    <rPh sb="4" eb="6">
      <t>シハライ</t>
    </rPh>
    <rPh sb="6" eb="9">
      <t>コウフキン</t>
    </rPh>
    <phoneticPr fontId="3"/>
  </si>
  <si>
    <t>ため池（箇所）</t>
    <rPh sb="2" eb="3">
      <t>イケ</t>
    </rPh>
    <rPh sb="4" eb="6">
      <t>カショ</t>
    </rPh>
    <phoneticPr fontId="3"/>
  </si>
  <si>
    <t>農道（km）</t>
    <rPh sb="0" eb="2">
      <t>ノウドウ</t>
    </rPh>
    <phoneticPr fontId="3"/>
  </si>
  <si>
    <t>水路（km）</t>
    <rPh sb="0" eb="2">
      <t>スイロ</t>
    </rPh>
    <phoneticPr fontId="3"/>
  </si>
  <si>
    <t>草地(a)</t>
    <rPh sb="0" eb="2">
      <t>ソウチ</t>
    </rPh>
    <phoneticPr fontId="3"/>
  </si>
  <si>
    <t>畑(a)</t>
    <rPh sb="0" eb="1">
      <t>ハタケ</t>
    </rPh>
    <phoneticPr fontId="3"/>
  </si>
  <si>
    <t>田(a)</t>
    <rPh sb="0" eb="1">
      <t>タ</t>
    </rPh>
    <phoneticPr fontId="3"/>
  </si>
  <si>
    <t>多様な参画・連携型</t>
    <rPh sb="0" eb="2">
      <t>タヨウ</t>
    </rPh>
    <rPh sb="3" eb="5">
      <t>サンカク</t>
    </rPh>
    <rPh sb="6" eb="8">
      <t>レンケイ</t>
    </rPh>
    <rPh sb="8" eb="9">
      <t>カタ</t>
    </rPh>
    <phoneticPr fontId="3"/>
  </si>
  <si>
    <t>集落間・広域連携型</t>
    <rPh sb="0" eb="3">
      <t>シュウラクカン</t>
    </rPh>
    <rPh sb="4" eb="6">
      <t>コウイキ</t>
    </rPh>
    <rPh sb="6" eb="8">
      <t>レンケイ</t>
    </rPh>
    <rPh sb="8" eb="9">
      <t>カタ</t>
    </rPh>
    <phoneticPr fontId="3"/>
  </si>
  <si>
    <t>地域外経営体連携型</t>
    <rPh sb="0" eb="3">
      <t>チイキガイ</t>
    </rPh>
    <rPh sb="3" eb="5">
      <t>ケイエイ</t>
    </rPh>
    <rPh sb="6" eb="8">
      <t>レンケイ</t>
    </rPh>
    <rPh sb="8" eb="9">
      <t>カタ</t>
    </rPh>
    <phoneticPr fontId="3"/>
  </si>
  <si>
    <t>集落ぐるみ型</t>
    <rPh sb="0" eb="2">
      <t>シュウラク</t>
    </rPh>
    <rPh sb="5" eb="6">
      <t>カタ</t>
    </rPh>
    <phoneticPr fontId="3"/>
  </si>
  <si>
    <t>中心経営体型</t>
    <rPh sb="0" eb="2">
      <t>チュウシン</t>
    </rPh>
    <rPh sb="2" eb="4">
      <t>ケイエイ</t>
    </rPh>
    <rPh sb="4" eb="5">
      <t>タイ</t>
    </rPh>
    <rPh sb="5" eb="6">
      <t>カタ</t>
    </rPh>
    <phoneticPr fontId="3"/>
  </si>
  <si>
    <t>うち農振農用地区域外
面積（a）</t>
    <phoneticPr fontId="3"/>
  </si>
  <si>
    <t>うち遊休農地面積(a)</t>
    <rPh sb="2" eb="4">
      <t>ユウキュウ</t>
    </rPh>
    <rPh sb="4" eb="6">
      <t>ノウチ</t>
    </rPh>
    <rPh sb="6" eb="8">
      <t>メンセキ</t>
    </rPh>
    <phoneticPr fontId="3"/>
  </si>
  <si>
    <t>草地（ａ）</t>
    <rPh sb="0" eb="2">
      <t>ソウチ</t>
    </rPh>
    <phoneticPr fontId="3"/>
  </si>
  <si>
    <t>畑（ａ）</t>
    <rPh sb="0" eb="1">
      <t>ハタケ</t>
    </rPh>
    <phoneticPr fontId="3"/>
  </si>
  <si>
    <t>田（ａ）</t>
    <rPh sb="0" eb="1">
      <t>タ</t>
    </rPh>
    <phoneticPr fontId="3"/>
  </si>
  <si>
    <t>NPO（団体数）</t>
    <rPh sb="4" eb="7">
      <t>ダンタイスウ</t>
    </rPh>
    <phoneticPr fontId="3"/>
  </si>
  <si>
    <t>学校・PTA（団体数）</t>
    <rPh sb="0" eb="2">
      <t>ガッコウ</t>
    </rPh>
    <rPh sb="7" eb="10">
      <t>ダンタイスウ</t>
    </rPh>
    <phoneticPr fontId="3"/>
  </si>
  <si>
    <t>ＪＡ（団体数）</t>
    <rPh sb="3" eb="6">
      <t>ダンタイスウ</t>
    </rPh>
    <phoneticPr fontId="3"/>
  </si>
  <si>
    <t>土地改良区（団体数）</t>
    <rPh sb="0" eb="2">
      <t>トチ</t>
    </rPh>
    <rPh sb="2" eb="5">
      <t>カイリョウク</t>
    </rPh>
    <rPh sb="6" eb="9">
      <t>ダンタイスウ</t>
    </rPh>
    <phoneticPr fontId="3"/>
  </si>
  <si>
    <t>子供会（団体数）</t>
    <rPh sb="0" eb="3">
      <t>コドモカイ</t>
    </rPh>
    <rPh sb="4" eb="7">
      <t>ダンタイスウ</t>
    </rPh>
    <phoneticPr fontId="3"/>
  </si>
  <si>
    <t>女性会（団体数）</t>
    <rPh sb="0" eb="3">
      <t>ジョセイカイ</t>
    </rPh>
    <rPh sb="4" eb="7">
      <t>ダンタイスウ</t>
    </rPh>
    <phoneticPr fontId="3"/>
  </si>
  <si>
    <t>自治会(団体数）</t>
    <rPh sb="0" eb="3">
      <t>ジチカイ</t>
    </rPh>
    <rPh sb="4" eb="7">
      <t>ダンタイスウ</t>
    </rPh>
    <phoneticPr fontId="3"/>
  </si>
  <si>
    <t>営農組合（団体数）</t>
    <rPh sb="0" eb="2">
      <t>エイノウ</t>
    </rPh>
    <rPh sb="2" eb="4">
      <t>クミアイ</t>
    </rPh>
    <rPh sb="5" eb="8">
      <t>ダンタイスウ</t>
    </rPh>
    <phoneticPr fontId="3"/>
  </si>
  <si>
    <t>農事組合法人（団体数）</t>
    <rPh sb="0" eb="2">
      <t>ノウジ</t>
    </rPh>
    <rPh sb="2" eb="4">
      <t>クミアイ</t>
    </rPh>
    <rPh sb="4" eb="6">
      <t>ホウジン</t>
    </rPh>
    <rPh sb="7" eb="10">
      <t>ダンタイスウ</t>
    </rPh>
    <phoneticPr fontId="3"/>
  </si>
  <si>
    <t>個人</t>
    <rPh sb="0" eb="2">
      <t>コジン</t>
    </rPh>
    <phoneticPr fontId="3"/>
  </si>
  <si>
    <t>多面的機能の増進を図る活動</t>
    <rPh sb="0" eb="3">
      <t>タメンテキ</t>
    </rPh>
    <rPh sb="3" eb="5">
      <t>キノウ</t>
    </rPh>
    <rPh sb="6" eb="8">
      <t>ゾウシン</t>
    </rPh>
    <rPh sb="9" eb="10">
      <t>ハカ</t>
    </rPh>
    <rPh sb="11" eb="13">
      <t>カツドウ</t>
    </rPh>
    <phoneticPr fontId="3"/>
  </si>
  <si>
    <t>支出の部（円）</t>
    <rPh sb="0" eb="2">
      <t>シシュツ</t>
    </rPh>
    <rPh sb="3" eb="4">
      <t>ブ</t>
    </rPh>
    <rPh sb="5" eb="6">
      <t>エン</t>
    </rPh>
    <phoneticPr fontId="3"/>
  </si>
  <si>
    <t>収入の部（円）</t>
    <rPh sb="0" eb="2">
      <t>シュウニュウ</t>
    </rPh>
    <rPh sb="3" eb="4">
      <t>ブ</t>
    </rPh>
    <rPh sb="5" eb="6">
      <t>エン</t>
    </rPh>
    <phoneticPr fontId="3"/>
  </si>
  <si>
    <t>長寿命化を行う施設</t>
    <rPh sb="0" eb="4">
      <t>チョウジュミョウカ</t>
    </rPh>
    <rPh sb="5" eb="6">
      <t>オコナ</t>
    </rPh>
    <rPh sb="7" eb="9">
      <t>シセツ</t>
    </rPh>
    <phoneticPr fontId="3"/>
  </si>
  <si>
    <t>対象農用地面積（a）</t>
    <rPh sb="0" eb="2">
      <t>タイショウ</t>
    </rPh>
    <rPh sb="2" eb="5">
      <t>ノウヨウチ</t>
    </rPh>
    <rPh sb="5" eb="7">
      <t>メンセキ</t>
    </rPh>
    <phoneticPr fontId="3"/>
  </si>
  <si>
    <t>保全管理する施設</t>
    <phoneticPr fontId="3"/>
  </si>
  <si>
    <t>認定農用地面積（a）</t>
    <rPh sb="0" eb="2">
      <t>ニンテイ</t>
    </rPh>
    <phoneticPr fontId="3"/>
  </si>
  <si>
    <t>地域振興立法８法地域</t>
    <rPh sb="0" eb="2">
      <t>チイキ</t>
    </rPh>
    <rPh sb="2" eb="4">
      <t>シンコウ</t>
    </rPh>
    <rPh sb="4" eb="6">
      <t>リッポウ</t>
    </rPh>
    <rPh sb="7" eb="8">
      <t>ホウ</t>
    </rPh>
    <rPh sb="8" eb="10">
      <t>チイキ</t>
    </rPh>
    <phoneticPr fontId="3"/>
  </si>
  <si>
    <t>集落数</t>
    <rPh sb="0" eb="2">
      <t>シュウラク</t>
    </rPh>
    <rPh sb="2" eb="3">
      <t>スウ</t>
    </rPh>
    <phoneticPr fontId="3"/>
  </si>
  <si>
    <t>農業者以外</t>
    <rPh sb="0" eb="3">
      <t>ノウギョウシャ</t>
    </rPh>
    <rPh sb="3" eb="5">
      <t>イガイ</t>
    </rPh>
    <phoneticPr fontId="3"/>
  </si>
  <si>
    <t>畑からの土砂流出対策</t>
    <rPh sb="0" eb="1">
      <t>ハタケ</t>
    </rPh>
    <rPh sb="4" eb="6">
      <t>ドシャ</t>
    </rPh>
    <rPh sb="6" eb="8">
      <t>リュウシュツ</t>
    </rPh>
    <rPh sb="8" eb="10">
      <t>タイサク</t>
    </rPh>
    <phoneticPr fontId="3"/>
  </si>
  <si>
    <t>団体</t>
    <rPh sb="0" eb="2">
      <t>ダンタイ</t>
    </rPh>
    <phoneticPr fontId="3"/>
  </si>
  <si>
    <t>うち中山間との重複面積(a)</t>
    <rPh sb="2" eb="3">
      <t>チュウ</t>
    </rPh>
    <rPh sb="3" eb="5">
      <t>サンカン</t>
    </rPh>
    <rPh sb="7" eb="9">
      <t>ジュウフク</t>
    </rPh>
    <rPh sb="9" eb="11">
      <t>メンセキ</t>
    </rPh>
    <phoneticPr fontId="3"/>
  </si>
  <si>
    <t>計（ａ）</t>
    <rPh sb="0" eb="1">
      <t>ケイ</t>
    </rPh>
    <phoneticPr fontId="3"/>
  </si>
  <si>
    <t>■</t>
    <phoneticPr fontId="3"/>
  </si>
  <si>
    <t>□</t>
    <phoneticPr fontId="3"/>
  </si>
  <si>
    <t>生態系保全</t>
  </si>
  <si>
    <t>水路</t>
    <rPh sb="0" eb="2">
      <t>スイロ</t>
    </rPh>
    <phoneticPr fontId="2"/>
  </si>
  <si>
    <t>農道</t>
    <rPh sb="0" eb="2">
      <t>ノウドウ</t>
    </rPh>
    <phoneticPr fontId="2"/>
  </si>
  <si>
    <t>ため池</t>
    <rPh sb="2" eb="3">
      <t>イケ</t>
    </rPh>
    <phoneticPr fontId="2"/>
  </si>
  <si>
    <t>収入</t>
    <rPh sb="0" eb="2">
      <t>シュウニュウ</t>
    </rPh>
    <phoneticPr fontId="3"/>
  </si>
  <si>
    <t>支出</t>
    <rPh sb="0" eb="2">
      <t>シシュツ</t>
    </rPh>
    <phoneticPr fontId="3"/>
  </si>
  <si>
    <t>都道府県、市町村が特に認める活動</t>
    <rPh sb="0" eb="4">
      <t>トドウフケン</t>
    </rPh>
    <rPh sb="5" eb="8">
      <t>シチョウソン</t>
    </rPh>
    <rPh sb="9" eb="10">
      <t>トク</t>
    </rPh>
    <rPh sb="11" eb="12">
      <t>ミト</t>
    </rPh>
    <rPh sb="14" eb="16">
      <t>カツドウ</t>
    </rPh>
    <phoneticPr fontId="3"/>
  </si>
  <si>
    <t>【農地維持活動】</t>
    <rPh sb="1" eb="3">
      <t>ノウチ</t>
    </rPh>
    <rPh sb="3" eb="5">
      <t>イジ</t>
    </rPh>
    <rPh sb="5" eb="7">
      <t>カツドウ</t>
    </rPh>
    <phoneticPr fontId="9"/>
  </si>
  <si>
    <t>1．地域資源の基礎的な保全活動</t>
    <phoneticPr fontId="9"/>
  </si>
  <si>
    <t>活動項目</t>
  </si>
  <si>
    <t>取組</t>
    <rPh sb="0" eb="2">
      <t>トリクミ</t>
    </rPh>
    <phoneticPr fontId="9"/>
  </si>
  <si>
    <t>点検</t>
  </si>
  <si>
    <t>点検</t>
    <rPh sb="0" eb="2">
      <t>テンケン</t>
    </rPh>
    <phoneticPr fontId="9"/>
  </si>
  <si>
    <t>計画策定</t>
    <rPh sb="0" eb="2">
      <t>ケイカク</t>
    </rPh>
    <rPh sb="2" eb="4">
      <t>サクテイ</t>
    </rPh>
    <phoneticPr fontId="9"/>
  </si>
  <si>
    <t>年度活動計画の策定</t>
    <rPh sb="0" eb="2">
      <t>ネンド</t>
    </rPh>
    <rPh sb="2" eb="4">
      <t>カツドウ</t>
    </rPh>
    <rPh sb="4" eb="6">
      <t>ケイカク</t>
    </rPh>
    <rPh sb="7" eb="9">
      <t>サクテイ</t>
    </rPh>
    <phoneticPr fontId="9"/>
  </si>
  <si>
    <t>研修</t>
    <rPh sb="0" eb="2">
      <t>ケンシュウ</t>
    </rPh>
    <phoneticPr fontId="9"/>
  </si>
  <si>
    <t>事務・組織運営等に関する研修</t>
    <rPh sb="0" eb="2">
      <t>ジム</t>
    </rPh>
    <rPh sb="3" eb="5">
      <t>ソシキ</t>
    </rPh>
    <rPh sb="5" eb="7">
      <t>ウンエイ</t>
    </rPh>
    <rPh sb="7" eb="8">
      <t>トウ</t>
    </rPh>
    <rPh sb="9" eb="10">
      <t>カン</t>
    </rPh>
    <rPh sb="12" eb="14">
      <t>ケンシュウ</t>
    </rPh>
    <phoneticPr fontId="9"/>
  </si>
  <si>
    <t>実践活動</t>
    <rPh sb="0" eb="2">
      <t>ジッセン</t>
    </rPh>
    <rPh sb="2" eb="4">
      <t>カツドウ</t>
    </rPh>
    <phoneticPr fontId="9"/>
  </si>
  <si>
    <t>農用地</t>
    <rPh sb="1" eb="3">
      <t>ヨウチ</t>
    </rPh>
    <phoneticPr fontId="9"/>
  </si>
  <si>
    <t>水路</t>
    <phoneticPr fontId="9"/>
  </si>
  <si>
    <t>農道</t>
    <rPh sb="1" eb="2">
      <t>ミチ</t>
    </rPh>
    <phoneticPr fontId="9"/>
  </si>
  <si>
    <t>ため池</t>
    <rPh sb="2" eb="3">
      <t>イケ</t>
    </rPh>
    <phoneticPr fontId="9"/>
  </si>
  <si>
    <t>共通</t>
    <rPh sb="0" eb="2">
      <t>キョウツウ</t>
    </rPh>
    <phoneticPr fontId="9"/>
  </si>
  <si>
    <t>異常気象時の対応</t>
    <rPh sb="0" eb="2">
      <t>イジョウ</t>
    </rPh>
    <rPh sb="2" eb="5">
      <t>キショウジ</t>
    </rPh>
    <rPh sb="6" eb="8">
      <t>タイオウ</t>
    </rPh>
    <phoneticPr fontId="9"/>
  </si>
  <si>
    <t>２．地域資源の適切な保全管理のための推進活動</t>
    <phoneticPr fontId="9"/>
  </si>
  <si>
    <t>取組</t>
  </si>
  <si>
    <t>地域資源の適切な保全管理のための推進活動</t>
    <phoneticPr fontId="9"/>
  </si>
  <si>
    <t>【資源向上活動（地域資源の質的向上を図る共同活動）】</t>
    <phoneticPr fontId="9"/>
  </si>
  <si>
    <t>１．施設の軽微な補修</t>
    <phoneticPr fontId="9"/>
  </si>
  <si>
    <t>機能診断</t>
  </si>
  <si>
    <t>農用地の機能診断</t>
    <rPh sb="4" eb="6">
      <t>キノウ</t>
    </rPh>
    <rPh sb="6" eb="8">
      <t>シンダン</t>
    </rPh>
    <phoneticPr fontId="9"/>
  </si>
  <si>
    <t>水路の機能診断</t>
    <rPh sb="3" eb="5">
      <t>キノウ</t>
    </rPh>
    <rPh sb="5" eb="7">
      <t>シンダン</t>
    </rPh>
    <phoneticPr fontId="9"/>
  </si>
  <si>
    <t>農道の機能診断</t>
    <rPh sb="3" eb="5">
      <t>キノウ</t>
    </rPh>
    <rPh sb="5" eb="7">
      <t>シンダン</t>
    </rPh>
    <phoneticPr fontId="9"/>
  </si>
  <si>
    <t>ため池の機能診断</t>
    <rPh sb="4" eb="6">
      <t>キノウ</t>
    </rPh>
    <rPh sb="6" eb="8">
      <t>シンダン</t>
    </rPh>
    <phoneticPr fontId="9"/>
  </si>
  <si>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9"/>
  </si>
  <si>
    <t>農用地</t>
    <rPh sb="0" eb="3">
      <t>ノウヨウチ</t>
    </rPh>
    <phoneticPr fontId="9"/>
  </si>
  <si>
    <t>農用地の軽微な補修等</t>
    <rPh sb="0" eb="3">
      <t>ノウヨウチ</t>
    </rPh>
    <rPh sb="4" eb="6">
      <t>ケイビ</t>
    </rPh>
    <rPh sb="7" eb="9">
      <t>ホシュウ</t>
    </rPh>
    <rPh sb="9" eb="10">
      <t>トウ</t>
    </rPh>
    <phoneticPr fontId="9"/>
  </si>
  <si>
    <t>水路</t>
    <rPh sb="0" eb="2">
      <t>スイロ</t>
    </rPh>
    <phoneticPr fontId="9"/>
  </si>
  <si>
    <t>水路の軽微な補修等</t>
    <rPh sb="0" eb="2">
      <t>スイロ</t>
    </rPh>
    <rPh sb="3" eb="5">
      <t>ケイビ</t>
    </rPh>
    <rPh sb="6" eb="8">
      <t>ホシュウ</t>
    </rPh>
    <rPh sb="8" eb="9">
      <t>トウ</t>
    </rPh>
    <phoneticPr fontId="9"/>
  </si>
  <si>
    <t>農道</t>
    <rPh sb="0" eb="2">
      <t>ノウドウ</t>
    </rPh>
    <phoneticPr fontId="9"/>
  </si>
  <si>
    <t>農道の軽微な補修等</t>
    <rPh sb="3" eb="5">
      <t>ケイビ</t>
    </rPh>
    <rPh sb="6" eb="8">
      <t>ホシュウ</t>
    </rPh>
    <rPh sb="8" eb="9">
      <t>トウ</t>
    </rPh>
    <phoneticPr fontId="9"/>
  </si>
  <si>
    <t>ため池の軽微な補修等</t>
    <rPh sb="2" eb="3">
      <t>イケ</t>
    </rPh>
    <rPh sb="4" eb="6">
      <t>ケイビ</t>
    </rPh>
    <rPh sb="7" eb="9">
      <t>ホシュウ</t>
    </rPh>
    <rPh sb="9" eb="10">
      <t>トウ</t>
    </rPh>
    <phoneticPr fontId="9"/>
  </si>
  <si>
    <t>２．農村環境保全活動</t>
    <phoneticPr fontId="9"/>
  </si>
  <si>
    <t>テーマ</t>
  </si>
  <si>
    <t>水質保全</t>
  </si>
  <si>
    <t>景観形成・生活環境保全</t>
    <phoneticPr fontId="9"/>
  </si>
  <si>
    <t>水田貯留機能増進・地下水かん養</t>
    <phoneticPr fontId="9"/>
  </si>
  <si>
    <t>資源循環</t>
  </si>
  <si>
    <t>水質保全</t>
    <rPh sb="0" eb="2">
      <t>スイシツ</t>
    </rPh>
    <rPh sb="2" eb="4">
      <t>ホゼン</t>
    </rPh>
    <phoneticPr fontId="9"/>
  </si>
  <si>
    <t>景観形成・生活環境保全</t>
    <phoneticPr fontId="9"/>
  </si>
  <si>
    <t>啓発・普及</t>
    <rPh sb="0" eb="2">
      <t>ケイハツ</t>
    </rPh>
    <rPh sb="3" eb="5">
      <t>フキュウ</t>
    </rPh>
    <phoneticPr fontId="9"/>
  </si>
  <si>
    <t>３．多面的機能の増進を図る活動</t>
    <phoneticPr fontId="9"/>
  </si>
  <si>
    <t>多面的機能の増進を図る活動</t>
  </si>
  <si>
    <t>【資源向上活動（施設の長寿命化のための活動）】</t>
    <rPh sb="8" eb="10">
      <t>シセツ</t>
    </rPh>
    <rPh sb="11" eb="15">
      <t>チョウジュミョウカ</t>
    </rPh>
    <phoneticPr fontId="9"/>
  </si>
  <si>
    <t>活動項目</t>
    <rPh sb="0" eb="2">
      <t>カツドウ</t>
    </rPh>
    <rPh sb="2" eb="4">
      <t>コウモク</t>
    </rPh>
    <phoneticPr fontId="9"/>
  </si>
  <si>
    <t>-</t>
    <phoneticPr fontId="9"/>
  </si>
  <si>
    <t>事務処理</t>
    <rPh sb="0" eb="2">
      <t>ジム</t>
    </rPh>
    <rPh sb="2" eb="4">
      <t>ショリ</t>
    </rPh>
    <phoneticPr fontId="9"/>
  </si>
  <si>
    <t>会議</t>
    <rPh sb="0" eb="2">
      <t>カイギ</t>
    </rPh>
    <phoneticPr fontId="9"/>
  </si>
  <si>
    <t>農地維持</t>
    <rPh sb="0" eb="2">
      <t>ノウチ</t>
    </rPh>
    <rPh sb="2" eb="4">
      <t>イジ</t>
    </rPh>
    <phoneticPr fontId="9"/>
  </si>
  <si>
    <t>推進活動</t>
    <rPh sb="0" eb="2">
      <t>スイシン</t>
    </rPh>
    <rPh sb="2" eb="4">
      <t>カツドウ</t>
    </rPh>
    <phoneticPr fontId="9"/>
  </si>
  <si>
    <t>機能診断</t>
    <rPh sb="0" eb="2">
      <t>キノウ</t>
    </rPh>
    <rPh sb="2" eb="4">
      <t>シンダン</t>
    </rPh>
    <phoneticPr fontId="9"/>
  </si>
  <si>
    <t>農道の軽微な補修等</t>
    <rPh sb="0" eb="2">
      <t>ノウドウ</t>
    </rPh>
    <rPh sb="3" eb="5">
      <t>ケイビ</t>
    </rPh>
    <rPh sb="6" eb="8">
      <t>ホシュウ</t>
    </rPh>
    <rPh sb="8" eb="9">
      <t>トウ</t>
    </rPh>
    <phoneticPr fontId="9"/>
  </si>
  <si>
    <t>生態系保全</t>
    <rPh sb="0" eb="3">
      <t>セイタイケイ</t>
    </rPh>
    <rPh sb="3" eb="5">
      <t>ホゼン</t>
    </rPh>
    <phoneticPr fontId="9"/>
  </si>
  <si>
    <t>景観形成・生活環境保全</t>
    <rPh sb="0" eb="2">
      <t>ケイカン</t>
    </rPh>
    <rPh sb="2" eb="4">
      <t>ケイセイ</t>
    </rPh>
    <rPh sb="5" eb="7">
      <t>セイカツ</t>
    </rPh>
    <rPh sb="7" eb="9">
      <t>カンキョウ</t>
    </rPh>
    <rPh sb="9" eb="11">
      <t>ホゼン</t>
    </rPh>
    <phoneticPr fontId="9"/>
  </si>
  <si>
    <t>資源循環</t>
    <rPh sb="0" eb="2">
      <t>シゲン</t>
    </rPh>
    <rPh sb="2" eb="4">
      <t>ジュンカン</t>
    </rPh>
    <phoneticPr fontId="9"/>
  </si>
  <si>
    <t>その他</t>
    <rPh sb="2" eb="3">
      <t>タ</t>
    </rPh>
    <phoneticPr fontId="9"/>
  </si>
  <si>
    <t>畑からの土砂流出対策</t>
    <rPh sb="0" eb="1">
      <t>ハタケ</t>
    </rPh>
    <rPh sb="4" eb="6">
      <t>ドシャ</t>
    </rPh>
    <rPh sb="6" eb="8">
      <t>リュウシュツ</t>
    </rPh>
    <rPh sb="8" eb="10">
      <t>タイサク</t>
    </rPh>
    <phoneticPr fontId="9"/>
  </si>
  <si>
    <t>啓発・普及活動</t>
    <rPh sb="0" eb="2">
      <t>ケイハツ</t>
    </rPh>
    <rPh sb="3" eb="5">
      <t>フキュウ</t>
    </rPh>
    <rPh sb="5" eb="7">
      <t>カツドウ</t>
    </rPh>
    <phoneticPr fontId="9"/>
  </si>
  <si>
    <t>増進活動</t>
    <rPh sb="0" eb="2">
      <t>ゾウシン</t>
    </rPh>
    <rPh sb="2" eb="4">
      <t>カツドウ</t>
    </rPh>
    <phoneticPr fontId="9"/>
  </si>
  <si>
    <t>都道府県、市町村が特に認める活動</t>
    <rPh sb="0" eb="4">
      <t>トドウフケン</t>
    </rPh>
    <rPh sb="5" eb="8">
      <t>シチョウソン</t>
    </rPh>
    <rPh sb="9" eb="10">
      <t>トク</t>
    </rPh>
    <rPh sb="11" eb="12">
      <t>ミト</t>
    </rPh>
    <rPh sb="14" eb="16">
      <t>カツドウ</t>
    </rPh>
    <phoneticPr fontId="9"/>
  </si>
  <si>
    <t>広報活動</t>
    <rPh sb="0" eb="2">
      <t>コウホウ</t>
    </rPh>
    <rPh sb="2" eb="4">
      <t>カツドウ</t>
    </rPh>
    <phoneticPr fontId="9"/>
  </si>
  <si>
    <t>長寿命化</t>
    <rPh sb="0" eb="4">
      <t>チョウジュミョウカ</t>
    </rPh>
    <phoneticPr fontId="9"/>
  </si>
  <si>
    <t>開始時刻</t>
    <rPh sb="0" eb="2">
      <t>カイシ</t>
    </rPh>
    <rPh sb="2" eb="4">
      <t>ジコク</t>
    </rPh>
    <phoneticPr fontId="3"/>
  </si>
  <si>
    <t>総参加
人数</t>
    <rPh sb="0" eb="1">
      <t>ソウ</t>
    </rPh>
    <rPh sb="1" eb="3">
      <t>サンカ</t>
    </rPh>
    <rPh sb="4" eb="6">
      <t>ニンズウ</t>
    </rPh>
    <phoneticPr fontId="3"/>
  </si>
  <si>
    <t>農業者
以外</t>
    <rPh sb="0" eb="3">
      <t>ノウギョウシャ</t>
    </rPh>
    <rPh sb="4" eb="6">
      <t>イガイ</t>
    </rPh>
    <phoneticPr fontId="3"/>
  </si>
  <si>
    <t>実施時間</t>
    <rPh sb="0" eb="2">
      <t>ジッシ</t>
    </rPh>
    <rPh sb="2" eb="4">
      <t>ジカン</t>
    </rPh>
    <phoneticPr fontId="3"/>
  </si>
  <si>
    <t>活動参加人数</t>
    <rPh sb="0" eb="2">
      <t>カツドウ</t>
    </rPh>
    <rPh sb="2" eb="4">
      <t>サンカ</t>
    </rPh>
    <rPh sb="4" eb="6">
      <t>ニンズウ</t>
    </rPh>
    <phoneticPr fontId="3"/>
  </si>
  <si>
    <t>活動実施日時</t>
    <rPh sb="0" eb="2">
      <t>カツドウ</t>
    </rPh>
    <rPh sb="2" eb="4">
      <t>ジッシ</t>
    </rPh>
    <rPh sb="4" eb="6">
      <t>ニチジ</t>
    </rPh>
    <phoneticPr fontId="3"/>
  </si>
  <si>
    <t>（様式第１－６号）</t>
    <rPh sb="1" eb="3">
      <t>ヨウシキ</t>
    </rPh>
    <rPh sb="3" eb="4">
      <t>ダイ</t>
    </rPh>
    <rPh sb="7" eb="8">
      <t>ゴウ</t>
    </rPh>
    <phoneticPr fontId="3"/>
  </si>
  <si>
    <t>水田貯留・地下水かん養</t>
    <rPh sb="0" eb="2">
      <t>スイデン</t>
    </rPh>
    <rPh sb="2" eb="4">
      <t>チョリュウ</t>
    </rPh>
    <rPh sb="5" eb="8">
      <t>チカスイ</t>
    </rPh>
    <rPh sb="10" eb="11">
      <t>ヨウ</t>
    </rPh>
    <phoneticPr fontId="9"/>
  </si>
  <si>
    <t>支払区分</t>
    <rPh sb="0" eb="2">
      <t>シハライ</t>
    </rPh>
    <rPh sb="2" eb="4">
      <t>クブン</t>
    </rPh>
    <phoneticPr fontId="3"/>
  </si>
  <si>
    <t>生物多様性保全計画の策定</t>
  </si>
  <si>
    <t>水質保全計画、農地保全計画の策定</t>
    <rPh sb="7" eb="9">
      <t>ノウチ</t>
    </rPh>
    <rPh sb="9" eb="11">
      <t>ホゼン</t>
    </rPh>
    <rPh sb="11" eb="13">
      <t>ケイカク</t>
    </rPh>
    <rPh sb="14" eb="16">
      <t>サクテイ</t>
    </rPh>
    <phoneticPr fontId="9"/>
  </si>
  <si>
    <t>景観形成計画、生活環境保全計画の策定</t>
    <rPh sb="4" eb="6">
      <t>ケイカク</t>
    </rPh>
    <phoneticPr fontId="9"/>
  </si>
  <si>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9"/>
  </si>
  <si>
    <t>資源循環計画の策定</t>
  </si>
  <si>
    <t>生物の生息状況の把握</t>
  </si>
  <si>
    <t>外来種の駆除</t>
  </si>
  <si>
    <t>水質モニタリングの実施・記録管理</t>
  </si>
  <si>
    <t>施設等の定期的な巡回点検・清掃</t>
  </si>
  <si>
    <t>水田の貯留機能向上活動</t>
  </si>
  <si>
    <t>水田の地下水かん養機能向上活動、水源かん養林の保全</t>
    <rPh sb="16" eb="18">
      <t>スイゲン</t>
    </rPh>
    <rPh sb="20" eb="21">
      <t>ヨウ</t>
    </rPh>
    <rPh sb="21" eb="22">
      <t>ハヤシ</t>
    </rPh>
    <rPh sb="23" eb="25">
      <t>ホゼン</t>
    </rPh>
    <phoneticPr fontId="9"/>
  </si>
  <si>
    <t>地域資源の活用・資源循環活動</t>
  </si>
  <si>
    <t>会議など</t>
    <rPh sb="0" eb="2">
      <t>カイギ</t>
    </rPh>
    <phoneticPr fontId="9"/>
  </si>
  <si>
    <t>遊休農地の有効活用</t>
  </si>
  <si>
    <t>地域住民による直営施工</t>
  </si>
  <si>
    <t>防災・減災力の強化</t>
  </si>
  <si>
    <t>農村環境保全活動の幅広い展開</t>
  </si>
  <si>
    <t>医療・福祉との連携</t>
  </si>
  <si>
    <t>農村文化の伝承を通じた農村コミュニティの強化</t>
  </si>
  <si>
    <t>資源向上支払（共同）</t>
    <rPh sb="0" eb="2">
      <t>シゲン</t>
    </rPh>
    <rPh sb="2" eb="4">
      <t>コウジョウ</t>
    </rPh>
    <rPh sb="4" eb="6">
      <t>シハラ</t>
    </rPh>
    <rPh sb="7" eb="9">
      <t>キョウドウ</t>
    </rPh>
    <phoneticPr fontId="3"/>
  </si>
  <si>
    <t>－</t>
    <phoneticPr fontId="2"/>
  </si>
  <si>
    <t>×</t>
    <phoneticPr fontId="2"/>
  </si>
  <si>
    <t>（別記３－１様式第１号）</t>
    <rPh sb="1" eb="3">
      <t>ベッキ</t>
    </rPh>
    <rPh sb="6" eb="8">
      <t>ヨウシキ</t>
    </rPh>
    <rPh sb="8" eb="9">
      <t>ダイ</t>
    </rPh>
    <rPh sb="10" eb="11">
      <t>ゴウ</t>
    </rPh>
    <phoneticPr fontId="3"/>
  </si>
  <si>
    <t>実施状況確認チェックシート（書類確認用）</t>
    <rPh sb="0" eb="2">
      <t>ジッシ</t>
    </rPh>
    <rPh sb="2" eb="4">
      <t>ジョウキョウ</t>
    </rPh>
    <rPh sb="4" eb="6">
      <t>カクニン</t>
    </rPh>
    <rPh sb="14" eb="16">
      <t>ショルイ</t>
    </rPh>
    <rPh sb="16" eb="19">
      <t>カクニンヨウ</t>
    </rPh>
    <phoneticPr fontId="3"/>
  </si>
  <si>
    <t>市町村名</t>
    <rPh sb="0" eb="3">
      <t>シチョウソン</t>
    </rPh>
    <rPh sb="3" eb="4">
      <t>メイ</t>
    </rPh>
    <phoneticPr fontId="3"/>
  </si>
  <si>
    <t>確認者
（所属、氏名）</t>
    <rPh sb="0" eb="3">
      <t>カクニンシャ</t>
    </rPh>
    <rPh sb="5" eb="7">
      <t>ショゾク</t>
    </rPh>
    <rPh sb="8" eb="10">
      <t>シメイ</t>
    </rPh>
    <phoneticPr fontId="3"/>
  </si>
  <si>
    <t>対象組織名</t>
    <rPh sb="0" eb="2">
      <t>タイショウ</t>
    </rPh>
    <rPh sb="2" eb="4">
      <t>ソシキ</t>
    </rPh>
    <rPh sb="4" eb="5">
      <t>メイ</t>
    </rPh>
    <phoneticPr fontId="3"/>
  </si>
  <si>
    <t>１．活動の実施状況等の確認</t>
    <rPh sb="2" eb="4">
      <t>カツドウ</t>
    </rPh>
    <rPh sb="5" eb="7">
      <t>ジッシ</t>
    </rPh>
    <rPh sb="7" eb="9">
      <t>ジョウキョウ</t>
    </rPh>
    <rPh sb="9" eb="10">
      <t>トウ</t>
    </rPh>
    <rPh sb="11" eb="13">
      <t>カクニン</t>
    </rPh>
    <phoneticPr fontId="3"/>
  </si>
  <si>
    <t>事項</t>
    <rPh sb="0" eb="2">
      <t>ジコウ</t>
    </rPh>
    <phoneticPr fontId="3"/>
  </si>
  <si>
    <t>確認項目とその内容</t>
    <rPh sb="0" eb="2">
      <t>カクニン</t>
    </rPh>
    <rPh sb="2" eb="4">
      <t>コウモク</t>
    </rPh>
    <rPh sb="7" eb="9">
      <t>ナイヨウ</t>
    </rPh>
    <phoneticPr fontId="3"/>
  </si>
  <si>
    <t>認定農用地等</t>
    <rPh sb="0" eb="2">
      <t>ニンテイ</t>
    </rPh>
    <rPh sb="2" eb="5">
      <t>ノウヨウチ</t>
    </rPh>
    <rPh sb="5" eb="6">
      <t>トウ</t>
    </rPh>
    <phoneticPr fontId="3"/>
  </si>
  <si>
    <r>
      <t xml:space="preserve">○保全管理状況の確認（書類上の確認）
（確認内容）
</t>
    </r>
    <r>
      <rPr>
        <sz val="10"/>
        <color indexed="8"/>
        <rFont val="ＭＳ Ｐゴシック"/>
        <family val="3"/>
        <charset val="128"/>
      </rPr>
      <t>　荒廃農地の発生・解消状況に関する調査結果等を活用</t>
    </r>
    <r>
      <rPr>
        <sz val="10"/>
        <rFont val="ＭＳ Ｐゴシック"/>
        <family val="3"/>
        <charset val="128"/>
      </rPr>
      <t>し、対象組織の認定農用地における遊休農地発生防止のための保全管理を行う必要のある農用地の有無を確認。</t>
    </r>
    <rPh sb="1" eb="3">
      <t>ホゼン</t>
    </rPh>
    <rPh sb="3" eb="5">
      <t>カンリ</t>
    </rPh>
    <rPh sb="5" eb="7">
      <t>ジョウキョウ</t>
    </rPh>
    <rPh sb="8" eb="10">
      <t>カクニン</t>
    </rPh>
    <rPh sb="11" eb="13">
      <t>ショルイ</t>
    </rPh>
    <rPh sb="13" eb="14">
      <t>ジョウ</t>
    </rPh>
    <rPh sb="15" eb="17">
      <t>カクニン</t>
    </rPh>
    <rPh sb="20" eb="22">
      <t>カクニン</t>
    </rPh>
    <rPh sb="22" eb="24">
      <t>ナイヨウ</t>
    </rPh>
    <rPh sb="27" eb="29">
      <t>コウハイ</t>
    </rPh>
    <rPh sb="29" eb="31">
      <t>ノウチ</t>
    </rPh>
    <rPh sb="32" eb="34">
      <t>ハッセイ</t>
    </rPh>
    <rPh sb="35" eb="37">
      <t>カイショウ</t>
    </rPh>
    <rPh sb="37" eb="39">
      <t>ジョウキョウ</t>
    </rPh>
    <rPh sb="40" eb="41">
      <t>カン</t>
    </rPh>
    <rPh sb="43" eb="45">
      <t>チョウサ</t>
    </rPh>
    <rPh sb="45" eb="47">
      <t>ケッカ</t>
    </rPh>
    <rPh sb="47" eb="48">
      <t>トウ</t>
    </rPh>
    <rPh sb="49" eb="51">
      <t>カツヨウ</t>
    </rPh>
    <rPh sb="53" eb="55">
      <t>タイショウ</t>
    </rPh>
    <rPh sb="55" eb="57">
      <t>ソシキ</t>
    </rPh>
    <rPh sb="58" eb="60">
      <t>ニンテイ</t>
    </rPh>
    <rPh sb="67" eb="71">
      <t>ユウキュウノウチ</t>
    </rPh>
    <rPh sb="86" eb="88">
      <t>ヒツヨウ</t>
    </rPh>
    <phoneticPr fontId="3"/>
  </si>
  <si>
    <t>収支実績</t>
    <rPh sb="0" eb="2">
      <t>シュウシ</t>
    </rPh>
    <rPh sb="2" eb="4">
      <t>ジッセキ</t>
    </rPh>
    <phoneticPr fontId="3"/>
  </si>
  <si>
    <t>（確認内容）
　実施状況報告書の「収入の部」と金銭出納簿の「収入」欄の金額が一致していることを確認。</t>
    <rPh sb="1" eb="3">
      <t>カクニン</t>
    </rPh>
    <rPh sb="3" eb="5">
      <t>ナイヨウ</t>
    </rPh>
    <rPh sb="8" eb="10">
      <t>ジッシ</t>
    </rPh>
    <rPh sb="10" eb="12">
      <t>ジョウキョウ</t>
    </rPh>
    <rPh sb="12" eb="15">
      <t>ホウコクショ</t>
    </rPh>
    <rPh sb="17" eb="19">
      <t>シュウニュウ</t>
    </rPh>
    <rPh sb="20" eb="21">
      <t>ブ</t>
    </rPh>
    <rPh sb="23" eb="25">
      <t>キンセン</t>
    </rPh>
    <rPh sb="25" eb="28">
      <t>スイトウボ</t>
    </rPh>
    <rPh sb="30" eb="32">
      <t>シュウニュウ</t>
    </rPh>
    <rPh sb="33" eb="34">
      <t>ラン</t>
    </rPh>
    <rPh sb="35" eb="37">
      <t>キンガク</t>
    </rPh>
    <rPh sb="38" eb="40">
      <t>イッチ</t>
    </rPh>
    <rPh sb="47" eb="49">
      <t>カクニン</t>
    </rPh>
    <phoneticPr fontId="3"/>
  </si>
  <si>
    <t>（確認内容）
　実施状況報告書の「支出の部」と金銭出納簿の「支出」欄の金額が一致していることを確認。</t>
    <rPh sb="1" eb="3">
      <t>カクニン</t>
    </rPh>
    <rPh sb="3" eb="5">
      <t>ナイヨウ</t>
    </rPh>
    <rPh sb="8" eb="10">
      <t>ジッシ</t>
    </rPh>
    <rPh sb="10" eb="12">
      <t>ジョウキョウ</t>
    </rPh>
    <rPh sb="12" eb="15">
      <t>ホウコクショ</t>
    </rPh>
    <rPh sb="17" eb="19">
      <t>シシュツ</t>
    </rPh>
    <rPh sb="20" eb="21">
      <t>ブ</t>
    </rPh>
    <rPh sb="23" eb="25">
      <t>キンセン</t>
    </rPh>
    <rPh sb="25" eb="28">
      <t>スイトウボ</t>
    </rPh>
    <rPh sb="30" eb="32">
      <t>シシュツ</t>
    </rPh>
    <rPh sb="33" eb="34">
      <t>ラン</t>
    </rPh>
    <rPh sb="35" eb="37">
      <t>キンガク</t>
    </rPh>
    <rPh sb="38" eb="40">
      <t>イッチ</t>
    </rPh>
    <rPh sb="47" eb="49">
      <t>カクニン</t>
    </rPh>
    <phoneticPr fontId="3"/>
  </si>
  <si>
    <t>事業の成果</t>
    <rPh sb="0" eb="2">
      <t>ジギョウ</t>
    </rPh>
    <rPh sb="3" eb="5">
      <t>セイカ</t>
    </rPh>
    <phoneticPr fontId="3"/>
  </si>
  <si>
    <t>全体</t>
    <rPh sb="0" eb="2">
      <t>ゼンタイ</t>
    </rPh>
    <phoneticPr fontId="3"/>
  </si>
  <si>
    <t>農地維持</t>
    <rPh sb="0" eb="2">
      <t>ノウチ</t>
    </rPh>
    <rPh sb="2" eb="3">
      <t>コレ</t>
    </rPh>
    <rPh sb="3" eb="4">
      <t>モ</t>
    </rPh>
    <phoneticPr fontId="3"/>
  </si>
  <si>
    <t>（確認内容）
　備考欄に遊休農地解消面積が記入されていることを確認。
　活動計画に位置付けた遊休農地面積が、計画的に解消されていることを確認。</t>
    <rPh sb="1" eb="3">
      <t>カクニン</t>
    </rPh>
    <rPh sb="3" eb="5">
      <t>ナイヨウ</t>
    </rPh>
    <rPh sb="8" eb="10">
      <t>ビコウ</t>
    </rPh>
    <rPh sb="12" eb="16">
      <t>ユウキュウノウチ</t>
    </rPh>
    <rPh sb="16" eb="18">
      <t>カイショウ</t>
    </rPh>
    <rPh sb="18" eb="20">
      <t>メンセキ</t>
    </rPh>
    <rPh sb="21" eb="23">
      <t>キニュウ</t>
    </rPh>
    <rPh sb="36" eb="38">
      <t>カツドウ</t>
    </rPh>
    <rPh sb="38" eb="40">
      <t>ケイカク</t>
    </rPh>
    <rPh sb="41" eb="44">
      <t>イチヅ</t>
    </rPh>
    <rPh sb="46" eb="48">
      <t>ユウキュウ</t>
    </rPh>
    <rPh sb="48" eb="50">
      <t>ノウチ</t>
    </rPh>
    <rPh sb="50" eb="52">
      <t>メンセキ</t>
    </rPh>
    <rPh sb="54" eb="56">
      <t>ケイカク</t>
    </rPh>
    <rPh sb="56" eb="57">
      <t>テキ</t>
    </rPh>
    <rPh sb="58" eb="60">
      <t>カイショウ</t>
    </rPh>
    <rPh sb="68" eb="70">
      <t>カクニン</t>
    </rPh>
    <phoneticPr fontId="3"/>
  </si>
  <si>
    <t>金銭出納簿</t>
    <rPh sb="0" eb="2">
      <t>キンセン</t>
    </rPh>
    <rPh sb="2" eb="5">
      <t>スイトウボ</t>
    </rPh>
    <phoneticPr fontId="3"/>
  </si>
  <si>
    <t>（確認内容）
　金銭出納簿により、不適切な支出がないか確認。</t>
    <rPh sb="1" eb="3">
      <t>カクニン</t>
    </rPh>
    <rPh sb="3" eb="5">
      <t>ナイヨウ</t>
    </rPh>
    <rPh sb="8" eb="10">
      <t>キンセン</t>
    </rPh>
    <rPh sb="10" eb="13">
      <t>スイトウボ</t>
    </rPh>
    <rPh sb="17" eb="20">
      <t>フテキセツ</t>
    </rPh>
    <rPh sb="21" eb="23">
      <t>シシュツ</t>
    </rPh>
    <rPh sb="27" eb="29">
      <t>カクニン</t>
    </rPh>
    <phoneticPr fontId="3"/>
  </si>
  <si>
    <t>都道府県が
定めた要件</t>
    <rPh sb="0" eb="4">
      <t>トドウフケン</t>
    </rPh>
    <rPh sb="6" eb="7">
      <t>サダ</t>
    </rPh>
    <rPh sb="9" eb="11">
      <t>ヨウケン</t>
    </rPh>
    <phoneticPr fontId="3"/>
  </si>
  <si>
    <t>地域活動指針に基づき定める要件において、独自の要件が定められている場合
（確認内容）
　独自の要件が達成されていることを活動記録等により確認。</t>
    <rPh sb="0" eb="2">
      <t>チイキ</t>
    </rPh>
    <rPh sb="2" eb="4">
      <t>カツドウ</t>
    </rPh>
    <rPh sb="4" eb="6">
      <t>シシン</t>
    </rPh>
    <rPh sb="7" eb="8">
      <t>モト</t>
    </rPh>
    <rPh sb="10" eb="11">
      <t>サダ</t>
    </rPh>
    <rPh sb="13" eb="15">
      <t>ヨウケン</t>
    </rPh>
    <rPh sb="20" eb="22">
      <t>ドクジ</t>
    </rPh>
    <rPh sb="23" eb="25">
      <t>ヨウケン</t>
    </rPh>
    <rPh sb="26" eb="27">
      <t>サダ</t>
    </rPh>
    <rPh sb="33" eb="35">
      <t>バアイ</t>
    </rPh>
    <rPh sb="37" eb="39">
      <t>カクニン</t>
    </rPh>
    <rPh sb="39" eb="41">
      <t>ナイヨウ</t>
    </rPh>
    <rPh sb="44" eb="46">
      <t>ドクジ</t>
    </rPh>
    <rPh sb="47" eb="49">
      <t>ヨウケン</t>
    </rPh>
    <rPh sb="50" eb="52">
      <t>タッセイ</t>
    </rPh>
    <rPh sb="60" eb="62">
      <t>カツドウ</t>
    </rPh>
    <rPh sb="62" eb="64">
      <t>キロク</t>
    </rPh>
    <rPh sb="64" eb="65">
      <t>トウ</t>
    </rPh>
    <rPh sb="68" eb="70">
      <t>カクニン</t>
    </rPh>
    <phoneticPr fontId="3"/>
  </si>
  <si>
    <t>（確認内容）
　実施欄に「×」が記入されている場合、未実施理由の妥当性を確認。また、市町村が行った現地調査結果との整合性を確認。</t>
    <rPh sb="1" eb="3">
      <t>カクニン</t>
    </rPh>
    <rPh sb="3" eb="5">
      <t>ナイヨウ</t>
    </rPh>
    <rPh sb="42" eb="45">
      <t>シチョウソン</t>
    </rPh>
    <rPh sb="46" eb="47">
      <t>オコナ</t>
    </rPh>
    <rPh sb="49" eb="51">
      <t>ゲンチ</t>
    </rPh>
    <rPh sb="51" eb="53">
      <t>チョウサ</t>
    </rPh>
    <rPh sb="53" eb="55">
      <t>ケッカ</t>
    </rPh>
    <rPh sb="57" eb="60">
      <t>セイゴウセイ</t>
    </rPh>
    <rPh sb="61" eb="63">
      <t>カクニン</t>
    </rPh>
    <phoneticPr fontId="3"/>
  </si>
  <si>
    <t>（注２）上記の内容はあくまで最低限の確認項目であり、市町村等は、適宜、チェック項目を追加することが可能。</t>
    <rPh sb="1" eb="2">
      <t>チュウ</t>
    </rPh>
    <rPh sb="4" eb="6">
      <t>ジョウキ</t>
    </rPh>
    <rPh sb="7" eb="9">
      <t>ナイヨウ</t>
    </rPh>
    <rPh sb="14" eb="17">
      <t>サイテイゲン</t>
    </rPh>
    <rPh sb="18" eb="20">
      <t>カクニン</t>
    </rPh>
    <rPh sb="20" eb="22">
      <t>コウモク</t>
    </rPh>
    <rPh sb="26" eb="30">
      <t>シチョウソントウ</t>
    </rPh>
    <rPh sb="32" eb="34">
      <t>テキギ</t>
    </rPh>
    <rPh sb="39" eb="41">
      <t>コウモク</t>
    </rPh>
    <rPh sb="42" eb="44">
      <t>ツイカ</t>
    </rPh>
    <rPh sb="49" eb="51">
      <t>カノウ</t>
    </rPh>
    <phoneticPr fontId="3"/>
  </si>
  <si>
    <t>(別記３－１様式第３号）</t>
    <rPh sb="1" eb="3">
      <t>ベッキ</t>
    </rPh>
    <rPh sb="8" eb="9">
      <t>ダイ</t>
    </rPh>
    <rPh sb="10" eb="11">
      <t>ゴウ</t>
    </rPh>
    <phoneticPr fontId="3"/>
  </si>
  <si>
    <t>確認者（所属、氏名）</t>
    <rPh sb="0" eb="3">
      <t>カクニンシャ</t>
    </rPh>
    <rPh sb="4" eb="6">
      <t>ショゾク</t>
    </rPh>
    <rPh sb="7" eb="9">
      <t>シメイ</t>
    </rPh>
    <phoneticPr fontId="3"/>
  </si>
  <si>
    <t>現地確認立会人</t>
    <rPh sb="0" eb="2">
      <t>ゲンチ</t>
    </rPh>
    <rPh sb="2" eb="4">
      <t>カクニン</t>
    </rPh>
    <rPh sb="4" eb="7">
      <t>タチアイニン</t>
    </rPh>
    <phoneticPr fontId="3"/>
  </si>
  <si>
    <t>現地確認結果</t>
    <rPh sb="0" eb="2">
      <t>ゲンチ</t>
    </rPh>
    <rPh sb="2" eb="4">
      <t>カクニン</t>
    </rPh>
    <rPh sb="4" eb="6">
      <t>ケッカ</t>
    </rPh>
    <phoneticPr fontId="3"/>
  </si>
  <si>
    <t>(１)施設の軽微な補修</t>
    <rPh sb="3" eb="5">
      <t>シセツ</t>
    </rPh>
    <rPh sb="6" eb="8">
      <t>ケイビ</t>
    </rPh>
    <rPh sb="9" eb="11">
      <t>ホシュウ</t>
    </rPh>
    <phoneticPr fontId="3"/>
  </si>
  <si>
    <t>(２)農村環境保全活動</t>
    <rPh sb="3" eb="5">
      <t>ノウソン</t>
    </rPh>
    <rPh sb="5" eb="7">
      <t>カンキョウ</t>
    </rPh>
    <rPh sb="7" eb="9">
      <t>ホゼン</t>
    </rPh>
    <rPh sb="9" eb="11">
      <t>カツドウ</t>
    </rPh>
    <phoneticPr fontId="3"/>
  </si>
  <si>
    <t>(３)多面的機能の増進を図る活動</t>
    <rPh sb="3" eb="6">
      <t>タメンテキ</t>
    </rPh>
    <rPh sb="6" eb="8">
      <t>キノウ</t>
    </rPh>
    <rPh sb="9" eb="11">
      <t>ゾウシン</t>
    </rPh>
    <rPh sb="12" eb="13">
      <t>ハカ</t>
    </rPh>
    <rPh sb="14" eb="16">
      <t>カツドウ</t>
    </rPh>
    <phoneticPr fontId="3"/>
  </si>
  <si>
    <t>防災・減災力の強化</t>
    <rPh sb="0" eb="2">
      <t>ボウサイ</t>
    </rPh>
    <rPh sb="3" eb="4">
      <t>ゲン</t>
    </rPh>
    <rPh sb="4" eb="5">
      <t>サイ</t>
    </rPh>
    <rPh sb="5" eb="6">
      <t>リョク</t>
    </rPh>
    <rPh sb="7" eb="9">
      <t>キョウカ</t>
    </rPh>
    <phoneticPr fontId="3"/>
  </si>
  <si>
    <t>農村文化の伝承を通じた農村コミュニテイの強化</t>
    <rPh sb="0" eb="2">
      <t>ノウソン</t>
    </rPh>
    <rPh sb="2" eb="4">
      <t>ブンカ</t>
    </rPh>
    <rPh sb="5" eb="7">
      <t>デンショウ</t>
    </rPh>
    <rPh sb="8" eb="9">
      <t>ツウ</t>
    </rPh>
    <rPh sb="11" eb="13">
      <t>ノウソン</t>
    </rPh>
    <rPh sb="20" eb="22">
      <t>キョウカ</t>
    </rPh>
    <phoneticPr fontId="3"/>
  </si>
  <si>
    <t>資源向上活動（地域資源の質的向上を図る共同活動）
実施状況確認チェックシート（現地確認用）</t>
    <rPh sb="0" eb="2">
      <t>シゲン</t>
    </rPh>
    <rPh sb="2" eb="4">
      <t>コウジョウ</t>
    </rPh>
    <rPh sb="4" eb="6">
      <t>カツドウ</t>
    </rPh>
    <rPh sb="7" eb="9">
      <t>チイキ</t>
    </rPh>
    <rPh sb="9" eb="11">
      <t>シゲン</t>
    </rPh>
    <rPh sb="19" eb="21">
      <t>キョウドウ</t>
    </rPh>
    <rPh sb="21" eb="23">
      <t>カツドウ</t>
    </rPh>
    <rPh sb="25" eb="27">
      <t>ジッシ</t>
    </rPh>
    <rPh sb="27" eb="29">
      <t>ジョウキョウ</t>
    </rPh>
    <rPh sb="29" eb="31">
      <t>カクニン</t>
    </rPh>
    <rPh sb="39" eb="41">
      <t>ゲンチ</t>
    </rPh>
    <rPh sb="41" eb="43">
      <t>カクニン</t>
    </rPh>
    <rPh sb="43" eb="44">
      <t>ヨウ</t>
    </rPh>
    <phoneticPr fontId="3"/>
  </si>
  <si>
    <t>（１）施設の長寿命化のための活動に係る実施状況の確認</t>
    <rPh sb="3" eb="5">
      <t>シセツ</t>
    </rPh>
    <rPh sb="6" eb="7">
      <t>チョウ</t>
    </rPh>
    <rPh sb="7" eb="10">
      <t>ジュミョウカ</t>
    </rPh>
    <rPh sb="14" eb="16">
      <t>カツドウ</t>
    </rPh>
    <rPh sb="17" eb="18">
      <t>カカ</t>
    </rPh>
    <rPh sb="19" eb="21">
      <t>ジッシ</t>
    </rPh>
    <rPh sb="21" eb="23">
      <t>ジョウキョウ</t>
    </rPh>
    <rPh sb="24" eb="26">
      <t>カクニン</t>
    </rPh>
    <phoneticPr fontId="3"/>
  </si>
  <si>
    <r>
      <t>注：</t>
    </r>
    <r>
      <rPr>
        <sz val="11"/>
        <rFont val="ＭＳ Ｐゴシック"/>
        <family val="3"/>
        <charset val="128"/>
      </rPr>
      <t>実施状況報告の事業量と合致しない場合は、現地で確認した事業量に修正して、実施状況報告書の再提出を求める旨を記入する。</t>
    </r>
    <rPh sb="0" eb="1">
      <t>チュウ</t>
    </rPh>
    <rPh sb="2" eb="4">
      <t>ジッシ</t>
    </rPh>
    <rPh sb="4" eb="6">
      <t>ジョウキョウ</t>
    </rPh>
    <rPh sb="9" eb="11">
      <t>ジギョウ</t>
    </rPh>
    <rPh sb="13" eb="15">
      <t>ガッチ</t>
    </rPh>
    <rPh sb="29" eb="31">
      <t>ジギョウ</t>
    </rPh>
    <rPh sb="38" eb="40">
      <t>ジッシ</t>
    </rPh>
    <rPh sb="40" eb="42">
      <t>ジョウキョウ</t>
    </rPh>
    <rPh sb="50" eb="51">
      <t>モト</t>
    </rPh>
    <rPh sb="53" eb="54">
      <t>ムネ</t>
    </rPh>
    <rPh sb="55" eb="57">
      <t>キニュウ</t>
    </rPh>
    <phoneticPr fontId="3"/>
  </si>
  <si>
    <t>資源向上活動（施設の長寿命化のための活動）
実施状況確認チェックシート（現地確認用）</t>
    <rPh sb="0" eb="2">
      <t>シゲン</t>
    </rPh>
    <rPh sb="2" eb="4">
      <t>コウジョウ</t>
    </rPh>
    <rPh sb="4" eb="6">
      <t>カツドウ</t>
    </rPh>
    <rPh sb="7" eb="9">
      <t>シセツ</t>
    </rPh>
    <rPh sb="10" eb="11">
      <t>チョウ</t>
    </rPh>
    <rPh sb="11" eb="14">
      <t>ジュミョウカ</t>
    </rPh>
    <rPh sb="18" eb="20">
      <t>カツドウ</t>
    </rPh>
    <rPh sb="22" eb="24">
      <t>ジッシ</t>
    </rPh>
    <rPh sb="24" eb="26">
      <t>ジョウキョウ</t>
    </rPh>
    <rPh sb="26" eb="28">
      <t>カクニン</t>
    </rPh>
    <rPh sb="36" eb="38">
      <t>ゲンチ</t>
    </rPh>
    <rPh sb="38" eb="40">
      <t>カクニン</t>
    </rPh>
    <rPh sb="40" eb="41">
      <t>ヨウ</t>
    </rPh>
    <phoneticPr fontId="3"/>
  </si>
  <si>
    <t>注２：地下に埋設されるなど現地で活動の実施状況を確認できない施設については、納品書、写真等で確認する。</t>
    <rPh sb="0" eb="1">
      <t>チュウ</t>
    </rPh>
    <rPh sb="3" eb="5">
      <t>チカ</t>
    </rPh>
    <rPh sb="6" eb="8">
      <t>マイセツ</t>
    </rPh>
    <rPh sb="13" eb="15">
      <t>ゲンチ</t>
    </rPh>
    <rPh sb="16" eb="18">
      <t>カツドウ</t>
    </rPh>
    <rPh sb="19" eb="21">
      <t>ジッシ</t>
    </rPh>
    <rPh sb="21" eb="23">
      <t>ジョウキョウ</t>
    </rPh>
    <rPh sb="24" eb="26">
      <t>カクニン</t>
    </rPh>
    <rPh sb="30" eb="32">
      <t>シセツ</t>
    </rPh>
    <rPh sb="38" eb="41">
      <t>ノウヒンショ</t>
    </rPh>
    <rPh sb="42" eb="44">
      <t>シャシン</t>
    </rPh>
    <rPh sb="44" eb="45">
      <t>トウ</t>
    </rPh>
    <rPh sb="46" eb="48">
      <t>カクニン</t>
    </rPh>
    <phoneticPr fontId="3"/>
  </si>
  <si>
    <t>本年度の
事業量</t>
    <rPh sb="0" eb="3">
      <t>ホンネンド</t>
    </rPh>
    <rPh sb="5" eb="8">
      <t>ジギョウリョウ</t>
    </rPh>
    <phoneticPr fontId="3"/>
  </si>
  <si>
    <t>確認結果</t>
    <rPh sb="0" eb="2">
      <t>カクニン</t>
    </rPh>
    <rPh sb="2" eb="4">
      <t>ケッカ</t>
    </rPh>
    <phoneticPr fontId="3"/>
  </si>
  <si>
    <t>遊休農地等の発生状況の把握</t>
    <rPh sb="0" eb="2">
      <t>ユウキュウ</t>
    </rPh>
    <rPh sb="2" eb="4">
      <t>ノウチ</t>
    </rPh>
    <rPh sb="4" eb="5">
      <t>トウ</t>
    </rPh>
    <rPh sb="6" eb="8">
      <t>ハッセイ</t>
    </rPh>
    <rPh sb="8" eb="10">
      <t>ジョウキョウ</t>
    </rPh>
    <rPh sb="11" eb="13">
      <t>ハアク</t>
    </rPh>
    <phoneticPr fontId="3"/>
  </si>
  <si>
    <t>年度活動計画の策定</t>
    <rPh sb="0" eb="2">
      <t>ネンド</t>
    </rPh>
    <rPh sb="2" eb="4">
      <t>カツドウ</t>
    </rPh>
    <rPh sb="4" eb="6">
      <t>ケイカク</t>
    </rPh>
    <rPh sb="7" eb="9">
      <t>サクテイ</t>
    </rPh>
    <phoneticPr fontId="3"/>
  </si>
  <si>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3"/>
  </si>
  <si>
    <t>遊休農地発生防止のための保全管理</t>
    <rPh sb="0" eb="2">
      <t>ユウキュウ</t>
    </rPh>
    <rPh sb="2" eb="4">
      <t>ノウチ</t>
    </rPh>
    <rPh sb="4" eb="6">
      <t>ハッセイ</t>
    </rPh>
    <rPh sb="6" eb="8">
      <t>ボウシ</t>
    </rPh>
    <rPh sb="12" eb="14">
      <t>ホゼン</t>
    </rPh>
    <rPh sb="14" eb="16">
      <t>カンリ</t>
    </rPh>
    <phoneticPr fontId="3"/>
  </si>
  <si>
    <t>畦畔・農用地法面等の草刈り</t>
    <rPh sb="0" eb="2">
      <t>ケイハン</t>
    </rPh>
    <rPh sb="3" eb="6">
      <t>ノウヨウチ</t>
    </rPh>
    <rPh sb="6" eb="8">
      <t>ノリメン</t>
    </rPh>
    <rPh sb="8" eb="9">
      <t>トウ</t>
    </rPh>
    <rPh sb="10" eb="12">
      <t>クサカ</t>
    </rPh>
    <phoneticPr fontId="3"/>
  </si>
  <si>
    <t>防風林の枝払い・下草の草刈り</t>
    <rPh sb="0" eb="3">
      <t>ボウフウリン</t>
    </rPh>
    <rPh sb="4" eb="5">
      <t>エダ</t>
    </rPh>
    <rPh sb="5" eb="6">
      <t>ハラ</t>
    </rPh>
    <rPh sb="8" eb="10">
      <t>シタクサ</t>
    </rPh>
    <rPh sb="11" eb="13">
      <t>クサカ</t>
    </rPh>
    <phoneticPr fontId="3"/>
  </si>
  <si>
    <t>鳥獣害防護柵の適正管理</t>
    <rPh sb="0" eb="2">
      <t>チョウジュウ</t>
    </rPh>
    <rPh sb="2" eb="3">
      <t>ガイ</t>
    </rPh>
    <rPh sb="3" eb="6">
      <t>ボウゴサク</t>
    </rPh>
    <rPh sb="7" eb="9">
      <t>テキセイ</t>
    </rPh>
    <rPh sb="9" eb="11">
      <t>カンリ</t>
    </rPh>
    <phoneticPr fontId="3"/>
  </si>
  <si>
    <t>防風ネットの適正管理</t>
    <rPh sb="0" eb="2">
      <t>ボウフウ</t>
    </rPh>
    <rPh sb="6" eb="8">
      <t>テキセイ</t>
    </rPh>
    <rPh sb="8" eb="10">
      <t>カンリ</t>
    </rPh>
    <phoneticPr fontId="3"/>
  </si>
  <si>
    <t>水路の草刈り</t>
    <rPh sb="0" eb="2">
      <t>スイロ</t>
    </rPh>
    <rPh sb="3" eb="5">
      <t>クサカ</t>
    </rPh>
    <phoneticPr fontId="3"/>
  </si>
  <si>
    <t>ポンプ場、調整施設等の草刈り</t>
    <rPh sb="3" eb="4">
      <t>ジョウ</t>
    </rPh>
    <rPh sb="5" eb="7">
      <t>チョウセイ</t>
    </rPh>
    <rPh sb="7" eb="9">
      <t>シセツ</t>
    </rPh>
    <rPh sb="9" eb="10">
      <t>トウ</t>
    </rPh>
    <rPh sb="11" eb="13">
      <t>クサカ</t>
    </rPh>
    <phoneticPr fontId="3"/>
  </si>
  <si>
    <t>水路の泥上げ</t>
    <rPh sb="0" eb="2">
      <t>スイロ</t>
    </rPh>
    <rPh sb="3" eb="4">
      <t>ドロ</t>
    </rPh>
    <rPh sb="4" eb="5">
      <t>ア</t>
    </rPh>
    <phoneticPr fontId="3"/>
  </si>
  <si>
    <t>かんがい期前の注油</t>
    <rPh sb="4" eb="5">
      <t>キ</t>
    </rPh>
    <rPh sb="5" eb="6">
      <t>マエ</t>
    </rPh>
    <rPh sb="7" eb="9">
      <t>チュウユ</t>
    </rPh>
    <phoneticPr fontId="3"/>
  </si>
  <si>
    <t>ゲート類等の保守管理</t>
    <rPh sb="3" eb="4">
      <t>ルイ</t>
    </rPh>
    <rPh sb="4" eb="5">
      <t>トウ</t>
    </rPh>
    <rPh sb="6" eb="8">
      <t>ホシュ</t>
    </rPh>
    <rPh sb="8" eb="10">
      <t>カンリ</t>
    </rPh>
    <phoneticPr fontId="3"/>
  </si>
  <si>
    <t>遮光施設の適正管理</t>
    <rPh sb="0" eb="2">
      <t>シャコウ</t>
    </rPh>
    <rPh sb="2" eb="4">
      <t>シセツ</t>
    </rPh>
    <rPh sb="5" eb="7">
      <t>テキセイ</t>
    </rPh>
    <rPh sb="7" eb="9">
      <t>カンリ</t>
    </rPh>
    <phoneticPr fontId="3"/>
  </si>
  <si>
    <t>路肩・法面の草刈り</t>
    <rPh sb="0" eb="2">
      <t>ロカタ</t>
    </rPh>
    <rPh sb="3" eb="5">
      <t>ノリメン</t>
    </rPh>
    <rPh sb="6" eb="8">
      <t>クサカ</t>
    </rPh>
    <phoneticPr fontId="3"/>
  </si>
  <si>
    <t>側溝の泥上げ</t>
    <rPh sb="0" eb="2">
      <t>ソッコウ</t>
    </rPh>
    <rPh sb="3" eb="4">
      <t>ドロ</t>
    </rPh>
    <rPh sb="4" eb="5">
      <t>ア</t>
    </rPh>
    <phoneticPr fontId="3"/>
  </si>
  <si>
    <t>路面の維持</t>
    <rPh sb="0" eb="2">
      <t>ロメン</t>
    </rPh>
    <rPh sb="3" eb="5">
      <t>イジ</t>
    </rPh>
    <phoneticPr fontId="3"/>
  </si>
  <si>
    <t>ため池の草刈り</t>
    <rPh sb="2" eb="3">
      <t>イケ</t>
    </rPh>
    <rPh sb="4" eb="6">
      <t>クサカ</t>
    </rPh>
    <phoneticPr fontId="3"/>
  </si>
  <si>
    <t>ため池の泥上げ</t>
    <rPh sb="2" eb="3">
      <t>イケ</t>
    </rPh>
    <rPh sb="4" eb="5">
      <t>ドロ</t>
    </rPh>
    <rPh sb="5" eb="6">
      <t>ア</t>
    </rPh>
    <phoneticPr fontId="3"/>
  </si>
  <si>
    <t>かんがい期前の施設の清掃・防塵</t>
    <rPh sb="4" eb="5">
      <t>キ</t>
    </rPh>
    <rPh sb="5" eb="6">
      <t>マエ</t>
    </rPh>
    <rPh sb="7" eb="9">
      <t>シセツ</t>
    </rPh>
    <rPh sb="10" eb="12">
      <t>セイソウ</t>
    </rPh>
    <rPh sb="13" eb="15">
      <t>ボウジン</t>
    </rPh>
    <phoneticPr fontId="3"/>
  </si>
  <si>
    <t>管理道路の管理</t>
    <rPh sb="0" eb="2">
      <t>カンリ</t>
    </rPh>
    <rPh sb="2" eb="4">
      <t>ドウロ</t>
    </rPh>
    <rPh sb="5" eb="7">
      <t>カンリ</t>
    </rPh>
    <phoneticPr fontId="3"/>
  </si>
  <si>
    <t>ゲート類の保守管理</t>
    <rPh sb="3" eb="4">
      <t>ルイ</t>
    </rPh>
    <rPh sb="5" eb="7">
      <t>ホシュ</t>
    </rPh>
    <rPh sb="7" eb="9">
      <t>カンリ</t>
    </rPh>
    <phoneticPr fontId="3"/>
  </si>
  <si>
    <t>農業者（入り作農家、土地持ち非農家を含む）による検討会の開催</t>
  </si>
  <si>
    <t>-</t>
    <phoneticPr fontId="3"/>
  </si>
  <si>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3"/>
  </si>
  <si>
    <t>畦畔の再構築</t>
    <rPh sb="0" eb="2">
      <t>ケイハン</t>
    </rPh>
    <rPh sb="3" eb="6">
      <t>サイコウチク</t>
    </rPh>
    <phoneticPr fontId="3"/>
  </si>
  <si>
    <t>農用地法面の初期補修</t>
    <rPh sb="0" eb="3">
      <t>ノウヨウチ</t>
    </rPh>
    <rPh sb="3" eb="5">
      <t>ノリメン</t>
    </rPh>
    <rPh sb="6" eb="8">
      <t>ショキ</t>
    </rPh>
    <rPh sb="8" eb="10">
      <t>ホシュウ</t>
    </rPh>
    <phoneticPr fontId="3"/>
  </si>
  <si>
    <t>暗渠施設の清掃</t>
    <rPh sb="0" eb="2">
      <t>アンキョ</t>
    </rPh>
    <rPh sb="2" eb="4">
      <t>シセツ</t>
    </rPh>
    <rPh sb="5" eb="7">
      <t>セイソウ</t>
    </rPh>
    <phoneticPr fontId="3"/>
  </si>
  <si>
    <t>農用地の除れき</t>
    <rPh sb="0" eb="3">
      <t>ノウヨウチ</t>
    </rPh>
    <rPh sb="4" eb="5">
      <t>ジョ</t>
    </rPh>
    <phoneticPr fontId="3"/>
  </si>
  <si>
    <t>鳥獣害防護柵の補修・設置</t>
    <rPh sb="0" eb="2">
      <t>チョウジュウ</t>
    </rPh>
    <rPh sb="2" eb="3">
      <t>ガイ</t>
    </rPh>
    <rPh sb="3" eb="6">
      <t>ボウゴサク</t>
    </rPh>
    <rPh sb="7" eb="9">
      <t>ホシュウ</t>
    </rPh>
    <rPh sb="10" eb="12">
      <t>セッチ</t>
    </rPh>
    <phoneticPr fontId="3"/>
  </si>
  <si>
    <t>防風ネットの補修・設置</t>
    <rPh sb="0" eb="2">
      <t>ボウフウ</t>
    </rPh>
    <rPh sb="6" eb="8">
      <t>ホシュウ</t>
    </rPh>
    <rPh sb="9" eb="11">
      <t>セッチ</t>
    </rPh>
    <phoneticPr fontId="3"/>
  </si>
  <si>
    <t>きめ細やかな雑草対策</t>
    <rPh sb="2" eb="3">
      <t>コマ</t>
    </rPh>
    <rPh sb="6" eb="8">
      <t>ザッソウ</t>
    </rPh>
    <rPh sb="8" eb="10">
      <t>タイサク</t>
    </rPh>
    <phoneticPr fontId="3"/>
  </si>
  <si>
    <t>水路側壁のはらみ修正</t>
    <rPh sb="0" eb="2">
      <t>スイロ</t>
    </rPh>
    <rPh sb="2" eb="4">
      <t>ソクヘキ</t>
    </rPh>
    <rPh sb="8" eb="10">
      <t>シュウセイ</t>
    </rPh>
    <phoneticPr fontId="3"/>
  </si>
  <si>
    <t>目地詰め</t>
    <rPh sb="0" eb="2">
      <t>メジ</t>
    </rPh>
    <rPh sb="2" eb="3">
      <t>ヅ</t>
    </rPh>
    <phoneticPr fontId="3"/>
  </si>
  <si>
    <t>表面劣化に対するコーティング等</t>
    <rPh sb="0" eb="2">
      <t>ヒョウメン</t>
    </rPh>
    <rPh sb="2" eb="4">
      <t>レッカ</t>
    </rPh>
    <rPh sb="5" eb="6">
      <t>タイ</t>
    </rPh>
    <rPh sb="14" eb="15">
      <t>トウ</t>
    </rPh>
    <phoneticPr fontId="3"/>
  </si>
  <si>
    <t>不同沈下に対する早期対応</t>
    <rPh sb="0" eb="2">
      <t>フドウ</t>
    </rPh>
    <rPh sb="2" eb="4">
      <t>チンカ</t>
    </rPh>
    <rPh sb="5" eb="6">
      <t>タイ</t>
    </rPh>
    <rPh sb="8" eb="10">
      <t>ソウキ</t>
    </rPh>
    <rPh sb="10" eb="12">
      <t>タイオウ</t>
    </rPh>
    <phoneticPr fontId="3"/>
  </si>
  <si>
    <t>水路に付着した藻等の除去</t>
    <rPh sb="0" eb="2">
      <t>スイロ</t>
    </rPh>
    <rPh sb="3" eb="5">
      <t>フチャク</t>
    </rPh>
    <rPh sb="7" eb="8">
      <t>モ</t>
    </rPh>
    <rPh sb="8" eb="9">
      <t>トウ</t>
    </rPh>
    <rPh sb="10" eb="12">
      <t>ジョキョ</t>
    </rPh>
    <phoneticPr fontId="3"/>
  </si>
  <si>
    <t>水路法面の初期補修</t>
    <rPh sb="0" eb="2">
      <t>スイロ</t>
    </rPh>
    <rPh sb="2" eb="4">
      <t>ノリメン</t>
    </rPh>
    <rPh sb="5" eb="7">
      <t>ショキ</t>
    </rPh>
    <rPh sb="7" eb="9">
      <t>ホシュウ</t>
    </rPh>
    <phoneticPr fontId="3"/>
  </si>
  <si>
    <t>パイプラインの破損施設の補修</t>
    <rPh sb="7" eb="9">
      <t>ハソン</t>
    </rPh>
    <rPh sb="9" eb="11">
      <t>シセツ</t>
    </rPh>
    <rPh sb="12" eb="14">
      <t>ホシュウ</t>
    </rPh>
    <phoneticPr fontId="3"/>
  </si>
  <si>
    <t>パイプ内の清掃</t>
    <rPh sb="3" eb="4">
      <t>ナイ</t>
    </rPh>
    <rPh sb="5" eb="7">
      <t>セイソウ</t>
    </rPh>
    <phoneticPr fontId="3"/>
  </si>
  <si>
    <t>給水栓ボックス基礎部の補強</t>
    <rPh sb="0" eb="3">
      <t>キュウスイセン</t>
    </rPh>
    <rPh sb="7" eb="10">
      <t>キソブ</t>
    </rPh>
    <rPh sb="11" eb="13">
      <t>ホキョウ</t>
    </rPh>
    <phoneticPr fontId="3"/>
  </si>
  <si>
    <t>給水栓に対する凍結防止対策</t>
    <rPh sb="0" eb="3">
      <t>キュウスイセン</t>
    </rPh>
    <rPh sb="4" eb="5">
      <t>タイ</t>
    </rPh>
    <rPh sb="7" eb="9">
      <t>トウケツ</t>
    </rPh>
    <rPh sb="9" eb="11">
      <t>ボウシ</t>
    </rPh>
    <rPh sb="11" eb="13">
      <t>タイサク</t>
    </rPh>
    <phoneticPr fontId="3"/>
  </si>
  <si>
    <t>空気弁等への腐食防止剤の塗布等</t>
    <rPh sb="0" eb="3">
      <t>クウキベン</t>
    </rPh>
    <rPh sb="3" eb="4">
      <t>トウ</t>
    </rPh>
    <rPh sb="6" eb="8">
      <t>フショク</t>
    </rPh>
    <rPh sb="8" eb="10">
      <t>ボウシ</t>
    </rPh>
    <rPh sb="10" eb="11">
      <t>ザイ</t>
    </rPh>
    <rPh sb="12" eb="14">
      <t>トフ</t>
    </rPh>
    <rPh sb="14" eb="15">
      <t>トウ</t>
    </rPh>
    <phoneticPr fontId="3"/>
  </si>
  <si>
    <t>路肩、法面の初期補修</t>
    <rPh sb="0" eb="2">
      <t>ロカタ</t>
    </rPh>
    <rPh sb="3" eb="5">
      <t>ノリメン</t>
    </rPh>
    <rPh sb="6" eb="8">
      <t>ショキ</t>
    </rPh>
    <rPh sb="8" eb="10">
      <t>ホシュウ</t>
    </rPh>
    <phoneticPr fontId="3"/>
  </si>
  <si>
    <t>軌道等の運搬施設の維持補修</t>
    <rPh sb="0" eb="2">
      <t>キドウ</t>
    </rPh>
    <rPh sb="2" eb="3">
      <t>トウ</t>
    </rPh>
    <rPh sb="4" eb="6">
      <t>ウンパン</t>
    </rPh>
    <rPh sb="6" eb="8">
      <t>シセツ</t>
    </rPh>
    <rPh sb="9" eb="11">
      <t>イジ</t>
    </rPh>
    <rPh sb="11" eb="13">
      <t>ホシュウ</t>
    </rPh>
    <phoneticPr fontId="3"/>
  </si>
  <si>
    <t>側溝の目地詰め</t>
    <rPh sb="0" eb="2">
      <t>ソッコウ</t>
    </rPh>
    <rPh sb="3" eb="5">
      <t>メジ</t>
    </rPh>
    <rPh sb="5" eb="6">
      <t>ヅ</t>
    </rPh>
    <phoneticPr fontId="3"/>
  </si>
  <si>
    <t>側溝の不同沈下への早期対応</t>
    <rPh sb="0" eb="2">
      <t>ソッコウ</t>
    </rPh>
    <rPh sb="3" eb="5">
      <t>フドウ</t>
    </rPh>
    <rPh sb="5" eb="7">
      <t>チンカ</t>
    </rPh>
    <rPh sb="9" eb="11">
      <t>ソウキ</t>
    </rPh>
    <rPh sb="11" eb="13">
      <t>タイオウ</t>
    </rPh>
    <phoneticPr fontId="3"/>
  </si>
  <si>
    <t>側溝の裏込材の充填</t>
    <rPh sb="0" eb="2">
      <t>ソッコウ</t>
    </rPh>
    <rPh sb="3" eb="4">
      <t>ウラ</t>
    </rPh>
    <rPh sb="4" eb="5">
      <t>コ</t>
    </rPh>
    <rPh sb="5" eb="6">
      <t>ザイ</t>
    </rPh>
    <rPh sb="7" eb="9">
      <t>ジュウテン</t>
    </rPh>
    <phoneticPr fontId="3"/>
  </si>
  <si>
    <t>遮水シートの補修</t>
    <rPh sb="0" eb="2">
      <t>シャスイ</t>
    </rPh>
    <rPh sb="6" eb="8">
      <t>ホシュウ</t>
    </rPh>
    <phoneticPr fontId="3"/>
  </si>
  <si>
    <t>コンクリート構造物の目地詰め</t>
    <rPh sb="6" eb="9">
      <t>コウゾウブツ</t>
    </rPh>
    <rPh sb="10" eb="12">
      <t>メジ</t>
    </rPh>
    <rPh sb="12" eb="13">
      <t>ヅ</t>
    </rPh>
    <phoneticPr fontId="3"/>
  </si>
  <si>
    <t>コンクリート構造物の表面劣化への対応</t>
    <rPh sb="6" eb="9">
      <t>コウゾウブツ</t>
    </rPh>
    <rPh sb="10" eb="12">
      <t>ヒョウメン</t>
    </rPh>
    <rPh sb="12" eb="14">
      <t>レッカ</t>
    </rPh>
    <rPh sb="16" eb="18">
      <t>タイオウ</t>
    </rPh>
    <phoneticPr fontId="3"/>
  </si>
  <si>
    <t>遮光施設の補修等</t>
    <rPh sb="0" eb="2">
      <t>シャコウ</t>
    </rPh>
    <rPh sb="2" eb="4">
      <t>シセツ</t>
    </rPh>
    <rPh sb="5" eb="7">
      <t>ホシュウ</t>
    </rPh>
    <rPh sb="7" eb="8">
      <t>トウ</t>
    </rPh>
    <phoneticPr fontId="3"/>
  </si>
  <si>
    <t>生物多様性保全計画の策定</t>
    <rPh sb="0" eb="2">
      <t>セイブツ</t>
    </rPh>
    <rPh sb="2" eb="5">
      <t>タヨウセイ</t>
    </rPh>
    <rPh sb="5" eb="7">
      <t>ホゼン</t>
    </rPh>
    <rPh sb="7" eb="9">
      <t>ケイカク</t>
    </rPh>
    <rPh sb="10" eb="12">
      <t>サクテイ</t>
    </rPh>
    <phoneticPr fontId="3"/>
  </si>
  <si>
    <t>水質保全計画の策定</t>
    <rPh sb="0" eb="2">
      <t>スイシツ</t>
    </rPh>
    <rPh sb="2" eb="4">
      <t>ホゼン</t>
    </rPh>
    <rPh sb="4" eb="6">
      <t>ケイカク</t>
    </rPh>
    <rPh sb="7" eb="9">
      <t>サクテイ</t>
    </rPh>
    <phoneticPr fontId="3"/>
  </si>
  <si>
    <t>農地の保全に係る計画の策定</t>
    <rPh sb="0" eb="2">
      <t>ノウチ</t>
    </rPh>
    <rPh sb="3" eb="5">
      <t>ホゼン</t>
    </rPh>
    <rPh sb="6" eb="7">
      <t>カカ</t>
    </rPh>
    <rPh sb="8" eb="10">
      <t>ケイカク</t>
    </rPh>
    <rPh sb="11" eb="13">
      <t>サクテイ</t>
    </rPh>
    <phoneticPr fontId="3"/>
  </si>
  <si>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3"/>
  </si>
  <si>
    <t>地下水かん養に係る地域計画の策定</t>
    <rPh sb="0" eb="3">
      <t>チカスイ</t>
    </rPh>
    <rPh sb="5" eb="6">
      <t>ヨウ</t>
    </rPh>
    <rPh sb="7" eb="8">
      <t>カカ</t>
    </rPh>
    <rPh sb="9" eb="11">
      <t>チイキ</t>
    </rPh>
    <rPh sb="11" eb="13">
      <t>ケイカク</t>
    </rPh>
    <rPh sb="14" eb="16">
      <t>サクテイ</t>
    </rPh>
    <phoneticPr fontId="3"/>
  </si>
  <si>
    <t>資源循環に係る地域計画の策定</t>
    <rPh sb="0" eb="2">
      <t>シゲン</t>
    </rPh>
    <rPh sb="2" eb="4">
      <t>ジュンカン</t>
    </rPh>
    <rPh sb="5" eb="6">
      <t>カカ</t>
    </rPh>
    <rPh sb="7" eb="9">
      <t>チイキ</t>
    </rPh>
    <rPh sb="9" eb="11">
      <t>ケイカク</t>
    </rPh>
    <rPh sb="12" eb="14">
      <t>サクテイ</t>
    </rPh>
    <phoneticPr fontId="3"/>
  </si>
  <si>
    <t>水田を活用した生息環境の提供</t>
    <rPh sb="0" eb="2">
      <t>スイデン</t>
    </rPh>
    <rPh sb="3" eb="5">
      <t>カツヨウ</t>
    </rPh>
    <rPh sb="7" eb="9">
      <t>セイソク</t>
    </rPh>
    <rPh sb="9" eb="11">
      <t>カンキョウ</t>
    </rPh>
    <rPh sb="12" eb="14">
      <t>テイキョウ</t>
    </rPh>
    <phoneticPr fontId="3"/>
  </si>
  <si>
    <t>生物の生活史を考慮した適正管理</t>
    <rPh sb="0" eb="2">
      <t>セイブツ</t>
    </rPh>
    <rPh sb="3" eb="6">
      <t>セイカツシ</t>
    </rPh>
    <rPh sb="7" eb="9">
      <t>コウリョ</t>
    </rPh>
    <rPh sb="11" eb="13">
      <t>テキセイ</t>
    </rPh>
    <rPh sb="13" eb="15">
      <t>カンリ</t>
    </rPh>
    <phoneticPr fontId="3"/>
  </si>
  <si>
    <t>放流・植栽を通じた在来生物の育成</t>
    <rPh sb="0" eb="2">
      <t>ホウリュウ</t>
    </rPh>
    <rPh sb="3" eb="5">
      <t>ショクサイ</t>
    </rPh>
    <rPh sb="6" eb="7">
      <t>ツウ</t>
    </rPh>
    <rPh sb="9" eb="11">
      <t>ザイライ</t>
    </rPh>
    <rPh sb="11" eb="13">
      <t>セイブツ</t>
    </rPh>
    <rPh sb="14" eb="16">
      <t>イクセイ</t>
    </rPh>
    <phoneticPr fontId="3"/>
  </si>
  <si>
    <t>希少種の監視</t>
    <rPh sb="0" eb="3">
      <t>キショウシュ</t>
    </rPh>
    <rPh sb="4" eb="6">
      <t>カンシ</t>
    </rPh>
    <phoneticPr fontId="3"/>
  </si>
  <si>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3"/>
  </si>
  <si>
    <t>水質保全を考慮した施設の適正管理</t>
    <rPh sb="0" eb="2">
      <t>スイシツ</t>
    </rPh>
    <rPh sb="2" eb="4">
      <t>ホゼン</t>
    </rPh>
    <rPh sb="5" eb="7">
      <t>コウリョ</t>
    </rPh>
    <rPh sb="9" eb="11">
      <t>シセツ</t>
    </rPh>
    <rPh sb="12" eb="14">
      <t>テキセイ</t>
    </rPh>
    <rPh sb="14" eb="16">
      <t>カンリ</t>
    </rPh>
    <phoneticPr fontId="3"/>
  </si>
  <si>
    <t>循環かんがいの実施</t>
    <rPh sb="0" eb="2">
      <t>ジュンカン</t>
    </rPh>
    <rPh sb="7" eb="9">
      <t>ジッシ</t>
    </rPh>
    <phoneticPr fontId="3"/>
  </si>
  <si>
    <t>非かんがい期における通水</t>
    <rPh sb="0" eb="1">
      <t>ヒ</t>
    </rPh>
    <rPh sb="5" eb="6">
      <t>キ</t>
    </rPh>
    <rPh sb="10" eb="12">
      <t>ツウスイ</t>
    </rPh>
    <phoneticPr fontId="3"/>
  </si>
  <si>
    <t>排水路沿いの林地帯等の適正管理</t>
    <rPh sb="0" eb="3">
      <t>ハイスイロ</t>
    </rPh>
    <rPh sb="3" eb="4">
      <t>ゾ</t>
    </rPh>
    <rPh sb="6" eb="7">
      <t>リン</t>
    </rPh>
    <rPh sb="7" eb="9">
      <t>チタイ</t>
    </rPh>
    <rPh sb="9" eb="10">
      <t>トウ</t>
    </rPh>
    <rPh sb="11" eb="13">
      <t>テキセイ</t>
    </rPh>
    <rPh sb="13" eb="15">
      <t>カンリ</t>
    </rPh>
    <phoneticPr fontId="3"/>
  </si>
  <si>
    <t>管理作業の省力化による水資源の保全</t>
    <rPh sb="0" eb="2">
      <t>カンリ</t>
    </rPh>
    <rPh sb="2" eb="4">
      <t>サギョウ</t>
    </rPh>
    <rPh sb="5" eb="8">
      <t>ショウリョクカ</t>
    </rPh>
    <rPh sb="11" eb="14">
      <t>ミズシゲン</t>
    </rPh>
    <rPh sb="15" eb="17">
      <t>ホゼン</t>
    </rPh>
    <phoneticPr fontId="3"/>
  </si>
  <si>
    <t>農業用水の地域用水としての利用・管理</t>
    <rPh sb="0" eb="2">
      <t>ノウギョウ</t>
    </rPh>
    <rPh sb="2" eb="4">
      <t>ヨウスイ</t>
    </rPh>
    <rPh sb="5" eb="7">
      <t>チイキ</t>
    </rPh>
    <rPh sb="7" eb="9">
      <t>ヨウスイ</t>
    </rPh>
    <rPh sb="13" eb="15">
      <t>リヨウ</t>
    </rPh>
    <rPh sb="16" eb="18">
      <t>カンリ</t>
    </rPh>
    <phoneticPr fontId="3"/>
  </si>
  <si>
    <t>農用地等を活用した景観形成活動</t>
    <rPh sb="0" eb="3">
      <t>ノウヨウチ</t>
    </rPh>
    <rPh sb="3" eb="4">
      <t>トウ</t>
    </rPh>
    <rPh sb="5" eb="7">
      <t>カツヨウ</t>
    </rPh>
    <rPh sb="9" eb="11">
      <t>ケイカン</t>
    </rPh>
    <rPh sb="11" eb="13">
      <t>ケイセイ</t>
    </rPh>
    <rPh sb="13" eb="15">
      <t>カツドウ</t>
    </rPh>
    <phoneticPr fontId="3"/>
  </si>
  <si>
    <t>施設等の定期的な巡回点検・清掃</t>
    <rPh sb="0" eb="2">
      <t>シセツ</t>
    </rPh>
    <rPh sb="2" eb="3">
      <t>トウ</t>
    </rPh>
    <rPh sb="4" eb="7">
      <t>テイキテキ</t>
    </rPh>
    <rPh sb="8" eb="10">
      <t>ジュンカイ</t>
    </rPh>
    <rPh sb="10" eb="12">
      <t>テンケン</t>
    </rPh>
    <rPh sb="13" eb="15">
      <t>セイソウ</t>
    </rPh>
    <phoneticPr fontId="3"/>
  </si>
  <si>
    <t>伝統的施設や農法の保全・実施</t>
    <rPh sb="0" eb="3">
      <t>デントウテキ</t>
    </rPh>
    <rPh sb="3" eb="5">
      <t>シセツ</t>
    </rPh>
    <rPh sb="6" eb="8">
      <t>ノウホウ</t>
    </rPh>
    <rPh sb="9" eb="11">
      <t>ホゼン</t>
    </rPh>
    <rPh sb="12" eb="14">
      <t>ジッシ</t>
    </rPh>
    <phoneticPr fontId="3"/>
  </si>
  <si>
    <t>農用地からの風塵の防止活動</t>
    <rPh sb="0" eb="3">
      <t>ノウヨウチ</t>
    </rPh>
    <rPh sb="6" eb="8">
      <t>フウジン</t>
    </rPh>
    <rPh sb="9" eb="11">
      <t>ボウシ</t>
    </rPh>
    <rPh sb="11" eb="13">
      <t>カツドウ</t>
    </rPh>
    <phoneticPr fontId="3"/>
  </si>
  <si>
    <t>水田の地下水かん養機能向上活動</t>
    <rPh sb="0" eb="2">
      <t>スイデン</t>
    </rPh>
    <rPh sb="3" eb="6">
      <t>チカスイ</t>
    </rPh>
    <rPh sb="8" eb="9">
      <t>ヨウ</t>
    </rPh>
    <rPh sb="9" eb="11">
      <t>キノウ</t>
    </rPh>
    <rPh sb="11" eb="13">
      <t>コウジョウ</t>
    </rPh>
    <rPh sb="13" eb="15">
      <t>カツドウ</t>
    </rPh>
    <phoneticPr fontId="3"/>
  </si>
  <si>
    <t>水源かん養林の保全</t>
    <rPh sb="0" eb="2">
      <t>スイゲン</t>
    </rPh>
    <rPh sb="4" eb="5">
      <t>ヨウ</t>
    </rPh>
    <rPh sb="5" eb="6">
      <t>ハヤシ</t>
    </rPh>
    <rPh sb="7" eb="9">
      <t>ホゼン</t>
    </rPh>
    <phoneticPr fontId="3"/>
  </si>
  <si>
    <t>地域資源の活用・資源循環のための活動</t>
    <rPh sb="0" eb="2">
      <t>チイキ</t>
    </rPh>
    <rPh sb="2" eb="4">
      <t>シゲン</t>
    </rPh>
    <rPh sb="5" eb="7">
      <t>カツヨウ</t>
    </rPh>
    <rPh sb="8" eb="10">
      <t>シゲン</t>
    </rPh>
    <rPh sb="10" eb="12">
      <t>ジュンカン</t>
    </rPh>
    <rPh sb="16" eb="18">
      <t>カツドウ</t>
    </rPh>
    <phoneticPr fontId="3"/>
  </si>
  <si>
    <t>啓発活動</t>
    <rPh sb="0" eb="2">
      <t>ケイハツ</t>
    </rPh>
    <rPh sb="2" eb="4">
      <t>カツドウ</t>
    </rPh>
    <phoneticPr fontId="3"/>
  </si>
  <si>
    <t>地域住民等との交流活動</t>
    <rPh sb="0" eb="2">
      <t>チイキ</t>
    </rPh>
    <rPh sb="2" eb="4">
      <t>ジュウミン</t>
    </rPh>
    <rPh sb="4" eb="5">
      <t>トウ</t>
    </rPh>
    <rPh sb="7" eb="9">
      <t>コウリュウ</t>
    </rPh>
    <rPh sb="9" eb="11">
      <t>カツドウ</t>
    </rPh>
    <phoneticPr fontId="3"/>
  </si>
  <si>
    <t>学校教育等との連携</t>
    <rPh sb="0" eb="2">
      <t>ガッコウ</t>
    </rPh>
    <rPh sb="2" eb="4">
      <t>キョウイク</t>
    </rPh>
    <rPh sb="4" eb="5">
      <t>トウ</t>
    </rPh>
    <rPh sb="7" eb="9">
      <t>レンケイ</t>
    </rPh>
    <phoneticPr fontId="3"/>
  </si>
  <si>
    <t>行政機関等との連携</t>
    <rPh sb="0" eb="2">
      <t>ギョウセイ</t>
    </rPh>
    <rPh sb="2" eb="4">
      <t>キカン</t>
    </rPh>
    <rPh sb="4" eb="5">
      <t>トウ</t>
    </rPh>
    <rPh sb="7" eb="9">
      <t>レンケイ</t>
    </rPh>
    <phoneticPr fontId="3"/>
  </si>
  <si>
    <t>地域内の規制等の取り決め</t>
    <rPh sb="0" eb="2">
      <t>チイキ</t>
    </rPh>
    <rPh sb="2" eb="3">
      <t>ナイ</t>
    </rPh>
    <rPh sb="4" eb="6">
      <t>キセイ</t>
    </rPh>
    <rPh sb="6" eb="7">
      <t>トウ</t>
    </rPh>
    <rPh sb="8" eb="9">
      <t>ト</t>
    </rPh>
    <rPh sb="10" eb="11">
      <t>キ</t>
    </rPh>
    <phoneticPr fontId="3"/>
  </si>
  <si>
    <t>水路の破損部分の補修</t>
    <rPh sb="0" eb="2">
      <t>スイロ</t>
    </rPh>
    <rPh sb="3" eb="5">
      <t>ハソン</t>
    </rPh>
    <rPh sb="5" eb="7">
      <t>ブブン</t>
    </rPh>
    <rPh sb="8" eb="10">
      <t>ホシュウ</t>
    </rPh>
    <phoneticPr fontId="3"/>
  </si>
  <si>
    <t>水路の老朽化部分の補修</t>
    <rPh sb="0" eb="2">
      <t>スイロ</t>
    </rPh>
    <rPh sb="3" eb="6">
      <t>ロウキュウカ</t>
    </rPh>
    <rPh sb="6" eb="8">
      <t>ブブン</t>
    </rPh>
    <rPh sb="9" eb="11">
      <t>ホシュウ</t>
    </rPh>
    <phoneticPr fontId="3"/>
  </si>
  <si>
    <t>水路側壁の嵩上げ</t>
    <rPh sb="0" eb="2">
      <t>スイロ</t>
    </rPh>
    <rPh sb="2" eb="4">
      <t>ソクヘキ</t>
    </rPh>
    <rPh sb="5" eb="7">
      <t>カサア</t>
    </rPh>
    <phoneticPr fontId="3"/>
  </si>
  <si>
    <t>U字フリューム等既設水路の再布設</t>
    <rPh sb="1" eb="2">
      <t>ジ</t>
    </rPh>
    <rPh sb="7" eb="8">
      <t>トウ</t>
    </rPh>
    <rPh sb="8" eb="10">
      <t>キセツ</t>
    </rPh>
    <rPh sb="10" eb="12">
      <t>スイロ</t>
    </rPh>
    <rPh sb="13" eb="14">
      <t>サイ</t>
    </rPh>
    <rPh sb="14" eb="16">
      <t>フセツ</t>
    </rPh>
    <phoneticPr fontId="3"/>
  </si>
  <si>
    <t>素掘り水路からコンクリート水路への更新</t>
    <rPh sb="0" eb="2">
      <t>スボ</t>
    </rPh>
    <rPh sb="3" eb="5">
      <t>スイロ</t>
    </rPh>
    <rPh sb="13" eb="15">
      <t>スイロ</t>
    </rPh>
    <rPh sb="17" eb="19">
      <t>コウシン</t>
    </rPh>
    <phoneticPr fontId="3"/>
  </si>
  <si>
    <t>水路の更新</t>
    <rPh sb="0" eb="2">
      <t>スイロ</t>
    </rPh>
    <rPh sb="3" eb="5">
      <t>コウシン</t>
    </rPh>
    <phoneticPr fontId="3"/>
  </si>
  <si>
    <t>集水枡、分水枡の補修</t>
    <rPh sb="0" eb="2">
      <t>シュウスイ</t>
    </rPh>
    <rPh sb="2" eb="3">
      <t>マス</t>
    </rPh>
    <rPh sb="4" eb="6">
      <t>ブンスイ</t>
    </rPh>
    <rPh sb="6" eb="7">
      <t>マス</t>
    </rPh>
    <rPh sb="8" eb="10">
      <t>ホシュウ</t>
    </rPh>
    <phoneticPr fontId="3"/>
  </si>
  <si>
    <t>ゲート、ポンプの補修</t>
    <rPh sb="8" eb="10">
      <t>ホシュウ</t>
    </rPh>
    <phoneticPr fontId="3"/>
  </si>
  <si>
    <t>安全施設の補修</t>
    <rPh sb="0" eb="2">
      <t>アンゼン</t>
    </rPh>
    <rPh sb="2" eb="4">
      <t>シセツ</t>
    </rPh>
    <rPh sb="5" eb="7">
      <t>ホシュウ</t>
    </rPh>
    <phoneticPr fontId="3"/>
  </si>
  <si>
    <t>ゲート、ポンプの更新</t>
    <rPh sb="8" eb="10">
      <t>コウシン</t>
    </rPh>
    <phoneticPr fontId="3"/>
  </si>
  <si>
    <t>安全施設の設置</t>
    <rPh sb="0" eb="2">
      <t>アンゼン</t>
    </rPh>
    <rPh sb="2" eb="4">
      <t>シセツ</t>
    </rPh>
    <rPh sb="5" eb="7">
      <t>セッチ</t>
    </rPh>
    <phoneticPr fontId="3"/>
  </si>
  <si>
    <t>農道路肩、農道法面の補修</t>
    <rPh sb="0" eb="2">
      <t>ノウドウ</t>
    </rPh>
    <rPh sb="2" eb="4">
      <t>ロカタ</t>
    </rPh>
    <rPh sb="5" eb="7">
      <t>ノウドウ</t>
    </rPh>
    <rPh sb="7" eb="9">
      <t>ノリメン</t>
    </rPh>
    <rPh sb="10" eb="12">
      <t>ホシュウ</t>
    </rPh>
    <phoneticPr fontId="3"/>
  </si>
  <si>
    <t>舗装の打換え（一部）</t>
    <rPh sb="0" eb="2">
      <t>ホソウ</t>
    </rPh>
    <rPh sb="3" eb="4">
      <t>ウ</t>
    </rPh>
    <rPh sb="4" eb="5">
      <t>カ</t>
    </rPh>
    <rPh sb="7" eb="9">
      <t>イチブ</t>
    </rPh>
    <phoneticPr fontId="3"/>
  </si>
  <si>
    <t>未舗装農道を舗装（砂利、コンクリート、アスファルト）</t>
    <rPh sb="0" eb="1">
      <t>ミ</t>
    </rPh>
    <rPh sb="1" eb="3">
      <t>ホソウ</t>
    </rPh>
    <rPh sb="3" eb="5">
      <t>ノウドウ</t>
    </rPh>
    <rPh sb="6" eb="8">
      <t>ホソウ</t>
    </rPh>
    <rPh sb="9" eb="11">
      <t>ジャリ</t>
    </rPh>
    <phoneticPr fontId="3"/>
  </si>
  <si>
    <t>農道側溝の補修</t>
    <rPh sb="0" eb="2">
      <t>ノウドウ</t>
    </rPh>
    <rPh sb="2" eb="4">
      <t>ソッコウ</t>
    </rPh>
    <rPh sb="5" eb="7">
      <t>ホシュウ</t>
    </rPh>
    <phoneticPr fontId="3"/>
  </si>
  <si>
    <t>側溝蓋の設置</t>
    <rPh sb="0" eb="2">
      <t>ソッコウ</t>
    </rPh>
    <rPh sb="2" eb="3">
      <t>フタ</t>
    </rPh>
    <rPh sb="4" eb="6">
      <t>セッチ</t>
    </rPh>
    <phoneticPr fontId="3"/>
  </si>
  <si>
    <t>土側溝をコンクリート側溝に更新</t>
    <rPh sb="0" eb="1">
      <t>ツチ</t>
    </rPh>
    <rPh sb="1" eb="3">
      <t>ソッコウ</t>
    </rPh>
    <rPh sb="10" eb="12">
      <t>ソッコウ</t>
    </rPh>
    <rPh sb="13" eb="15">
      <t>コウシン</t>
    </rPh>
    <phoneticPr fontId="3"/>
  </si>
  <si>
    <t>洗掘箇所の補修</t>
    <rPh sb="0" eb="1">
      <t>アラ</t>
    </rPh>
    <rPh sb="1" eb="2">
      <t>ホ</t>
    </rPh>
    <rPh sb="2" eb="4">
      <t>カショ</t>
    </rPh>
    <rPh sb="5" eb="7">
      <t>ホシュウ</t>
    </rPh>
    <phoneticPr fontId="3"/>
  </si>
  <si>
    <t>漏水箇所の補修</t>
    <rPh sb="0" eb="2">
      <t>ロウスイ</t>
    </rPh>
    <rPh sb="2" eb="4">
      <t>カショ</t>
    </rPh>
    <rPh sb="5" eb="7">
      <t>ホシュウ</t>
    </rPh>
    <phoneticPr fontId="3"/>
  </si>
  <si>
    <t>取水施設の補修</t>
    <rPh sb="0" eb="2">
      <t>シュスイ</t>
    </rPh>
    <rPh sb="2" eb="4">
      <t>シセツ</t>
    </rPh>
    <rPh sb="5" eb="7">
      <t>ホシュウ</t>
    </rPh>
    <phoneticPr fontId="3"/>
  </si>
  <si>
    <t>洪水吐の補修</t>
    <rPh sb="0" eb="2">
      <t>コウズイ</t>
    </rPh>
    <rPh sb="2" eb="3">
      <t>ハ</t>
    </rPh>
    <rPh sb="4" eb="6">
      <t>ホシュウ</t>
    </rPh>
    <phoneticPr fontId="3"/>
  </si>
  <si>
    <t>ゲート・バルブの更新</t>
    <rPh sb="8" eb="10">
      <t>コウシン</t>
    </rPh>
    <phoneticPr fontId="3"/>
  </si>
  <si>
    <t>北海道</t>
  </si>
  <si>
    <t>札幌市</t>
  </si>
  <si>
    <t>市町村コード</t>
    <rPh sb="0" eb="3">
      <t>シチョウソン</t>
    </rPh>
    <phoneticPr fontId="3"/>
  </si>
  <si>
    <t>団体コード</t>
    <rPh sb="0" eb="2">
      <t>ダンタイ</t>
    </rPh>
    <phoneticPr fontId="3"/>
  </si>
  <si>
    <t>都道府県名
（漢字）</t>
    <rPh sb="0" eb="4">
      <t>トドウフケン</t>
    </rPh>
    <rPh sb="4" eb="5">
      <t>メイ</t>
    </rPh>
    <rPh sb="7" eb="9">
      <t>カンジ</t>
    </rPh>
    <phoneticPr fontId="3"/>
  </si>
  <si>
    <t>市区町村名
（漢字）</t>
    <rPh sb="0" eb="2">
      <t>シク</t>
    </rPh>
    <rPh sb="2" eb="4">
      <t>チョウソン</t>
    </rPh>
    <rPh sb="4" eb="5">
      <t>メイ</t>
    </rPh>
    <rPh sb="7" eb="9">
      <t>カンジ</t>
    </rPh>
    <phoneticPr fontId="3"/>
  </si>
  <si>
    <t>都道府県名
（カナ）</t>
    <rPh sb="0" eb="4">
      <t>トドウフケン</t>
    </rPh>
    <rPh sb="4" eb="5">
      <t>メイ</t>
    </rPh>
    <phoneticPr fontId="3"/>
  </si>
  <si>
    <t>市区町村名
（カナ）</t>
    <rPh sb="0" eb="2">
      <t>シク</t>
    </rPh>
    <rPh sb="2" eb="4">
      <t>チョウソン</t>
    </rPh>
    <rPh sb="4" eb="5">
      <t>メイ</t>
    </rPh>
    <phoneticPr fontId="3"/>
  </si>
  <si>
    <t>010006</t>
    <phoneticPr fontId="3"/>
  </si>
  <si>
    <t>北海道</t>
    <phoneticPr fontId="3"/>
  </si>
  <si>
    <t>ﾎｯｶｲﾄﾞｳ</t>
  </si>
  <si>
    <t>011002</t>
  </si>
  <si>
    <t>ｻｯﾎﾟﾛｼ</t>
  </si>
  <si>
    <t>012025</t>
  </si>
  <si>
    <t>函館市</t>
  </si>
  <si>
    <t>ﾊｺﾀﾞﾃｼ</t>
  </si>
  <si>
    <t>012033</t>
  </si>
  <si>
    <t>小樽市</t>
  </si>
  <si>
    <t>ｵﾀﾙｼ</t>
  </si>
  <si>
    <t>012041</t>
  </si>
  <si>
    <t>旭川市</t>
  </si>
  <si>
    <t>ｱｻﾋｶﾜｼ</t>
  </si>
  <si>
    <t>012050</t>
  </si>
  <si>
    <t>室蘭市</t>
  </si>
  <si>
    <t>ﾑﾛﾗﾝｼ</t>
  </si>
  <si>
    <t>012068</t>
  </si>
  <si>
    <t>釧路市</t>
  </si>
  <si>
    <t>ｸｼﾛｼ</t>
  </si>
  <si>
    <t>012076</t>
  </si>
  <si>
    <t>帯広市</t>
  </si>
  <si>
    <t>ｵﾋﾞﾋﾛｼ</t>
  </si>
  <si>
    <t>012084</t>
  </si>
  <si>
    <t>北見市</t>
  </si>
  <si>
    <t>ｷﾀﾐｼ</t>
  </si>
  <si>
    <t>012092</t>
  </si>
  <si>
    <t>夕張市</t>
  </si>
  <si>
    <t>ﾕｳﾊﾞﾘｼ</t>
  </si>
  <si>
    <t>012106</t>
  </si>
  <si>
    <t>岩見沢市</t>
  </si>
  <si>
    <t>ｲﾜﾐｻﾞﾜｼ</t>
  </si>
  <si>
    <t>012114</t>
  </si>
  <si>
    <t>網走市</t>
  </si>
  <si>
    <t>ｱﾊﾞｼﾘｼ</t>
  </si>
  <si>
    <t>012122</t>
  </si>
  <si>
    <t>留萌市</t>
  </si>
  <si>
    <t>ﾙﾓｲｼ</t>
  </si>
  <si>
    <t>012131</t>
  </si>
  <si>
    <t>苫小牧市</t>
  </si>
  <si>
    <t>ﾄﾏｺﾏｲｼ</t>
  </si>
  <si>
    <t>012149</t>
  </si>
  <si>
    <t>稚内市</t>
  </si>
  <si>
    <t>ﾜｯｶﾅｲｼ</t>
  </si>
  <si>
    <t>012157</t>
  </si>
  <si>
    <t>美唄市</t>
  </si>
  <si>
    <t>ﾋﾞﾊﾞｲｼ</t>
  </si>
  <si>
    <t>012165</t>
  </si>
  <si>
    <t>芦別市</t>
  </si>
  <si>
    <t>ｱｼﾍﾞﾂｼ</t>
  </si>
  <si>
    <t>012173</t>
  </si>
  <si>
    <t>江別市</t>
  </si>
  <si>
    <t>ｴﾍﾞﾂｼ</t>
  </si>
  <si>
    <t>012181</t>
  </si>
  <si>
    <t>赤平市</t>
  </si>
  <si>
    <t>ｱｶﾋﾞﾗｼ</t>
  </si>
  <si>
    <t>012190</t>
  </si>
  <si>
    <t>紋別市</t>
  </si>
  <si>
    <t>ﾓﾝﾍﾞﾂｼ</t>
  </si>
  <si>
    <t>012203</t>
  </si>
  <si>
    <t>士別市</t>
  </si>
  <si>
    <t>ｼﾍﾞﾂｼ</t>
  </si>
  <si>
    <t>012211</t>
  </si>
  <si>
    <t>名寄市</t>
  </si>
  <si>
    <t>ﾅﾖﾛｼ</t>
  </si>
  <si>
    <t>012220</t>
  </si>
  <si>
    <t>三笠市</t>
  </si>
  <si>
    <t>ﾐｶｻｼ</t>
  </si>
  <si>
    <t>012238</t>
  </si>
  <si>
    <t>根室市</t>
  </si>
  <si>
    <t>ﾈﾑﾛｼ</t>
  </si>
  <si>
    <t>012246</t>
  </si>
  <si>
    <t>千歳市</t>
  </si>
  <si>
    <t>ﾁﾄｾｼ</t>
  </si>
  <si>
    <t>012254</t>
  </si>
  <si>
    <t>滝川市</t>
  </si>
  <si>
    <t>ﾀｷｶﾜｼ</t>
  </si>
  <si>
    <t>012262</t>
  </si>
  <si>
    <t>砂川市</t>
  </si>
  <si>
    <t>ｽﾅｶﾞﾜｼ</t>
  </si>
  <si>
    <t>012271</t>
  </si>
  <si>
    <t>歌志内市</t>
  </si>
  <si>
    <t>ｳﾀｼﾅｲｼ</t>
  </si>
  <si>
    <t>012289</t>
  </si>
  <si>
    <t>深川市</t>
  </si>
  <si>
    <t>ﾌｶｶﾞﾜｼ</t>
  </si>
  <si>
    <t>012297</t>
  </si>
  <si>
    <t>富良野市</t>
  </si>
  <si>
    <t>ﾌﾗﾉｼ</t>
  </si>
  <si>
    <t>012301</t>
  </si>
  <si>
    <t>登別市</t>
  </si>
  <si>
    <t>ﾉﾎﾞﾘﾍﾞﾂｼ</t>
  </si>
  <si>
    <t>012319</t>
  </si>
  <si>
    <t>恵庭市</t>
  </si>
  <si>
    <t>ｴﾆﾜｼ</t>
  </si>
  <si>
    <t>012335</t>
  </si>
  <si>
    <t>伊達市</t>
  </si>
  <si>
    <t>ﾀﾞﾃｼ</t>
  </si>
  <si>
    <t>012343</t>
  </si>
  <si>
    <t>北広島市</t>
  </si>
  <si>
    <t>ｷﾀﾋﾛｼﾏｼ</t>
  </si>
  <si>
    <t>012351</t>
  </si>
  <si>
    <t>石狩市</t>
  </si>
  <si>
    <t>ｲｼｶﾘｼ</t>
  </si>
  <si>
    <t>012360</t>
  </si>
  <si>
    <t>北斗市</t>
  </si>
  <si>
    <t>ﾎｸﾄｼ</t>
  </si>
  <si>
    <t>013030</t>
  </si>
  <si>
    <t>当別町</t>
  </si>
  <si>
    <t>ﾄｳﾍﾞﾂﾁｮｳ</t>
  </si>
  <si>
    <t>013048</t>
  </si>
  <si>
    <t>新篠津村</t>
  </si>
  <si>
    <t>ｼﾝｼﾉﾂﾑﾗ</t>
  </si>
  <si>
    <t>013315</t>
  </si>
  <si>
    <t>松前町</t>
  </si>
  <si>
    <t>ﾏﾂﾏｴﾁｮｳ</t>
  </si>
  <si>
    <t>013323</t>
  </si>
  <si>
    <t>福島町</t>
  </si>
  <si>
    <t>ﾌｸｼﾏﾁｮｳ</t>
  </si>
  <si>
    <t>013331</t>
  </si>
  <si>
    <t>知内町</t>
  </si>
  <si>
    <t>ｼﾘｳﾁﾁｮｳ</t>
  </si>
  <si>
    <t>013340</t>
  </si>
  <si>
    <t>木古内町</t>
  </si>
  <si>
    <t>ｷｺﾅｲﾁｮｳ</t>
  </si>
  <si>
    <t>013374</t>
  </si>
  <si>
    <t>七飯町</t>
  </si>
  <si>
    <t>ﾅﾅｴﾁｮｳ</t>
  </si>
  <si>
    <t>013439</t>
  </si>
  <si>
    <t>鹿部町</t>
  </si>
  <si>
    <t>ｼｶﾍﾞﾁｮｳ</t>
  </si>
  <si>
    <t>013455</t>
  </si>
  <si>
    <t>森町</t>
  </si>
  <si>
    <t>ﾓﾘﾏﾁ</t>
  </si>
  <si>
    <t>013463</t>
  </si>
  <si>
    <t>八雲町</t>
  </si>
  <si>
    <t>ﾔｸﾓﾁｮｳ</t>
  </si>
  <si>
    <t>013471</t>
  </si>
  <si>
    <t>長万部町</t>
  </si>
  <si>
    <t>ｵｼｬﾏﾝﾍﾞﾁｮｳ</t>
  </si>
  <si>
    <t>013617</t>
  </si>
  <si>
    <t>江差町</t>
  </si>
  <si>
    <t>ｴｻｼﾁｮｳ</t>
  </si>
  <si>
    <t>013625</t>
  </si>
  <si>
    <t>上ノ国町</t>
  </si>
  <si>
    <t>ｶﾐﾉｸﾆﾁｮｳ</t>
  </si>
  <si>
    <t>013633</t>
  </si>
  <si>
    <t>厚沢部町</t>
  </si>
  <si>
    <t>ｱｯｻﾌﾞﾁｮｳ</t>
  </si>
  <si>
    <t>013641</t>
  </si>
  <si>
    <t>乙部町</t>
  </si>
  <si>
    <t>ｵﾄﾍﾞﾁｮｳ</t>
  </si>
  <si>
    <t>013676</t>
  </si>
  <si>
    <t>奥尻町</t>
  </si>
  <si>
    <t>ｵｸｼﾘﾁｮｳ</t>
  </si>
  <si>
    <t>013706</t>
  </si>
  <si>
    <t>今金町</t>
  </si>
  <si>
    <t>ｲﾏｶﾈﾁｮｳ</t>
    <phoneticPr fontId="3"/>
  </si>
  <si>
    <t>013714</t>
  </si>
  <si>
    <t>せたな町</t>
  </si>
  <si>
    <t>ｾﾀﾅﾁｮｳ</t>
    <phoneticPr fontId="3"/>
  </si>
  <si>
    <t>013919</t>
  </si>
  <si>
    <t>島牧村</t>
  </si>
  <si>
    <t>ｼﾏﾏｷﾑﾗ</t>
  </si>
  <si>
    <t>013927</t>
  </si>
  <si>
    <t>寿都町</t>
  </si>
  <si>
    <t>ｽｯﾂﾁｮｳ</t>
  </si>
  <si>
    <t>013935</t>
  </si>
  <si>
    <t>黒松内町</t>
  </si>
  <si>
    <t>ｸﾛﾏﾂﾅｲﾁｮｳ</t>
  </si>
  <si>
    <t>013943</t>
  </si>
  <si>
    <t>蘭越町</t>
  </si>
  <si>
    <t>ﾗﾝｺｼﾁｮｳ</t>
  </si>
  <si>
    <t>013951</t>
  </si>
  <si>
    <t>ニセコ町</t>
  </si>
  <si>
    <t>ﾆｾｺﾁｮｳ</t>
  </si>
  <si>
    <t>013960</t>
  </si>
  <si>
    <t>真狩村</t>
  </si>
  <si>
    <t>ﾏｯｶﾘﾑﾗ</t>
  </si>
  <si>
    <t>013978</t>
  </si>
  <si>
    <t>留寿都村</t>
  </si>
  <si>
    <t>ﾙｽﾂﾑﾗ</t>
  </si>
  <si>
    <t>013986</t>
  </si>
  <si>
    <t>喜茂別町</t>
  </si>
  <si>
    <t>ｷﾓﾍﾞﾂﾁｮｳ</t>
  </si>
  <si>
    <t>013994</t>
  </si>
  <si>
    <t>京極町</t>
  </si>
  <si>
    <t>ｷｮｳｺﾞｸﾁｮｳ</t>
  </si>
  <si>
    <t>014001</t>
  </si>
  <si>
    <t>倶知安町</t>
  </si>
  <si>
    <t>ｸｯﾁｬﾝﾁｮｳ</t>
  </si>
  <si>
    <t>014010</t>
  </si>
  <si>
    <t>共和町</t>
  </si>
  <si>
    <t>ｷｮｳﾜﾁｮｳ</t>
  </si>
  <si>
    <t>014028</t>
  </si>
  <si>
    <t>岩内町</t>
  </si>
  <si>
    <t>ｲﾜﾅｲﾁｮｳ</t>
  </si>
  <si>
    <t>014036</t>
  </si>
  <si>
    <t>泊村</t>
  </si>
  <si>
    <t>ﾄﾏﾘﾑﾗ</t>
  </si>
  <si>
    <t>014044</t>
  </si>
  <si>
    <t>神恵内村</t>
  </si>
  <si>
    <t>ｶﾓｴﾅｲﾑﾗ</t>
  </si>
  <si>
    <t>014052</t>
  </si>
  <si>
    <t>積丹町</t>
  </si>
  <si>
    <t>ｼｬｺﾀﾝﾁｮｳ</t>
  </si>
  <si>
    <t>014061</t>
  </si>
  <si>
    <t>古平町</t>
  </si>
  <si>
    <t>ﾌﾙﾋﾞﾗﾁｮｳ</t>
  </si>
  <si>
    <t>014079</t>
  </si>
  <si>
    <t>仁木町</t>
  </si>
  <si>
    <t>ﾆｷﾁｮｳ</t>
  </si>
  <si>
    <t>014087</t>
  </si>
  <si>
    <t>余市町</t>
  </si>
  <si>
    <t>ﾖｲﾁﾁｮｳ</t>
  </si>
  <si>
    <t>014095</t>
  </si>
  <si>
    <t>赤井川村</t>
  </si>
  <si>
    <t>ｱｶｲｶﾞﾜﾑﾗ</t>
  </si>
  <si>
    <t>014231</t>
  </si>
  <si>
    <t>南幌町</t>
  </si>
  <si>
    <t>ﾅﾝﾎﾟﾛﾁｮｳ</t>
  </si>
  <si>
    <t>014249</t>
  </si>
  <si>
    <t>奈井江町</t>
  </si>
  <si>
    <t>ﾅｲｴﾁｮｳ</t>
  </si>
  <si>
    <t>014257</t>
  </si>
  <si>
    <t>上砂川町</t>
  </si>
  <si>
    <t>ｶﾐｽﾅｶﾞﾜﾁｮｳ</t>
  </si>
  <si>
    <t>014273</t>
  </si>
  <si>
    <t>由仁町</t>
  </si>
  <si>
    <t>ﾕﾆﾁｮｳ</t>
  </si>
  <si>
    <t>014281</t>
  </si>
  <si>
    <t>長沼町</t>
  </si>
  <si>
    <t>ﾅｶﾞﾇﾏﾁｮｳ</t>
  </si>
  <si>
    <t>014290</t>
  </si>
  <si>
    <t>栗山町</t>
  </si>
  <si>
    <t>ｸﾘﾔﾏﾁｮｳ</t>
  </si>
  <si>
    <t>014303</t>
  </si>
  <si>
    <t>月形町</t>
  </si>
  <si>
    <t>ﾂｷｶﾞﾀﾁｮｳ</t>
  </si>
  <si>
    <t>014311</t>
  </si>
  <si>
    <t>浦臼町</t>
  </si>
  <si>
    <t>ｳﾗｳｽﾁｮｳ</t>
  </si>
  <si>
    <t>014320</t>
  </si>
  <si>
    <t>新十津川町</t>
  </si>
  <si>
    <t>ｼﾝﾄﾂｶﾜﾁｮｳ</t>
  </si>
  <si>
    <t>014338</t>
  </si>
  <si>
    <t>妹背牛町</t>
  </si>
  <si>
    <t>ﾓｾｳｼﾁｮｳ</t>
  </si>
  <si>
    <t>014346</t>
  </si>
  <si>
    <t>秩父別町</t>
  </si>
  <si>
    <t>ﾁｯﾌﾟﾍﾞﾂﾁｮｳ</t>
  </si>
  <si>
    <t>014362</t>
  </si>
  <si>
    <t>雨竜町</t>
  </si>
  <si>
    <t>ｳﾘｭｳﾁｮｳ</t>
  </si>
  <si>
    <t>014371</t>
  </si>
  <si>
    <t>北竜町</t>
  </si>
  <si>
    <t>ﾎｸﾘｭｳﾁｮｳ</t>
  </si>
  <si>
    <t>014389</t>
  </si>
  <si>
    <t>沼田町</t>
  </si>
  <si>
    <t>ﾇﾏﾀﾁｮｳ</t>
  </si>
  <si>
    <t>014524</t>
  </si>
  <si>
    <t>鷹栖町</t>
  </si>
  <si>
    <t>ﾀｶｽﾁｮｳ</t>
  </si>
  <si>
    <t>014532</t>
  </si>
  <si>
    <t>東神楽町</t>
  </si>
  <si>
    <t>ﾋｶﾞｼｶｸﾞﾗﾁｮｳ</t>
  </si>
  <si>
    <t>014541</t>
  </si>
  <si>
    <t>当麻町</t>
  </si>
  <si>
    <t>ﾄｳﾏﾁｮｳ</t>
  </si>
  <si>
    <t>014559</t>
  </si>
  <si>
    <t>比布町</t>
  </si>
  <si>
    <t>ﾋﾟｯﾌﾟﾁｮｳ</t>
  </si>
  <si>
    <t>014567</t>
  </si>
  <si>
    <t>愛別町</t>
  </si>
  <si>
    <t>ｱｲﾍﾞﾂﾁｮｳ</t>
  </si>
  <si>
    <t>014575</t>
  </si>
  <si>
    <t>上川町</t>
  </si>
  <si>
    <t>ｶﾐｶﾜﾁｮｳ</t>
  </si>
  <si>
    <t>014583</t>
  </si>
  <si>
    <t>東川町</t>
  </si>
  <si>
    <t>ﾋｶﾞｼｶﾜﾁｮｳ</t>
  </si>
  <si>
    <t>014591</t>
  </si>
  <si>
    <t>美瑛町</t>
  </si>
  <si>
    <t>ﾋﾞｴｲﾁｮｳ</t>
  </si>
  <si>
    <t>014605</t>
  </si>
  <si>
    <t>上富良野町</t>
  </si>
  <si>
    <t>ｶﾐﾌﾗﾉﾁｮｳ</t>
  </si>
  <si>
    <t>014613</t>
  </si>
  <si>
    <t>中富良野町</t>
  </si>
  <si>
    <t>ﾅｶﾌﾗﾉﾁｮｳ</t>
  </si>
  <si>
    <t>014621</t>
  </si>
  <si>
    <t>南富良野町</t>
  </si>
  <si>
    <t>ﾐﾅﾐﾌﾗﾉﾁｮｳ</t>
  </si>
  <si>
    <t>014630</t>
  </si>
  <si>
    <t>占冠村</t>
  </si>
  <si>
    <t>ｼﾑｶｯﾌﾟﾑﾗ</t>
  </si>
  <si>
    <t>014648</t>
  </si>
  <si>
    <t>和寒町</t>
  </si>
  <si>
    <t>ﾜｯｻﾑﾁｮｳ</t>
  </si>
  <si>
    <t>014656</t>
  </si>
  <si>
    <t>剣淵町</t>
  </si>
  <si>
    <t>ｹﾝﾌﾞﾁﾁｮｳ</t>
  </si>
  <si>
    <t>014681</t>
  </si>
  <si>
    <t>下川町</t>
  </si>
  <si>
    <t>ｼﾓｶﾜﾁｮｳ</t>
  </si>
  <si>
    <t>014699</t>
  </si>
  <si>
    <t>美深町</t>
  </si>
  <si>
    <t>ﾋﾞﾌｶﾁｮｳ</t>
  </si>
  <si>
    <t>014702</t>
  </si>
  <si>
    <t>音威子府村</t>
  </si>
  <si>
    <t>ｵﾄｲﾈｯﾌﾟﾑﾗ</t>
  </si>
  <si>
    <t>014711</t>
  </si>
  <si>
    <t>中川町</t>
  </si>
  <si>
    <t>ﾅｶｶﾞﾜﾁｮｳ</t>
  </si>
  <si>
    <t>014729</t>
  </si>
  <si>
    <t>幌加内町</t>
  </si>
  <si>
    <t>ﾎﾛｶﾅｲﾁｮｳ</t>
  </si>
  <si>
    <t>014818</t>
  </si>
  <si>
    <t>増毛町</t>
  </si>
  <si>
    <t>ﾏｼｹﾁｮｳ</t>
  </si>
  <si>
    <t>014826</t>
  </si>
  <si>
    <t>小平町</t>
  </si>
  <si>
    <t>ｵﾋﾞﾗﾁｮｳ</t>
  </si>
  <si>
    <t>014834</t>
  </si>
  <si>
    <t>苫前町</t>
  </si>
  <si>
    <t>ﾄﾏﾏｴﾁｮｳ</t>
  </si>
  <si>
    <t>014842</t>
  </si>
  <si>
    <t>羽幌町</t>
  </si>
  <si>
    <t>ﾊﾎﾞﾛﾁｮｳ</t>
  </si>
  <si>
    <t>014851</t>
  </si>
  <si>
    <t>初山別村</t>
  </si>
  <si>
    <t>ｼｮｻﾝﾍﾞﾂﾑﾗ</t>
  </si>
  <si>
    <t>014869</t>
  </si>
  <si>
    <t>遠別町</t>
  </si>
  <si>
    <t>ｴﾝﾍﾞﾂﾁｮｳ</t>
  </si>
  <si>
    <t>014877</t>
  </si>
  <si>
    <t>天塩町</t>
  </si>
  <si>
    <t>ﾃｼｵﾁｮｳ</t>
  </si>
  <si>
    <t>015113</t>
  </si>
  <si>
    <t>猿払村</t>
  </si>
  <si>
    <t>ｻﾙﾌﾂﾑﾗ</t>
  </si>
  <si>
    <t>015121</t>
  </si>
  <si>
    <t>浜頓別町</t>
  </si>
  <si>
    <t>ﾊﾏﾄﾝﾍﾞﾂﾁｮｳ</t>
  </si>
  <si>
    <t>015130</t>
  </si>
  <si>
    <t>中頓別町</t>
  </si>
  <si>
    <t>ﾅｶﾄﾝﾍﾞﾂﾁｮｳ</t>
  </si>
  <si>
    <t>015148</t>
  </si>
  <si>
    <t>枝幸町</t>
  </si>
  <si>
    <t>015164</t>
  </si>
  <si>
    <t>豊富町</t>
  </si>
  <si>
    <t>ﾄﾖﾄﾐﾁｮｳ</t>
  </si>
  <si>
    <t>015172</t>
  </si>
  <si>
    <t>礼文町</t>
  </si>
  <si>
    <t>ﾚﾌﾞﾝﾁｮｳ</t>
  </si>
  <si>
    <t>015181</t>
  </si>
  <si>
    <t>利尻町</t>
  </si>
  <si>
    <t>ﾘｼﾘﾁｮｳ</t>
  </si>
  <si>
    <t>015199</t>
  </si>
  <si>
    <t>利尻富士町</t>
  </si>
  <si>
    <t>ﾘｼﾘﾌｼﾞﾁｮｳ</t>
  </si>
  <si>
    <t>015202</t>
  </si>
  <si>
    <t>幌延町</t>
  </si>
  <si>
    <t>ﾎﾛﾉﾍﾞﾁｮｳ</t>
  </si>
  <si>
    <t>015431</t>
  </si>
  <si>
    <t>美幌町</t>
  </si>
  <si>
    <t>ﾋﾞﾎﾛﾁｮｳ</t>
  </si>
  <si>
    <t>015440</t>
  </si>
  <si>
    <t>津別町</t>
  </si>
  <si>
    <t>ﾂﾍﾞﾂﾁｮｳ</t>
  </si>
  <si>
    <t>015458</t>
  </si>
  <si>
    <t>斜里町</t>
  </si>
  <si>
    <t>ｼｬﾘﾁｮｳ</t>
  </si>
  <si>
    <t>015466</t>
  </si>
  <si>
    <t>清里町</t>
  </si>
  <si>
    <t>ｷﾖｻﾄﾁｮｳ</t>
  </si>
  <si>
    <t>015474</t>
  </si>
  <si>
    <t>小清水町</t>
  </si>
  <si>
    <t>ｺｼﾐｽﾞﾁｮｳ</t>
  </si>
  <si>
    <t>015491</t>
  </si>
  <si>
    <t>訓子府町</t>
  </si>
  <si>
    <t>ｸﾝﾈｯﾌﾟﾁｮｳ</t>
  </si>
  <si>
    <t>015504</t>
  </si>
  <si>
    <t>置戸町</t>
  </si>
  <si>
    <t>ｵｹﾄﾁｮｳ</t>
  </si>
  <si>
    <t>015521</t>
  </si>
  <si>
    <t>佐呂間町</t>
  </si>
  <si>
    <t>ｻﾛﾏﾁｮｳ</t>
  </si>
  <si>
    <t>015555</t>
  </si>
  <si>
    <t>遠軽町</t>
  </si>
  <si>
    <t>ｴﾝｶﾞﾙﾁｮｳ</t>
  </si>
  <si>
    <t>015598</t>
  </si>
  <si>
    <t>湧別町</t>
  </si>
  <si>
    <t>ﾕｳﾍﾞﾂﾁｮｳ</t>
  </si>
  <si>
    <t>015601</t>
  </si>
  <si>
    <t>滝上町</t>
  </si>
  <si>
    <t>ﾀｷﾉｳｴﾁｮｳ</t>
  </si>
  <si>
    <t>015610</t>
  </si>
  <si>
    <t>興部町</t>
  </si>
  <si>
    <t>ｵｺｯﾍﾟﾁｮｳ</t>
  </si>
  <si>
    <t>015628</t>
  </si>
  <si>
    <t>西興部村</t>
  </si>
  <si>
    <t>ﾆｼｵｺｯﾍﾟﾑﾗ</t>
  </si>
  <si>
    <t>015636</t>
  </si>
  <si>
    <t>雄武町</t>
  </si>
  <si>
    <t>ｵｳﾑﾁｮｳ</t>
  </si>
  <si>
    <t>015644</t>
  </si>
  <si>
    <t>大空町</t>
  </si>
  <si>
    <t>ｵｵｿﾞﾗﾁｮｳ</t>
  </si>
  <si>
    <t>015717</t>
  </si>
  <si>
    <t>豊浦町</t>
  </si>
  <si>
    <t>ﾄﾖｳﾗﾁｮｳ</t>
  </si>
  <si>
    <t>015750</t>
  </si>
  <si>
    <t>壮瞥町</t>
  </si>
  <si>
    <t>ｿｳﾍﾞﾂﾁｮｳ</t>
  </si>
  <si>
    <t>015784</t>
  </si>
  <si>
    <t>白老町</t>
  </si>
  <si>
    <t>ｼﾗｵｲﾁｮｳ</t>
  </si>
  <si>
    <t>015814</t>
  </si>
  <si>
    <t>厚真町</t>
  </si>
  <si>
    <t>ｱﾂﾏﾁｮｳ</t>
  </si>
  <si>
    <t>015849</t>
  </si>
  <si>
    <t>洞爺湖町</t>
  </si>
  <si>
    <t>ﾄｳﾔｺﾁｮｳ</t>
  </si>
  <si>
    <t>015857</t>
  </si>
  <si>
    <t>安平町</t>
  </si>
  <si>
    <t>ｱﾋﾞﾗﾁｮｳ</t>
  </si>
  <si>
    <t>015865</t>
  </si>
  <si>
    <t>むかわ町</t>
  </si>
  <si>
    <t>ﾑｶﾜﾁｮｳ</t>
  </si>
  <si>
    <t>016012</t>
  </si>
  <si>
    <t>日高町</t>
  </si>
  <si>
    <t>ﾋﾀﾞｶﾁｮｳ</t>
  </si>
  <si>
    <t>016021</t>
  </si>
  <si>
    <t>平取町</t>
  </si>
  <si>
    <t>ﾋﾞﾗﾄﾘﾁｮｳ</t>
  </si>
  <si>
    <t>016047</t>
  </si>
  <si>
    <t>新冠町</t>
  </si>
  <si>
    <t>ﾆｲｶｯﾌﾟﾁｮｳ</t>
  </si>
  <si>
    <t>016071</t>
  </si>
  <si>
    <t>浦河町</t>
  </si>
  <si>
    <t>ｳﾗｶﾜﾁｮｳ</t>
  </si>
  <si>
    <t>016080</t>
  </si>
  <si>
    <t>様似町</t>
  </si>
  <si>
    <t>ｻﾏﾆﾁｮｳ</t>
  </si>
  <si>
    <t>016098</t>
  </si>
  <si>
    <t>えりも町</t>
  </si>
  <si>
    <t>ｴﾘﾓﾁｮｳ</t>
  </si>
  <si>
    <t>016101</t>
  </si>
  <si>
    <t>新ひだか町</t>
  </si>
  <si>
    <t>ｼﾝﾋﾀﾞｶﾁｮｳ</t>
  </si>
  <si>
    <t>016314</t>
  </si>
  <si>
    <t>音更町</t>
  </si>
  <si>
    <t>ｵﾄﾌｹﾁｮｳ</t>
  </si>
  <si>
    <t>016322</t>
  </si>
  <si>
    <t>士幌町</t>
  </si>
  <si>
    <t>ｼﾎﾛﾁｮｳ</t>
  </si>
  <si>
    <t>016331</t>
  </si>
  <si>
    <t>上士幌町</t>
  </si>
  <si>
    <t>ｶﾐｼﾎﾛﾁｮｳ</t>
  </si>
  <si>
    <t>016349</t>
  </si>
  <si>
    <t>鹿追町</t>
  </si>
  <si>
    <t>ｼｶｵｲﾁｮｳ</t>
  </si>
  <si>
    <t>016357</t>
  </si>
  <si>
    <t>新得町</t>
  </si>
  <si>
    <t>ｼﾝﾄｸﾁｮｳ</t>
  </si>
  <si>
    <t>016365</t>
  </si>
  <si>
    <t>清水町</t>
  </si>
  <si>
    <t>ｼﾐｽﾞﾁｮｳ</t>
  </si>
  <si>
    <t>016373</t>
  </si>
  <si>
    <t>芽室町</t>
  </si>
  <si>
    <t>ﾒﾑﾛﾁｮｳ</t>
  </si>
  <si>
    <t>016381</t>
  </si>
  <si>
    <t>中札内村</t>
  </si>
  <si>
    <t>ﾅｶｻﾂﾅｲﾑﾗ</t>
  </si>
  <si>
    <t>016390</t>
  </si>
  <si>
    <t>更別村</t>
  </si>
  <si>
    <t>ｻﾗﾍﾞﾂﾑﾗ</t>
  </si>
  <si>
    <t>016411</t>
  </si>
  <si>
    <t>大樹町</t>
  </si>
  <si>
    <t>ﾀｲｷﾁｮｳ</t>
  </si>
  <si>
    <t>016420</t>
  </si>
  <si>
    <t>広尾町</t>
  </si>
  <si>
    <t>ﾋﾛｵﾁｮｳ</t>
  </si>
  <si>
    <t>016438</t>
  </si>
  <si>
    <t>幕別町</t>
  </si>
  <si>
    <t>ﾏｸﾍﾞﾂﾁｮｳ</t>
  </si>
  <si>
    <t>016446</t>
  </si>
  <si>
    <t>池田町</t>
  </si>
  <si>
    <t>ｲｹﾀﾞﾁｮｳ</t>
  </si>
  <si>
    <t>016454</t>
  </si>
  <si>
    <t>豊頃町</t>
  </si>
  <si>
    <t>ﾄﾖｺﾛﾁｮｳ</t>
  </si>
  <si>
    <t>016462</t>
  </si>
  <si>
    <t>本別町</t>
  </si>
  <si>
    <t>ﾎﾝﾍﾞﾂﾁｮｳ</t>
  </si>
  <si>
    <t>016471</t>
  </si>
  <si>
    <t>足寄町</t>
  </si>
  <si>
    <t>ｱｼｮﾛﾁｮｳ</t>
  </si>
  <si>
    <t>016489</t>
  </si>
  <si>
    <t>陸別町</t>
  </si>
  <si>
    <t>ﾘｸﾍﾞﾂﾁｮｳ</t>
  </si>
  <si>
    <t>016497</t>
  </si>
  <si>
    <t>浦幌町</t>
  </si>
  <si>
    <t>ｳﾗﾎﾛﾁｮｳ</t>
  </si>
  <si>
    <t>016616</t>
  </si>
  <si>
    <t>釧路町</t>
  </si>
  <si>
    <t>ｸｼﾛﾁｮｳ</t>
  </si>
  <si>
    <t>016624</t>
  </si>
  <si>
    <t>厚岸町</t>
  </si>
  <si>
    <t>ｱｯｹｼﾁｮｳ</t>
  </si>
  <si>
    <t>016632</t>
  </si>
  <si>
    <t>浜中町</t>
  </si>
  <si>
    <t>ﾊﾏﾅｶﾁｮｳ</t>
  </si>
  <si>
    <t>016641</t>
  </si>
  <si>
    <t>標茶町</t>
  </si>
  <si>
    <t>ｼﾍﾞﾁｬﾁｮｳ</t>
  </si>
  <si>
    <t>016659</t>
  </si>
  <si>
    <t>弟子屈町</t>
  </si>
  <si>
    <t>ﾃｼｶｶﾞﾁｮｳ</t>
  </si>
  <si>
    <t>016675</t>
  </si>
  <si>
    <t>鶴居村</t>
  </si>
  <si>
    <t>ﾂﾙｲﾑﾗ</t>
  </si>
  <si>
    <t>016683</t>
  </si>
  <si>
    <t>白糠町</t>
  </si>
  <si>
    <t>ｼﾗﾇｶﾁｮｳ</t>
  </si>
  <si>
    <t>016918</t>
  </si>
  <si>
    <t>別海町</t>
    <phoneticPr fontId="3"/>
  </si>
  <si>
    <t>ﾍﾞﾂｶｲﾁｮｳ</t>
  </si>
  <si>
    <t>016926</t>
  </si>
  <si>
    <t>中標津町</t>
  </si>
  <si>
    <t>ﾅｶｼﾍﾞﾂﾁｮｳ</t>
  </si>
  <si>
    <t>016934</t>
  </si>
  <si>
    <t>標津町</t>
  </si>
  <si>
    <t>ｼﾍﾞﾂﾁｮｳ</t>
  </si>
  <si>
    <t>016942</t>
  </si>
  <si>
    <t>羅臼町</t>
  </si>
  <si>
    <t>ﾗｳｽﾁｮｳ</t>
  </si>
  <si>
    <t>020001</t>
    <phoneticPr fontId="3"/>
  </si>
  <si>
    <t>青森県</t>
    <phoneticPr fontId="3"/>
  </si>
  <si>
    <t>ｱｵﾓﾘｹﾝ</t>
    <phoneticPr fontId="3"/>
  </si>
  <si>
    <t>022012</t>
  </si>
  <si>
    <t>青森県</t>
  </si>
  <si>
    <t>青森市</t>
  </si>
  <si>
    <t>ｱｵﾓﾘｹﾝ</t>
  </si>
  <si>
    <t>ｱｵﾓﾘｼ</t>
  </si>
  <si>
    <t>022021</t>
  </si>
  <si>
    <t>弘前市</t>
  </si>
  <si>
    <t>ﾋﾛｻｷｼ</t>
  </si>
  <si>
    <t>022039</t>
  </si>
  <si>
    <t>八戸市</t>
  </si>
  <si>
    <t>ﾊﾁﾉﾍｼ</t>
  </si>
  <si>
    <t>022047</t>
  </si>
  <si>
    <t>黒石市</t>
  </si>
  <si>
    <t>ｸﾛｲｼｼ</t>
  </si>
  <si>
    <t>022055</t>
  </si>
  <si>
    <t>五所川原市</t>
  </si>
  <si>
    <t>ｺﾞｼｮｶﾞﾜﾗｼ</t>
  </si>
  <si>
    <t>022063</t>
  </si>
  <si>
    <t>十和田市</t>
  </si>
  <si>
    <t>ﾄﾜﾀﾞｼ</t>
  </si>
  <si>
    <t>022071</t>
  </si>
  <si>
    <t>三沢市</t>
  </si>
  <si>
    <t>ﾐｻﾜｼ</t>
  </si>
  <si>
    <t>022080</t>
  </si>
  <si>
    <t>むつ市</t>
  </si>
  <si>
    <t>ﾑﾂｼ</t>
  </si>
  <si>
    <t>022098</t>
  </si>
  <si>
    <t>つがる市</t>
  </si>
  <si>
    <t>ﾂｶﾞﾙｼ</t>
  </si>
  <si>
    <t>022101</t>
  </si>
  <si>
    <t>平川市</t>
  </si>
  <si>
    <t>ﾋﾗｶﾜｼ</t>
  </si>
  <si>
    <t>023019</t>
  </si>
  <si>
    <t>平内町</t>
  </si>
  <si>
    <t>ﾋﾗﾅｲﾏﾁ</t>
  </si>
  <si>
    <t>023035</t>
  </si>
  <si>
    <t>今別町</t>
  </si>
  <si>
    <t>ｲﾏﾍﾞﾂﾏﾁ</t>
  </si>
  <si>
    <t>023043</t>
  </si>
  <si>
    <t>蓬田村</t>
  </si>
  <si>
    <t>ﾖﾓｷﾞﾀﾑﾗ</t>
  </si>
  <si>
    <t>023078</t>
  </si>
  <si>
    <t>外ヶ浜町</t>
  </si>
  <si>
    <t>ｿﾄｶﾞﾊﾏﾏﾁ</t>
  </si>
  <si>
    <t>023213</t>
  </si>
  <si>
    <t>鰺ヶ沢町</t>
  </si>
  <si>
    <t>ｱｼﾞｶﾞｻﾜﾏﾁ</t>
  </si>
  <si>
    <t>023230</t>
  </si>
  <si>
    <t>深浦町</t>
  </si>
  <si>
    <t>ﾌｶｳﾗﾏﾁ</t>
  </si>
  <si>
    <t>023434</t>
  </si>
  <si>
    <t>西目屋村</t>
  </si>
  <si>
    <t>ﾆｼﾒﾔﾑﾗ</t>
  </si>
  <si>
    <t>023612</t>
  </si>
  <si>
    <t>藤崎町</t>
  </si>
  <si>
    <t>ﾌｼﾞｻｷﾏﾁ</t>
  </si>
  <si>
    <t>023621</t>
  </si>
  <si>
    <t>大鰐町</t>
  </si>
  <si>
    <t>ｵｵﾜﾆﾏﾁ</t>
  </si>
  <si>
    <t>023671</t>
  </si>
  <si>
    <t>田舎館村</t>
  </si>
  <si>
    <t>ｲﾅｶﾀﾞﾃﾑﾗ</t>
  </si>
  <si>
    <t>023817</t>
  </si>
  <si>
    <t>板柳町</t>
  </si>
  <si>
    <t>ｲﾀﾔﾅｷﾞﾏﾁ</t>
  </si>
  <si>
    <t>023841</t>
  </si>
  <si>
    <t>鶴田町</t>
  </si>
  <si>
    <t>ﾂﾙﾀﾏﾁ</t>
  </si>
  <si>
    <t>023876</t>
  </si>
  <si>
    <t>中泊町</t>
  </si>
  <si>
    <t>ﾅｶﾄﾞﾏﾘﾏﾁ</t>
  </si>
  <si>
    <t>024015</t>
  </si>
  <si>
    <t>野辺地町</t>
  </si>
  <si>
    <t>ﾉﾍｼﾞﾏﾁ</t>
  </si>
  <si>
    <t>024023</t>
  </si>
  <si>
    <t>七戸町</t>
  </si>
  <si>
    <t>ｼﾁﾉﾍﾏﾁ</t>
  </si>
  <si>
    <t>024058</t>
  </si>
  <si>
    <t>六戸町</t>
  </si>
  <si>
    <t>ﾛｸﾉﾍﾏﾁ</t>
  </si>
  <si>
    <t>024066</t>
  </si>
  <si>
    <t>横浜町</t>
  </si>
  <si>
    <t>ﾖｺﾊﾏﾏﾁ</t>
  </si>
  <si>
    <t>024082</t>
  </si>
  <si>
    <t>東北町</t>
  </si>
  <si>
    <t>ﾄｳﾎｸﾏﾁ</t>
  </si>
  <si>
    <t>024112</t>
  </si>
  <si>
    <t>六ヶ所村</t>
  </si>
  <si>
    <t>ﾛｯｶｼｮﾑﾗ</t>
  </si>
  <si>
    <t>024121</t>
  </si>
  <si>
    <t>おいらせ町</t>
  </si>
  <si>
    <t>ｵｲﾗｾﾁｮｳ</t>
  </si>
  <si>
    <t>024236</t>
  </si>
  <si>
    <t>大間町</t>
  </si>
  <si>
    <t>ｵｵﾏﾏﾁ</t>
  </si>
  <si>
    <t>024244</t>
  </si>
  <si>
    <t>東通村</t>
  </si>
  <si>
    <t>ﾋｶﾞｼﾄﾞｵﾘﾑﾗ</t>
  </si>
  <si>
    <t>024252</t>
  </si>
  <si>
    <t>風間浦村</t>
  </si>
  <si>
    <t>ｶｻﾞﾏｳﾗﾑﾗ</t>
  </si>
  <si>
    <t>024261</t>
  </si>
  <si>
    <t>佐井村</t>
  </si>
  <si>
    <t>ｻｲﾑﾗ</t>
  </si>
  <si>
    <t>024414</t>
  </si>
  <si>
    <t>三戸町</t>
  </si>
  <si>
    <t>ｻﾝﾉﾍﾏﾁ</t>
  </si>
  <si>
    <t>024422</t>
  </si>
  <si>
    <t>五戸町</t>
  </si>
  <si>
    <t>ｺﾞﾉﾍﾏﾁ</t>
  </si>
  <si>
    <t>024431</t>
  </si>
  <si>
    <t>田子町</t>
  </si>
  <si>
    <t>ﾀｯｺﾏﾁ</t>
  </si>
  <si>
    <t>024457</t>
  </si>
  <si>
    <t>南部町</t>
  </si>
  <si>
    <t>ﾅﾝﾌﾞﾁｮｳ</t>
  </si>
  <si>
    <t>024465</t>
  </si>
  <si>
    <t>階上町</t>
  </si>
  <si>
    <t>ﾊｼｶﾐﾁｮｳ</t>
  </si>
  <si>
    <t>024503</t>
  </si>
  <si>
    <t>新郷村</t>
  </si>
  <si>
    <t>ｼﾝｺﾞｳﾑﾗ</t>
  </si>
  <si>
    <t>030007</t>
    <phoneticPr fontId="3"/>
  </si>
  <si>
    <t>岩手県</t>
    <phoneticPr fontId="3"/>
  </si>
  <si>
    <t>ｲﾜﾃｹﾝ</t>
    <phoneticPr fontId="3"/>
  </si>
  <si>
    <t>032018</t>
  </si>
  <si>
    <t>岩手県</t>
  </si>
  <si>
    <t>盛岡市</t>
  </si>
  <si>
    <t>ｲﾜﾃｹﾝ</t>
  </si>
  <si>
    <t>ﾓﾘｵｶｼ</t>
  </si>
  <si>
    <t>032026</t>
  </si>
  <si>
    <t>宮古市</t>
  </si>
  <si>
    <t>ﾐﾔｺｼ</t>
  </si>
  <si>
    <t>032034</t>
  </si>
  <si>
    <t>大船渡市</t>
  </si>
  <si>
    <t>ｵｵﾌﾅﾄｼ</t>
  </si>
  <si>
    <t>032051</t>
  </si>
  <si>
    <t>花巻市</t>
  </si>
  <si>
    <t>ﾊﾅﾏｷｼ</t>
  </si>
  <si>
    <t>032069</t>
  </si>
  <si>
    <t>北上市</t>
  </si>
  <si>
    <t>ｷﾀｶﾐｼ</t>
  </si>
  <si>
    <t>032077</t>
  </si>
  <si>
    <t>久慈市</t>
  </si>
  <si>
    <t>ｸｼﾞｼ</t>
  </si>
  <si>
    <t>032085</t>
  </si>
  <si>
    <t>遠野市</t>
  </si>
  <si>
    <t>ﾄｵﾉｼ</t>
  </si>
  <si>
    <t>032093</t>
  </si>
  <si>
    <t>一関市</t>
  </si>
  <si>
    <t>ｲﾁﾉｾｷｼ</t>
  </si>
  <si>
    <t>032107</t>
  </si>
  <si>
    <t>陸前高田市</t>
  </si>
  <si>
    <t>ﾘｸｾﾞﾝﾀｶﾀｼ</t>
  </si>
  <si>
    <t>032115</t>
  </si>
  <si>
    <t>釜石市</t>
  </si>
  <si>
    <t>ｶﾏｲｼｼ</t>
  </si>
  <si>
    <t>032131</t>
  </si>
  <si>
    <t>二戸市</t>
  </si>
  <si>
    <t>ﾆﾉﾍｼ</t>
  </si>
  <si>
    <t>032140</t>
  </si>
  <si>
    <t>八幡平市</t>
  </si>
  <si>
    <t>ﾊﾁﾏﾝﾀｲｼ</t>
  </si>
  <si>
    <t>032158</t>
  </si>
  <si>
    <t>奥州市</t>
  </si>
  <si>
    <t>ｵｳｼｭｳｼ</t>
  </si>
  <si>
    <t>032166</t>
    <phoneticPr fontId="3"/>
  </si>
  <si>
    <t>滝沢市</t>
    <rPh sb="2" eb="3">
      <t>シ</t>
    </rPh>
    <phoneticPr fontId="3"/>
  </si>
  <si>
    <t>ﾀｷｻﾞﾜｼ</t>
    <phoneticPr fontId="3"/>
  </si>
  <si>
    <t>033014</t>
  </si>
  <si>
    <t>雫石町</t>
  </si>
  <si>
    <t>ｼｽﾞｸｲｼﾁｮｳ</t>
  </si>
  <si>
    <t>033022</t>
  </si>
  <si>
    <t>葛巻町</t>
  </si>
  <si>
    <t>ｸｽﾞﾏｷﾏﾁ</t>
  </si>
  <si>
    <t>033031</t>
  </si>
  <si>
    <t>岩手町</t>
  </si>
  <si>
    <t>ｲﾜﾃﾏﾁ</t>
  </si>
  <si>
    <t>033219</t>
  </si>
  <si>
    <t>紫波町</t>
  </si>
  <si>
    <t>ｼﾜﾁｮｳ</t>
  </si>
  <si>
    <t>033227</t>
  </si>
  <si>
    <t>矢巾町</t>
  </si>
  <si>
    <t>ﾔﾊﾊﾞﾁｮｳ</t>
  </si>
  <si>
    <t>033669</t>
  </si>
  <si>
    <t>西和賀町</t>
  </si>
  <si>
    <t>ﾆｼﾜｶﾞﾏﾁ</t>
  </si>
  <si>
    <t>033812</t>
  </si>
  <si>
    <t>金ケ崎町</t>
  </si>
  <si>
    <t>ｶﾈｶﾞｻｷﾁｮｳ</t>
  </si>
  <si>
    <t>034029</t>
  </si>
  <si>
    <t>平泉町</t>
  </si>
  <si>
    <t>ﾋﾗｲｽﾞﾐﾁｮｳ</t>
  </si>
  <si>
    <t>034410</t>
  </si>
  <si>
    <t>住田町</t>
  </si>
  <si>
    <t>ｽﾐﾀﾁｮｳ</t>
  </si>
  <si>
    <t>034614</t>
  </si>
  <si>
    <t>大槌町</t>
  </si>
  <si>
    <t>ｵｵﾂﾁﾁｮｳ</t>
  </si>
  <si>
    <t>034827</t>
  </si>
  <si>
    <t>山田町</t>
  </si>
  <si>
    <t>ﾔﾏﾀﾞﾏﾁ</t>
  </si>
  <si>
    <t>034835</t>
  </si>
  <si>
    <t>岩泉町</t>
  </si>
  <si>
    <t>ｲﾜｲｽﾞﾐﾁｮｳ</t>
  </si>
  <si>
    <t>034843</t>
  </si>
  <si>
    <t>田野畑村</t>
  </si>
  <si>
    <t>ﾀﾉﾊﾀﾑﾗ</t>
  </si>
  <si>
    <t>034851</t>
  </si>
  <si>
    <t>普代村</t>
  </si>
  <si>
    <t>ﾌﾀﾞｲﾑﾗ</t>
  </si>
  <si>
    <t>035017</t>
  </si>
  <si>
    <t>軽米町</t>
  </si>
  <si>
    <t>ｶﾙﾏｲﾏﾁ</t>
  </si>
  <si>
    <t>035033</t>
  </si>
  <si>
    <t>野田村</t>
  </si>
  <si>
    <t>ﾉﾀﾞﾑﾗ</t>
  </si>
  <si>
    <t>035068</t>
  </si>
  <si>
    <t>九戸村</t>
  </si>
  <si>
    <t>ｸﾉﾍﾑﾗ</t>
  </si>
  <si>
    <t>035076</t>
  </si>
  <si>
    <t>洋野町</t>
  </si>
  <si>
    <t>ﾋﾛﾉﾁｮｳ</t>
  </si>
  <si>
    <t>035246</t>
  </si>
  <si>
    <t>一戸町</t>
  </si>
  <si>
    <t>ｲﾁﾉﾍﾏﾁ</t>
  </si>
  <si>
    <t>040002</t>
    <phoneticPr fontId="3"/>
  </si>
  <si>
    <t>宮城県</t>
    <phoneticPr fontId="3"/>
  </si>
  <si>
    <t>ﾐﾔｷﾞｹﾝ</t>
    <phoneticPr fontId="3"/>
  </si>
  <si>
    <t>041009</t>
  </si>
  <si>
    <t>宮城県</t>
  </si>
  <si>
    <t>仙台市</t>
  </si>
  <si>
    <t>ﾐﾔｷﾞｹﾝ</t>
  </si>
  <si>
    <t>ｾﾝﾀﾞｲｼ</t>
  </si>
  <si>
    <t>042021</t>
  </si>
  <si>
    <t>石巻市</t>
  </si>
  <si>
    <t>ｲｼﾉﾏｷｼ</t>
  </si>
  <si>
    <t>042030</t>
  </si>
  <si>
    <t>塩竈市</t>
  </si>
  <si>
    <t>ｼｵｶﾞﾏｼ</t>
  </si>
  <si>
    <t>042056</t>
  </si>
  <si>
    <t>気仙沼市</t>
  </si>
  <si>
    <t>ｹｾﾝﾇﾏｼ</t>
  </si>
  <si>
    <t>042064</t>
  </si>
  <si>
    <t>白石市</t>
  </si>
  <si>
    <t>ｼﾛｲｼｼ</t>
  </si>
  <si>
    <t>042072</t>
  </si>
  <si>
    <t>名取市</t>
  </si>
  <si>
    <t>ﾅﾄﾘｼ</t>
  </si>
  <si>
    <t>042081</t>
  </si>
  <si>
    <t>角田市</t>
  </si>
  <si>
    <t>ｶｸﾀﾞｼ</t>
  </si>
  <si>
    <t>042099</t>
  </si>
  <si>
    <t>多賀城市</t>
  </si>
  <si>
    <t>ﾀｶﾞｼﾞｮｳｼ</t>
  </si>
  <si>
    <t>042111</t>
  </si>
  <si>
    <t>岩沼市</t>
  </si>
  <si>
    <t>ｲﾜﾇﾏｼ</t>
  </si>
  <si>
    <t>042129</t>
  </si>
  <si>
    <t>登米市</t>
  </si>
  <si>
    <t>ﾄﾒｼ</t>
  </si>
  <si>
    <t>042137</t>
  </si>
  <si>
    <t>栗原市</t>
  </si>
  <si>
    <t>ｸﾘﾊﾗｼ</t>
  </si>
  <si>
    <t>042145</t>
  </si>
  <si>
    <t>東松島市</t>
  </si>
  <si>
    <t>ﾋｶﾞｼﾏﾂｼﾏｼ</t>
  </si>
  <si>
    <t>042153</t>
  </si>
  <si>
    <t>大崎市</t>
  </si>
  <si>
    <t>ｵｵｻｷｼ</t>
  </si>
  <si>
    <t>042161</t>
    <phoneticPr fontId="3"/>
  </si>
  <si>
    <t>富谷市</t>
    <rPh sb="2" eb="3">
      <t>シ</t>
    </rPh>
    <phoneticPr fontId="3"/>
  </si>
  <si>
    <t>ﾄﾐﾔｼ</t>
    <phoneticPr fontId="3"/>
  </si>
  <si>
    <t>043010</t>
  </si>
  <si>
    <t>蔵王町</t>
  </si>
  <si>
    <t>ｻﾞｵｳﾏﾁ</t>
  </si>
  <si>
    <t>043028</t>
  </si>
  <si>
    <t>七ヶ宿町</t>
  </si>
  <si>
    <t>ｼﾁｶｼｭｸﾏﾁ</t>
  </si>
  <si>
    <t>043214</t>
  </si>
  <si>
    <t>大河原町</t>
  </si>
  <si>
    <t>ｵｵｶﾞﾜﾗﾏﾁ</t>
  </si>
  <si>
    <t>043222</t>
  </si>
  <si>
    <t>村田町</t>
  </si>
  <si>
    <t>ﾑﾗﾀﾏﾁ</t>
  </si>
  <si>
    <t>043231</t>
  </si>
  <si>
    <t>柴田町</t>
  </si>
  <si>
    <t>ｼﾊﾞﾀﾏﾁ</t>
  </si>
  <si>
    <t>043249</t>
  </si>
  <si>
    <t>川崎町</t>
  </si>
  <si>
    <t>ｶﾜｻｷﾏﾁ</t>
  </si>
  <si>
    <t>043419</t>
  </si>
  <si>
    <t>丸森町</t>
  </si>
  <si>
    <t>ﾏﾙﾓﾘﾏﾁ</t>
  </si>
  <si>
    <t>043613</t>
  </si>
  <si>
    <t>亘理町</t>
  </si>
  <si>
    <t>ﾜﾀﾘﾁｮｳ</t>
  </si>
  <si>
    <t>043621</t>
  </si>
  <si>
    <t>山元町</t>
  </si>
  <si>
    <t>ﾔﾏﾓﾄﾁｮｳ</t>
  </si>
  <si>
    <t>044016</t>
  </si>
  <si>
    <t>松島町</t>
  </si>
  <si>
    <t>ﾏﾂｼﾏﾏﾁ</t>
  </si>
  <si>
    <t>044041</t>
  </si>
  <si>
    <t>七ヶ浜町</t>
  </si>
  <si>
    <t>ｼﾁｶﾞﾊﾏﾏﾁ</t>
  </si>
  <si>
    <t>044067</t>
  </si>
  <si>
    <t>利府町</t>
  </si>
  <si>
    <t>ﾘﾌﾁｮｳ</t>
  </si>
  <si>
    <t>044211</t>
  </si>
  <si>
    <t>大和町</t>
  </si>
  <si>
    <t>ﾀｲﾜﾁｮｳ</t>
  </si>
  <si>
    <t>044229</t>
  </si>
  <si>
    <t>大郷町</t>
  </si>
  <si>
    <t>ｵｵｻﾄﾁｮｳ</t>
  </si>
  <si>
    <t>044245</t>
  </si>
  <si>
    <t>大衡村</t>
  </si>
  <si>
    <t>ｵｵﾋﾗﾑﾗ</t>
  </si>
  <si>
    <t>044440</t>
  </si>
  <si>
    <t>色麻町</t>
  </si>
  <si>
    <t>ｼｶﾏﾁｮｳ</t>
  </si>
  <si>
    <t>044458</t>
  </si>
  <si>
    <t>加美町</t>
  </si>
  <si>
    <t>ｶﾐﾏﾁ</t>
  </si>
  <si>
    <t>045012</t>
  </si>
  <si>
    <t>涌谷町</t>
  </si>
  <si>
    <t>ﾜｸﾔﾁｮｳ</t>
  </si>
  <si>
    <t>045055</t>
  </si>
  <si>
    <t>美里町</t>
  </si>
  <si>
    <t>ﾐｻﾄﾏﾁ</t>
  </si>
  <si>
    <t>045811</t>
  </si>
  <si>
    <t>女川町</t>
  </si>
  <si>
    <t>ｵﾅｶﾞﾜﾁｮｳ</t>
  </si>
  <si>
    <t>046060</t>
  </si>
  <si>
    <t>南三陸町</t>
  </si>
  <si>
    <t>ﾐﾅﾐｻﾝﾘｸﾁｮｳ</t>
  </si>
  <si>
    <t>050008</t>
    <phoneticPr fontId="3"/>
  </si>
  <si>
    <t>秋田県</t>
    <phoneticPr fontId="3"/>
  </si>
  <si>
    <t>ｱｷﾀｹﾝ</t>
    <phoneticPr fontId="3"/>
  </si>
  <si>
    <t>052019</t>
  </si>
  <si>
    <t>秋田県</t>
  </si>
  <si>
    <t>秋田市</t>
  </si>
  <si>
    <t>ｱｷﾀｹﾝ</t>
  </si>
  <si>
    <t>ｱｷﾀｼ</t>
  </si>
  <si>
    <t>052027</t>
  </si>
  <si>
    <t>能代市</t>
  </si>
  <si>
    <t>ﾉｼﾛｼ</t>
  </si>
  <si>
    <t>052035</t>
  </si>
  <si>
    <t>横手市</t>
  </si>
  <si>
    <t>ﾖｺﾃｼ</t>
  </si>
  <si>
    <t>052043</t>
  </si>
  <si>
    <t>大館市</t>
  </si>
  <si>
    <t>ｵｵﾀﾞﾃｼ</t>
  </si>
  <si>
    <t>052060</t>
  </si>
  <si>
    <t>男鹿市</t>
  </si>
  <si>
    <t>ｵｶﾞｼ</t>
  </si>
  <si>
    <t>052078</t>
  </si>
  <si>
    <t>湯沢市</t>
  </si>
  <si>
    <t>ﾕｻﾞﾜｼ</t>
  </si>
  <si>
    <t>052094</t>
  </si>
  <si>
    <t>鹿角市</t>
  </si>
  <si>
    <t>ｶﾂﾞﾉｼ</t>
  </si>
  <si>
    <t>052108</t>
  </si>
  <si>
    <t>由利本荘市</t>
  </si>
  <si>
    <t>ﾕﾘﾎﾝｼﾞｮｳｼ</t>
  </si>
  <si>
    <t>052116</t>
  </si>
  <si>
    <t>潟上市</t>
  </si>
  <si>
    <t>ｶﾀｶﾞﾐｼ</t>
  </si>
  <si>
    <t>052124</t>
  </si>
  <si>
    <t>大仙市</t>
  </si>
  <si>
    <t>ﾀﾞｲｾﾝｼ</t>
  </si>
  <si>
    <t>052132</t>
  </si>
  <si>
    <t>北秋田市</t>
  </si>
  <si>
    <t>ｷﾀｱｷﾀｼ</t>
  </si>
  <si>
    <t>052141</t>
  </si>
  <si>
    <t>にかほ市</t>
  </si>
  <si>
    <t>ﾆｶﾎｼ</t>
  </si>
  <si>
    <t>052159</t>
  </si>
  <si>
    <t>仙北市</t>
  </si>
  <si>
    <t>ｾﾝﾎﾞｸｼ</t>
  </si>
  <si>
    <t>053031</t>
  </si>
  <si>
    <t>小坂町</t>
  </si>
  <si>
    <t>ｺｻｶﾏﾁ</t>
  </si>
  <si>
    <t>053279</t>
  </si>
  <si>
    <t>上小阿仁村</t>
  </si>
  <si>
    <t>ｶﾐｺｱﾆﾑﾗ</t>
  </si>
  <si>
    <t>053465</t>
  </si>
  <si>
    <t>藤里町</t>
  </si>
  <si>
    <t>ﾌｼﾞｻﾄﾏﾁ</t>
  </si>
  <si>
    <t>053481</t>
  </si>
  <si>
    <t>三種町</t>
  </si>
  <si>
    <t>ﾐﾀﾈﾁｮｳ</t>
  </si>
  <si>
    <t>053490</t>
  </si>
  <si>
    <t>八峰町</t>
  </si>
  <si>
    <t>ﾊｯﾎﾟｳﾁｮｳ</t>
  </si>
  <si>
    <t>053619</t>
  </si>
  <si>
    <t>五城目町</t>
  </si>
  <si>
    <t>ｺﾞｼﾞｮｳﾒﾏﾁ</t>
  </si>
  <si>
    <t>053635</t>
  </si>
  <si>
    <t>八郎潟町</t>
  </si>
  <si>
    <t>ﾊﾁﾛｳｶﾞﾀﾏﾁ</t>
  </si>
  <si>
    <t>053660</t>
  </si>
  <si>
    <t>井川町</t>
  </si>
  <si>
    <t>ｲｶﾜﾏﾁ</t>
  </si>
  <si>
    <t>053686</t>
  </si>
  <si>
    <t>大潟村</t>
  </si>
  <si>
    <t>ｵｵｶﾞﾀﾑﾗ</t>
  </si>
  <si>
    <t>054348</t>
  </si>
  <si>
    <t>美郷町</t>
  </si>
  <si>
    <t>ﾐｻﾄﾁｮｳ</t>
  </si>
  <si>
    <t>054631</t>
  </si>
  <si>
    <t>羽後町</t>
  </si>
  <si>
    <t>ｳｺﾞﾏﾁ</t>
  </si>
  <si>
    <t>054640</t>
  </si>
  <si>
    <t>東成瀬村</t>
  </si>
  <si>
    <t>ﾋｶﾞｼﾅﾙｾﾑﾗ</t>
  </si>
  <si>
    <t>060003</t>
    <phoneticPr fontId="3"/>
  </si>
  <si>
    <t>山形県</t>
    <phoneticPr fontId="3"/>
  </si>
  <si>
    <t>ﾔﾏｶﾞﾀｹﾝ</t>
    <phoneticPr fontId="3"/>
  </si>
  <si>
    <t>062014</t>
  </si>
  <si>
    <t>山形県</t>
  </si>
  <si>
    <t>山形市</t>
  </si>
  <si>
    <t>ﾔﾏｶﾞﾀｹﾝ</t>
  </si>
  <si>
    <t>ﾔﾏｶﾞﾀｼ</t>
  </si>
  <si>
    <t>062022</t>
  </si>
  <si>
    <t>米沢市</t>
  </si>
  <si>
    <t>ﾖﾈｻﾞﾜｼ</t>
  </si>
  <si>
    <t>062031</t>
  </si>
  <si>
    <t>鶴岡市</t>
  </si>
  <si>
    <t>ﾂﾙｵｶｼ</t>
  </si>
  <si>
    <t>062049</t>
  </si>
  <si>
    <t>酒田市</t>
  </si>
  <si>
    <t>ｻｶﾀｼ</t>
  </si>
  <si>
    <t>062057</t>
  </si>
  <si>
    <t>新庄市</t>
  </si>
  <si>
    <t>ｼﾝｼﾞｮｳｼ</t>
  </si>
  <si>
    <t>062065</t>
  </si>
  <si>
    <t>寒河江市</t>
  </si>
  <si>
    <t>ｻｶﾞｴｼ</t>
  </si>
  <si>
    <t>062073</t>
  </si>
  <si>
    <t>上山市</t>
  </si>
  <si>
    <t>ｶﾐﾉﾔﾏｼ</t>
  </si>
  <si>
    <t>062081</t>
  </si>
  <si>
    <t>村山市</t>
  </si>
  <si>
    <t>ﾑﾗﾔﾏｼ</t>
  </si>
  <si>
    <t>062090</t>
  </si>
  <si>
    <t>長井市</t>
  </si>
  <si>
    <t>ﾅｶﾞｲｼ</t>
  </si>
  <si>
    <t>062103</t>
  </si>
  <si>
    <t>天童市</t>
  </si>
  <si>
    <t>ﾃﾝﾄﾞｳｼ</t>
  </si>
  <si>
    <t>062111</t>
  </si>
  <si>
    <t>東根市</t>
  </si>
  <si>
    <t>ﾋｶﾞｼﾈｼ</t>
  </si>
  <si>
    <t>062120</t>
  </si>
  <si>
    <t>尾花沢市</t>
  </si>
  <si>
    <t>ｵﾊﾞﾅｻﾞﾜｼ</t>
  </si>
  <si>
    <t>062138</t>
  </si>
  <si>
    <t>南陽市</t>
  </si>
  <si>
    <t>ﾅﾝﾖｳｼ</t>
  </si>
  <si>
    <t>063011</t>
  </si>
  <si>
    <t>山辺町</t>
  </si>
  <si>
    <t>ﾔﾏﾉﾍﾞﾏﾁ</t>
  </si>
  <si>
    <t>063029</t>
  </si>
  <si>
    <t>中山町</t>
  </si>
  <si>
    <t>ﾅｶﾔﾏﾏﾁ</t>
  </si>
  <si>
    <t>063215</t>
  </si>
  <si>
    <t>河北町</t>
  </si>
  <si>
    <t>ｶﾎｸﾁｮｳ</t>
  </si>
  <si>
    <t>063223</t>
  </si>
  <si>
    <t>西川町</t>
  </si>
  <si>
    <t>ﾆｼｶﾜﾏﾁ</t>
  </si>
  <si>
    <t>063231</t>
  </si>
  <si>
    <t>朝日町</t>
  </si>
  <si>
    <t>ｱｻﾋﾏﾁ</t>
  </si>
  <si>
    <t>063240</t>
  </si>
  <si>
    <t>大江町</t>
  </si>
  <si>
    <t>ｵｵｴﾏﾁ</t>
  </si>
  <si>
    <t>063410</t>
  </si>
  <si>
    <t>大石田町</t>
  </si>
  <si>
    <t>ｵｵｲｼﾀﾞﾏﾁ</t>
  </si>
  <si>
    <t>063614</t>
  </si>
  <si>
    <t>金山町</t>
  </si>
  <si>
    <t>ｶﾈﾔﾏﾏﾁ</t>
  </si>
  <si>
    <t>063622</t>
  </si>
  <si>
    <t>最上町</t>
  </si>
  <si>
    <t>ﾓｶﾞﾐﾏﾁ</t>
  </si>
  <si>
    <t>063631</t>
  </si>
  <si>
    <t>舟形町</t>
  </si>
  <si>
    <t>ﾌﾅｶﾞﾀﾏﾁ</t>
  </si>
  <si>
    <t>063649</t>
  </si>
  <si>
    <t>真室川町</t>
  </si>
  <si>
    <t>ﾏﾑﾛｶﾞﾜﾏﾁ</t>
  </si>
  <si>
    <t>063657</t>
  </si>
  <si>
    <t>大蔵村</t>
  </si>
  <si>
    <t>ｵｵｸﾗﾑﾗ</t>
  </si>
  <si>
    <t>063665</t>
  </si>
  <si>
    <t>鮭川村</t>
  </si>
  <si>
    <t>ｻｹｶﾞﾜﾑﾗ</t>
  </si>
  <si>
    <t>063673</t>
  </si>
  <si>
    <t>戸沢村</t>
  </si>
  <si>
    <t>ﾄｻﾞﾜﾑﾗ</t>
  </si>
  <si>
    <t>063819</t>
  </si>
  <si>
    <t>高畠町</t>
  </si>
  <si>
    <t>ﾀｶﾊﾀﾏﾁ</t>
  </si>
  <si>
    <t>063827</t>
  </si>
  <si>
    <t>川西町</t>
  </si>
  <si>
    <t>ｶﾜﾆｼﾏﾁ</t>
  </si>
  <si>
    <t>064017</t>
  </si>
  <si>
    <t>小国町</t>
  </si>
  <si>
    <t>ｵｸﾞﾆﾏﾁ</t>
  </si>
  <si>
    <t>064025</t>
  </si>
  <si>
    <t>白鷹町</t>
  </si>
  <si>
    <t>ｼﾗﾀｶﾏﾁ</t>
  </si>
  <si>
    <t>064033</t>
  </si>
  <si>
    <t>飯豊町</t>
  </si>
  <si>
    <t>ｲｲﾃﾞﾏﾁ</t>
  </si>
  <si>
    <t>064262</t>
  </si>
  <si>
    <t>三川町</t>
  </si>
  <si>
    <t>ﾐｶﾜﾏﾁ</t>
  </si>
  <si>
    <t>064289</t>
  </si>
  <si>
    <t>庄内町</t>
  </si>
  <si>
    <t>ｼﾖｳﾅｲﾏﾁ</t>
  </si>
  <si>
    <t>064611</t>
  </si>
  <si>
    <t>遊佐町</t>
  </si>
  <si>
    <t>ﾕｻﾞﾏﾁ</t>
  </si>
  <si>
    <t>070009</t>
    <phoneticPr fontId="3"/>
  </si>
  <si>
    <t>福島県</t>
    <phoneticPr fontId="3"/>
  </si>
  <si>
    <t>ﾌｸｼﾏｹﾝ</t>
    <phoneticPr fontId="3"/>
  </si>
  <si>
    <t>072010</t>
  </si>
  <si>
    <t>福島県</t>
  </si>
  <si>
    <t>福島市</t>
  </si>
  <si>
    <t>ﾌｸｼﾏｹﾝ</t>
  </si>
  <si>
    <t>ﾌｸｼﾏｼ</t>
  </si>
  <si>
    <t>072028</t>
  </si>
  <si>
    <t>会津若松市</t>
  </si>
  <si>
    <t>ｱｲﾂﾞﾜｶﾏﾂｼ</t>
  </si>
  <si>
    <t>072036</t>
  </si>
  <si>
    <t>郡山市</t>
  </si>
  <si>
    <t>ｺｵﾘﾔﾏｼ</t>
  </si>
  <si>
    <t>072044</t>
  </si>
  <si>
    <t>いわき市</t>
  </si>
  <si>
    <t>ｲﾜｷｼ</t>
  </si>
  <si>
    <t>072052</t>
  </si>
  <si>
    <t>白河市</t>
  </si>
  <si>
    <t>ｼﾗｶﾜｼ</t>
  </si>
  <si>
    <t>072079</t>
  </si>
  <si>
    <t>須賀川市</t>
  </si>
  <si>
    <t>ｽｶｶﾞﾜｼ</t>
  </si>
  <si>
    <t>072087</t>
  </si>
  <si>
    <t>喜多方市</t>
  </si>
  <si>
    <t>ｷﾀｶﾀｼ</t>
  </si>
  <si>
    <t>072095</t>
  </si>
  <si>
    <t>相馬市</t>
  </si>
  <si>
    <t>ｿｳﾏｼ</t>
  </si>
  <si>
    <t>072109</t>
  </si>
  <si>
    <t>二本松市</t>
  </si>
  <si>
    <t>ﾆﾎﾝﾏﾂｼ</t>
  </si>
  <si>
    <t>072117</t>
  </si>
  <si>
    <t>田村市</t>
  </si>
  <si>
    <t>ﾀﾑﾗｼ</t>
  </si>
  <si>
    <t>072125</t>
  </si>
  <si>
    <t>南相馬市</t>
  </si>
  <si>
    <t>ﾐﾅﾐｿｳﾏｼ</t>
  </si>
  <si>
    <t>072133</t>
  </si>
  <si>
    <t>072141</t>
  </si>
  <si>
    <t>本宮市</t>
  </si>
  <si>
    <t>ﾓﾄﾐﾔｼ</t>
  </si>
  <si>
    <t>073016</t>
  </si>
  <si>
    <t>桑折町</t>
  </si>
  <si>
    <t>ｺｵﾘﾏﾁ</t>
  </si>
  <si>
    <t>073032</t>
  </si>
  <si>
    <t>国見町</t>
  </si>
  <si>
    <t>ｸﾆﾐﾏﾁ</t>
  </si>
  <si>
    <t>073083</t>
  </si>
  <si>
    <t>川俣町</t>
  </si>
  <si>
    <t>ｶﾜﾏﾀﾏﾁ</t>
  </si>
  <si>
    <t>073229</t>
  </si>
  <si>
    <t>大玉村</t>
  </si>
  <si>
    <t>ｵｵﾀﾏﾑﾗ</t>
  </si>
  <si>
    <t>073423</t>
  </si>
  <si>
    <t>鏡石町</t>
  </si>
  <si>
    <t>ｶｶﾞﾐｲｼﾏﾁ</t>
  </si>
  <si>
    <t>073440</t>
  </si>
  <si>
    <t>天栄村</t>
  </si>
  <si>
    <t>ﾃﾝｴｲﾑﾗ</t>
  </si>
  <si>
    <t>073628</t>
  </si>
  <si>
    <t>下郷町</t>
  </si>
  <si>
    <t>ｼﾓｺﾞｳﾏﾁ</t>
  </si>
  <si>
    <t>073644</t>
  </si>
  <si>
    <t>檜枝岐村</t>
  </si>
  <si>
    <t>ﾋﾉｴﾏﾀﾑﾗ</t>
  </si>
  <si>
    <t>073679</t>
  </si>
  <si>
    <t>只見町</t>
  </si>
  <si>
    <t>ﾀﾀﾞﾐﾏﾁ</t>
  </si>
  <si>
    <t>073687</t>
  </si>
  <si>
    <t>南会津町</t>
  </si>
  <si>
    <t>ﾐﾅﾐｱｲﾂﾞﾏﾁ</t>
  </si>
  <si>
    <t>074021</t>
  </si>
  <si>
    <t>北塩原村</t>
  </si>
  <si>
    <t>ｷﾀｼｵﾊﾞﾗﾑﾗ</t>
  </si>
  <si>
    <t>074055</t>
  </si>
  <si>
    <t>西会津町</t>
  </si>
  <si>
    <t>ﾆｼｱｲﾂﾞﾏﾁ</t>
  </si>
  <si>
    <t>074071</t>
  </si>
  <si>
    <t>磐梯町</t>
  </si>
  <si>
    <t>ﾊﾞﾝﾀﾞｲﾏﾁ</t>
  </si>
  <si>
    <t>074080</t>
  </si>
  <si>
    <t>猪苗代町</t>
  </si>
  <si>
    <t>ｲﾅﾜｼﾛﾏﾁ</t>
  </si>
  <si>
    <t>074217</t>
  </si>
  <si>
    <t>会津坂下町</t>
  </si>
  <si>
    <t>ｱｲﾂﾞﾊﾞﾝｹﾞﾏﾁ</t>
  </si>
  <si>
    <t>074225</t>
  </si>
  <si>
    <t>湯川村</t>
  </si>
  <si>
    <t>ﾕｶﾞﾜﾑﾗ</t>
  </si>
  <si>
    <t>074233</t>
  </si>
  <si>
    <t>柳津町</t>
  </si>
  <si>
    <t>ﾔﾅｲﾂﾞﾏﾁ</t>
  </si>
  <si>
    <t>074446</t>
  </si>
  <si>
    <t>三島町</t>
  </si>
  <si>
    <t>ﾐｼﾏﾏﾁ</t>
  </si>
  <si>
    <t>074454</t>
  </si>
  <si>
    <t>074462</t>
  </si>
  <si>
    <t>昭和村</t>
  </si>
  <si>
    <t>ｼｮｳﾜﾑﾗ</t>
  </si>
  <si>
    <t>074471</t>
  </si>
  <si>
    <t>会津美里町</t>
  </si>
  <si>
    <t>ｱｲﾂﾞﾐｻﾄﾏﾁ</t>
  </si>
  <si>
    <t>074616</t>
  </si>
  <si>
    <t>西郷村</t>
  </si>
  <si>
    <t>ﾆｼｺﾞｳﾑﾗ</t>
  </si>
  <si>
    <t>074641</t>
  </si>
  <si>
    <t>泉崎村</t>
  </si>
  <si>
    <t>ｲｽﾞﾐｻﾞｷﾑﾗ</t>
  </si>
  <si>
    <t>074659</t>
  </si>
  <si>
    <t>中島村</t>
  </si>
  <si>
    <t>ﾅｶｼﾞﾏﾑﾗ</t>
  </si>
  <si>
    <t>074667</t>
  </si>
  <si>
    <t>矢吹町</t>
  </si>
  <si>
    <t>ﾔﾌﾞｷﾏﾁ</t>
  </si>
  <si>
    <t>074811</t>
  </si>
  <si>
    <t>棚倉町</t>
  </si>
  <si>
    <t>ﾀﾅｸﾞﾗﾏﾁ</t>
  </si>
  <si>
    <t>074829</t>
  </si>
  <si>
    <t>矢祭町</t>
  </si>
  <si>
    <t>ﾔﾏﾂﾘﾏﾁ</t>
  </si>
  <si>
    <t>074837</t>
  </si>
  <si>
    <t>塙町</t>
  </si>
  <si>
    <t>ﾊﾅﾜﾏﾁ</t>
  </si>
  <si>
    <t>074845</t>
  </si>
  <si>
    <t>鮫川村</t>
  </si>
  <si>
    <t>ｻﾒｶﾞﾜﾑﾗ</t>
  </si>
  <si>
    <t>075019</t>
  </si>
  <si>
    <t>石川町</t>
  </si>
  <si>
    <t>ｲｼｶﾜﾏﾁ</t>
  </si>
  <si>
    <t>075027</t>
  </si>
  <si>
    <t>玉川村</t>
  </si>
  <si>
    <t>ﾀﾏｶﾜﾑﾗ</t>
  </si>
  <si>
    <t>075035</t>
  </si>
  <si>
    <t>平田村</t>
  </si>
  <si>
    <t>ﾋﾗﾀﾑﾗ</t>
  </si>
  <si>
    <t>075043</t>
  </si>
  <si>
    <t>浅川町</t>
  </si>
  <si>
    <t>ｱｻｶﾜﾏﾁ</t>
  </si>
  <si>
    <t>075051</t>
  </si>
  <si>
    <t>古殿町</t>
  </si>
  <si>
    <t>ﾌﾙﾄﾞﾉﾏﾁ</t>
  </si>
  <si>
    <t>075213</t>
  </si>
  <si>
    <t>三春町</t>
  </si>
  <si>
    <t>ﾐﾊﾙﾏﾁ</t>
  </si>
  <si>
    <t>075221</t>
  </si>
  <si>
    <t>小野町</t>
  </si>
  <si>
    <t>ｵﾉﾏﾁ</t>
  </si>
  <si>
    <t>075418</t>
  </si>
  <si>
    <t>広野町</t>
  </si>
  <si>
    <t>ﾋﾛﾉﾏﾁ</t>
  </si>
  <si>
    <t>075426</t>
  </si>
  <si>
    <t>楢葉町</t>
  </si>
  <si>
    <t>ﾅﾗﾊﾏﾁ</t>
  </si>
  <si>
    <t>075434</t>
  </si>
  <si>
    <t>富岡町</t>
  </si>
  <si>
    <t>ﾄﾐｵｶﾏﾁ</t>
  </si>
  <si>
    <t>075442</t>
  </si>
  <si>
    <t>川内村</t>
  </si>
  <si>
    <t>ｶﾜｳﾁﾑﾗ</t>
  </si>
  <si>
    <t>075451</t>
  </si>
  <si>
    <t>大熊町</t>
  </si>
  <si>
    <t>ｵｵｸﾏﾏﾁ</t>
  </si>
  <si>
    <t>075469</t>
  </si>
  <si>
    <t>双葉町</t>
  </si>
  <si>
    <t>ﾌﾀﾊﾞﾏﾁ</t>
  </si>
  <si>
    <t>075477</t>
  </si>
  <si>
    <t>浪江町</t>
  </si>
  <si>
    <t>ﾅﾐｴﾏﾁ</t>
  </si>
  <si>
    <t>075485</t>
  </si>
  <si>
    <t>葛尾村</t>
  </si>
  <si>
    <t>ｶﾂﾗｵﾑﾗ</t>
  </si>
  <si>
    <t>075612</t>
  </si>
  <si>
    <t>新地町</t>
  </si>
  <si>
    <t>ｼﾝﾁﾏﾁ</t>
  </si>
  <si>
    <t>075647</t>
  </si>
  <si>
    <t>飯舘村</t>
  </si>
  <si>
    <t>ｲｲﾀﾃﾑﾗ</t>
  </si>
  <si>
    <t>080004</t>
    <phoneticPr fontId="3"/>
  </si>
  <si>
    <t>茨城県</t>
    <phoneticPr fontId="3"/>
  </si>
  <si>
    <t>ｲﾊﾞﾗｷｹﾝ</t>
    <phoneticPr fontId="3"/>
  </si>
  <si>
    <t>082015</t>
  </si>
  <si>
    <t>茨城県</t>
  </si>
  <si>
    <t>水戸市</t>
  </si>
  <si>
    <t>ｲﾊﾞﾗｷｹﾝ</t>
  </si>
  <si>
    <t>ﾐﾄｼ</t>
  </si>
  <si>
    <t>082023</t>
  </si>
  <si>
    <t>日立市</t>
  </si>
  <si>
    <t>ﾋﾀﾁｼ</t>
  </si>
  <si>
    <t>082031</t>
  </si>
  <si>
    <t>土浦市</t>
  </si>
  <si>
    <t>ﾂﾁｳﾗｼ</t>
  </si>
  <si>
    <t>082040</t>
  </si>
  <si>
    <t>古河市</t>
  </si>
  <si>
    <t>ｺｶﾞｼ</t>
  </si>
  <si>
    <t>082058</t>
  </si>
  <si>
    <t>石岡市</t>
  </si>
  <si>
    <t>ｲｼｵｶｼ</t>
  </si>
  <si>
    <t>082074</t>
  </si>
  <si>
    <t>結城市</t>
  </si>
  <si>
    <t>ﾕｳｷｼ</t>
  </si>
  <si>
    <t>082082</t>
  </si>
  <si>
    <t>龍ケ崎市</t>
  </si>
  <si>
    <t>ﾘｭｳｶﾞｻｷｼ</t>
  </si>
  <si>
    <t>082104</t>
  </si>
  <si>
    <t>下妻市</t>
  </si>
  <si>
    <t>ｼﾓﾂﾏｼ</t>
  </si>
  <si>
    <t>082112</t>
  </si>
  <si>
    <t>常総市</t>
  </si>
  <si>
    <t>ｼﾞｮｳｿｳｼ</t>
  </si>
  <si>
    <t>082121</t>
  </si>
  <si>
    <t>常陸太田市</t>
  </si>
  <si>
    <t>ﾋﾀﾁｵｵﾀｼ</t>
  </si>
  <si>
    <t>082147</t>
  </si>
  <si>
    <t>高萩市</t>
  </si>
  <si>
    <t>ﾀｶﾊｷﾞｼ</t>
  </si>
  <si>
    <t>082155</t>
  </si>
  <si>
    <t>北茨城市</t>
  </si>
  <si>
    <t>ｷﾀｲﾊﾞﾗｷｼ</t>
  </si>
  <si>
    <t>082163</t>
  </si>
  <si>
    <t>笠間市</t>
  </si>
  <si>
    <t>ｶｻﾏｼ</t>
  </si>
  <si>
    <t>082171</t>
  </si>
  <si>
    <t>取手市</t>
  </si>
  <si>
    <t>ﾄﾘﾃﾞｼ</t>
  </si>
  <si>
    <t>082198</t>
  </si>
  <si>
    <t>牛久市</t>
  </si>
  <si>
    <t>ｳｼｸｼ</t>
  </si>
  <si>
    <t>082201</t>
  </si>
  <si>
    <t>つくば市</t>
  </si>
  <si>
    <t>ﾂｸﾊﾞｼ</t>
  </si>
  <si>
    <t>082210</t>
  </si>
  <si>
    <t>ひたちなか市</t>
  </si>
  <si>
    <t>ﾋﾀﾁﾅｶｼ</t>
  </si>
  <si>
    <t>082228</t>
  </si>
  <si>
    <t>鹿嶋市</t>
  </si>
  <si>
    <t>ｶｼﾏｼ</t>
  </si>
  <si>
    <t>082236</t>
  </si>
  <si>
    <t>潮来市</t>
  </si>
  <si>
    <t>ｲﾀｺｼ</t>
  </si>
  <si>
    <t>082244</t>
  </si>
  <si>
    <t>守谷市</t>
  </si>
  <si>
    <t>ﾓﾘﾔｼ</t>
  </si>
  <si>
    <t>082252</t>
  </si>
  <si>
    <t>常陸大宮市</t>
  </si>
  <si>
    <t>ﾋﾀﾁｵｵﾐﾔｼ</t>
  </si>
  <si>
    <t>082261</t>
  </si>
  <si>
    <t>那珂市</t>
  </si>
  <si>
    <t>ﾅｶｼ</t>
  </si>
  <si>
    <t>082279</t>
  </si>
  <si>
    <t>筑西市</t>
  </si>
  <si>
    <t>ﾁｸｾｲｼ</t>
  </si>
  <si>
    <t>082287</t>
  </si>
  <si>
    <t>坂東市</t>
  </si>
  <si>
    <t>ﾊﾞﾝﾄﾞｳｼ</t>
  </si>
  <si>
    <t>082295</t>
  </si>
  <si>
    <t>稲敷市</t>
  </si>
  <si>
    <t>ｲﾅｼｷｼ</t>
  </si>
  <si>
    <t>082309</t>
  </si>
  <si>
    <t>かすみがうら市</t>
  </si>
  <si>
    <t>ｶｽﾐｶﾞｳﾗｼ</t>
  </si>
  <si>
    <t>082317</t>
  </si>
  <si>
    <t>桜川市</t>
  </si>
  <si>
    <t>ｻｸﾗｶﾞﾜｼ</t>
  </si>
  <si>
    <t>082325</t>
  </si>
  <si>
    <t>神栖市</t>
  </si>
  <si>
    <t>ｶﾐｽｼ</t>
  </si>
  <si>
    <t>082333</t>
  </si>
  <si>
    <t>行方市</t>
  </si>
  <si>
    <t>ﾅﾒｶﾞﾀｼ</t>
  </si>
  <si>
    <t>082341</t>
  </si>
  <si>
    <t>鉾田市</t>
  </si>
  <si>
    <t>ﾎｺﾀｼ</t>
  </si>
  <si>
    <t>082350</t>
  </si>
  <si>
    <t>つくばみらい市</t>
  </si>
  <si>
    <t>ﾂｸﾊﾞﾐﾗｲｼ</t>
  </si>
  <si>
    <t>082368</t>
  </si>
  <si>
    <t>小美玉市</t>
  </si>
  <si>
    <t>ｵﾐﾀﾏｼ</t>
  </si>
  <si>
    <t>083020</t>
  </si>
  <si>
    <t>茨城町</t>
  </si>
  <si>
    <t>ｲﾊﾞﾗｷﾏﾁ</t>
  </si>
  <si>
    <t>083097</t>
  </si>
  <si>
    <t>大洗町</t>
  </si>
  <si>
    <t>ｵｵｱﾗｲﾏﾁ</t>
  </si>
  <si>
    <t>083101</t>
  </si>
  <si>
    <t>城里町</t>
  </si>
  <si>
    <t>ｼﾛｻﾄﾏﾁ</t>
  </si>
  <si>
    <t>083411</t>
  </si>
  <si>
    <t>東海村</t>
  </si>
  <si>
    <t>ﾄｳｶｲﾑﾗ</t>
  </si>
  <si>
    <t>083640</t>
  </si>
  <si>
    <t>大子町</t>
  </si>
  <si>
    <t>ﾀﾞｲｺﾞﾏﾁ</t>
  </si>
  <si>
    <t>084425</t>
  </si>
  <si>
    <t>美浦村</t>
  </si>
  <si>
    <t>ﾐﾎﾑﾗ</t>
  </si>
  <si>
    <t>084433</t>
  </si>
  <si>
    <t>阿見町</t>
  </si>
  <si>
    <t>ｱﾐﾏﾁ</t>
  </si>
  <si>
    <t>084476</t>
  </si>
  <si>
    <t>河内町</t>
  </si>
  <si>
    <t>ｶﾜﾁﾏﾁ</t>
  </si>
  <si>
    <t>085219</t>
  </si>
  <si>
    <t>八千代町</t>
  </si>
  <si>
    <t>ﾔﾁﾖﾏﾁ</t>
  </si>
  <si>
    <t>085421</t>
  </si>
  <si>
    <t>五霞町</t>
  </si>
  <si>
    <t>ｺﾞｶﾏﾁ</t>
  </si>
  <si>
    <t>085464</t>
  </si>
  <si>
    <t>境町</t>
  </si>
  <si>
    <t>ｻｶｲﾏﾁ</t>
  </si>
  <si>
    <t>085642</t>
  </si>
  <si>
    <t>利根町</t>
  </si>
  <si>
    <t>ﾄﾈﾏﾁ</t>
  </si>
  <si>
    <t>090000</t>
    <phoneticPr fontId="3"/>
  </si>
  <si>
    <t>栃木県</t>
    <phoneticPr fontId="3"/>
  </si>
  <si>
    <t>ﾄﾁｷﾞｹﾝ</t>
    <phoneticPr fontId="3"/>
  </si>
  <si>
    <t>092011</t>
  </si>
  <si>
    <t>栃木県</t>
  </si>
  <si>
    <t>宇都宮市</t>
  </si>
  <si>
    <t>ﾄﾁｷﾞｹﾝ</t>
  </si>
  <si>
    <t>ｳﾂﾉﾐﾔｼ</t>
  </si>
  <si>
    <t>092029</t>
  </si>
  <si>
    <t>足利市</t>
  </si>
  <si>
    <t>ｱｼｶｶﾞｼ</t>
  </si>
  <si>
    <t>092037</t>
  </si>
  <si>
    <t>栃木市</t>
  </si>
  <si>
    <t>ﾄﾁｷﾞｼ</t>
  </si>
  <si>
    <t>092045</t>
  </si>
  <si>
    <t>佐野市</t>
  </si>
  <si>
    <t>ｻﾉｼ</t>
  </si>
  <si>
    <t>092053</t>
  </si>
  <si>
    <t>鹿沼市</t>
  </si>
  <si>
    <t>ｶﾇﾏｼ</t>
  </si>
  <si>
    <t>092061</t>
  </si>
  <si>
    <t>日光市</t>
  </si>
  <si>
    <t>ﾆｯｺｳｼ</t>
  </si>
  <si>
    <t>092088</t>
  </si>
  <si>
    <t>小山市</t>
  </si>
  <si>
    <t>ｵﾔﾏｼ</t>
  </si>
  <si>
    <t>092096</t>
  </si>
  <si>
    <t>真岡市</t>
  </si>
  <si>
    <t>ﾓｵｶｼ</t>
  </si>
  <si>
    <t>092100</t>
  </si>
  <si>
    <t>大田原市</t>
  </si>
  <si>
    <t>ｵｵﾀﾜﾗｼ</t>
  </si>
  <si>
    <t>092118</t>
  </si>
  <si>
    <t>矢板市</t>
  </si>
  <si>
    <t>ﾔｲﾀｼ</t>
  </si>
  <si>
    <t>092134</t>
  </si>
  <si>
    <t>那須塩原市</t>
  </si>
  <si>
    <t>ﾅｽｼｵﾊﾞﾗｼ</t>
  </si>
  <si>
    <t>092142</t>
  </si>
  <si>
    <t>さくら市</t>
  </si>
  <si>
    <t>ｻｸﾗｼ</t>
  </si>
  <si>
    <t>092151</t>
  </si>
  <si>
    <t>那須烏山市</t>
  </si>
  <si>
    <t>ﾅｽｶﾗｽﾔﾏｼ</t>
  </si>
  <si>
    <t>092169</t>
  </si>
  <si>
    <t>下野市</t>
  </si>
  <si>
    <t>ｼﾓﾂｹｼ</t>
  </si>
  <si>
    <t>093017</t>
  </si>
  <si>
    <t>上三川町</t>
  </si>
  <si>
    <t>ｶﾐﾉｶﾜﾏﾁ</t>
  </si>
  <si>
    <t>093424</t>
  </si>
  <si>
    <t>益子町</t>
  </si>
  <si>
    <t>ﾏｼｺﾏﾁ</t>
  </si>
  <si>
    <t>093432</t>
  </si>
  <si>
    <t>茂木町</t>
  </si>
  <si>
    <t>ﾓﾃｷﾞﾏﾁ</t>
    <phoneticPr fontId="3"/>
  </si>
  <si>
    <t>093441</t>
  </si>
  <si>
    <t>市貝町</t>
  </si>
  <si>
    <t>ｲﾁｶｲﾏﾁ</t>
  </si>
  <si>
    <t>093459</t>
  </si>
  <si>
    <t>芳賀町</t>
  </si>
  <si>
    <t>ﾊｶﾞﾏﾁ</t>
  </si>
  <si>
    <t>093611</t>
  </si>
  <si>
    <t>壬生町</t>
  </si>
  <si>
    <t>ﾐﾌﾞﾏﾁ</t>
  </si>
  <si>
    <t>093645</t>
  </si>
  <si>
    <t>野木町</t>
  </si>
  <si>
    <t>ﾉｷﾞﾏﾁ</t>
  </si>
  <si>
    <t>093840</t>
  </si>
  <si>
    <t>塩谷町</t>
  </si>
  <si>
    <t>ｼｵﾔﾏﾁ</t>
  </si>
  <si>
    <t>093866</t>
  </si>
  <si>
    <t>高根沢町</t>
  </si>
  <si>
    <t>ﾀｶﾈｻﾞﾜﾏﾁ</t>
  </si>
  <si>
    <t>094072</t>
  </si>
  <si>
    <t>那須町</t>
  </si>
  <si>
    <t>ﾅｽﾏﾁ</t>
  </si>
  <si>
    <t>094111</t>
  </si>
  <si>
    <t>那珂川町</t>
  </si>
  <si>
    <t>ﾅｶｶﾞﾜﾏﾁ</t>
  </si>
  <si>
    <t>100005</t>
    <phoneticPr fontId="3"/>
  </si>
  <si>
    <t>群馬県</t>
    <phoneticPr fontId="3"/>
  </si>
  <si>
    <t>ｸﾞﾝﾏｹﾝ</t>
    <phoneticPr fontId="3"/>
  </si>
  <si>
    <t>102016</t>
  </si>
  <si>
    <t>群馬県</t>
  </si>
  <si>
    <t>前橋市</t>
  </si>
  <si>
    <t>ｸﾞﾝﾏｹﾝ</t>
  </si>
  <si>
    <t>ﾏｴﾊﾞｼｼ</t>
  </si>
  <si>
    <t>102024</t>
  </si>
  <si>
    <t>高崎市</t>
  </si>
  <si>
    <t>ﾀｶｻｷｼ</t>
  </si>
  <si>
    <t>102032</t>
  </si>
  <si>
    <t>桐生市</t>
  </si>
  <si>
    <t>ｷﾘｭｳｼ</t>
  </si>
  <si>
    <t>102041</t>
  </si>
  <si>
    <t>伊勢崎市</t>
  </si>
  <si>
    <t>ｲｾｻｷｼ</t>
  </si>
  <si>
    <t>102059</t>
  </si>
  <si>
    <t>太田市</t>
  </si>
  <si>
    <t>ｵｵﾀｼ</t>
  </si>
  <si>
    <t>102067</t>
  </si>
  <si>
    <t>沼田市</t>
  </si>
  <si>
    <t>ﾇﾏﾀｼ</t>
  </si>
  <si>
    <t>102075</t>
  </si>
  <si>
    <t>館林市</t>
  </si>
  <si>
    <t>ﾀﾃﾊﾞﾔｼｼ</t>
  </si>
  <si>
    <t>102083</t>
  </si>
  <si>
    <t>渋川市</t>
  </si>
  <si>
    <t>ｼﾌﾞｶﾜｼ</t>
  </si>
  <si>
    <t>102091</t>
  </si>
  <si>
    <t>藤岡市</t>
  </si>
  <si>
    <t>ﾌｼﾞｵｶｼ</t>
  </si>
  <si>
    <t>102105</t>
  </si>
  <si>
    <t>富岡市</t>
  </si>
  <si>
    <t>ﾄﾐｵｶｼ</t>
  </si>
  <si>
    <t>102113</t>
  </si>
  <si>
    <t>安中市</t>
  </si>
  <si>
    <t>ｱﾝﾅｶｼ</t>
  </si>
  <si>
    <t>102121</t>
  </si>
  <si>
    <t>みどり市</t>
  </si>
  <si>
    <t>ﾐﾄﾞﾘｼ</t>
  </si>
  <si>
    <t>103446</t>
  </si>
  <si>
    <t>榛東村</t>
  </si>
  <si>
    <t>ｼﾝﾄｳﾑﾗ</t>
  </si>
  <si>
    <t>103454</t>
  </si>
  <si>
    <t>吉岡町</t>
  </si>
  <si>
    <t>ﾖｼｵｶﾏﾁ</t>
  </si>
  <si>
    <t>103667</t>
  </si>
  <si>
    <t>上野村</t>
  </si>
  <si>
    <t>ｳｴﾉﾑﾗ</t>
  </si>
  <si>
    <t>103675</t>
  </si>
  <si>
    <t>神流町</t>
  </si>
  <si>
    <t>ｶﾝﾅﾏﾁ</t>
  </si>
  <si>
    <t>103829</t>
  </si>
  <si>
    <t>下仁田町</t>
  </si>
  <si>
    <t>ｼﾓﾆﾀﾏﾁ</t>
  </si>
  <si>
    <t>103837</t>
  </si>
  <si>
    <t>南牧村</t>
  </si>
  <si>
    <t>ﾅﾝﾓｸﾑﾗ</t>
  </si>
  <si>
    <t>103845</t>
  </si>
  <si>
    <t>甘楽町</t>
  </si>
  <si>
    <t>ｶﾝﾗﾏﾁ</t>
  </si>
  <si>
    <t>104213</t>
  </si>
  <si>
    <t>中之条町</t>
  </si>
  <si>
    <t>ﾅｶﾉｼﾞﾖｳﾏﾁ</t>
  </si>
  <si>
    <t>104248</t>
  </si>
  <si>
    <t>長野原町</t>
  </si>
  <si>
    <t>ﾅｶﾞﾉﾊﾗﾏﾁ</t>
  </si>
  <si>
    <t>104256</t>
  </si>
  <si>
    <t>嬬恋村</t>
  </si>
  <si>
    <t>ﾂﾏｺﾞｲﾑﾗ</t>
  </si>
  <si>
    <t>104264</t>
  </si>
  <si>
    <t>草津町</t>
  </si>
  <si>
    <t>ｸｻﾂﾏﾁ</t>
  </si>
  <si>
    <t>104281</t>
  </si>
  <si>
    <t>高山村</t>
  </si>
  <si>
    <t>ﾀｶﾔﾏﾑﾗ</t>
  </si>
  <si>
    <t>104299</t>
  </si>
  <si>
    <t>東吾妻町</t>
  </si>
  <si>
    <t>ﾋｶﾞｼｱｶﾞﾂﾏﾏﾁ</t>
    <phoneticPr fontId="3"/>
  </si>
  <si>
    <t>104434</t>
  </si>
  <si>
    <t>片品村</t>
  </si>
  <si>
    <t>ｶﾀｼﾅﾑﾗ</t>
  </si>
  <si>
    <t>104442</t>
  </si>
  <si>
    <t>川場村</t>
  </si>
  <si>
    <t>ｶﾜﾊﾞﾑﾗ</t>
  </si>
  <si>
    <t>104485</t>
  </si>
  <si>
    <t>104493</t>
  </si>
  <si>
    <t>みなかみ町</t>
  </si>
  <si>
    <t>ﾐﾅｶﾐﾏﾁ</t>
  </si>
  <si>
    <t>104647</t>
  </si>
  <si>
    <t>玉村町</t>
  </si>
  <si>
    <t>ﾀﾏﾑﾗﾏﾁ</t>
  </si>
  <si>
    <t>105210</t>
  </si>
  <si>
    <t>板倉町</t>
  </si>
  <si>
    <t>ｲﾀｸﾗﾏﾁ</t>
  </si>
  <si>
    <t>105228</t>
  </si>
  <si>
    <t>明和町</t>
  </si>
  <si>
    <t>ﾒｲﾜﾏﾁ</t>
  </si>
  <si>
    <t>105236</t>
  </si>
  <si>
    <t>千代田町</t>
  </si>
  <si>
    <t>ﾁﾖﾀﾞﾏﾁ</t>
  </si>
  <si>
    <t>105244</t>
  </si>
  <si>
    <t>大泉町</t>
  </si>
  <si>
    <t>ｵｵｲｽﾞﾐﾏﾁ</t>
  </si>
  <si>
    <t>105252</t>
  </si>
  <si>
    <t>邑楽町</t>
  </si>
  <si>
    <t>ｵｳﾗﾏﾁ</t>
  </si>
  <si>
    <t>110001</t>
    <phoneticPr fontId="3"/>
  </si>
  <si>
    <t>埼玉県</t>
    <phoneticPr fontId="3"/>
  </si>
  <si>
    <t>ｻｲﾀﾏｹﾝ</t>
    <phoneticPr fontId="3"/>
  </si>
  <si>
    <t>111007</t>
  </si>
  <si>
    <t>埼玉県</t>
  </si>
  <si>
    <t>さいたま市</t>
  </si>
  <si>
    <t>ｻｲﾀﾏｹﾝ</t>
  </si>
  <si>
    <t>ｻｲﾀﾏｼ</t>
  </si>
  <si>
    <t>112011</t>
  </si>
  <si>
    <t>川越市</t>
  </si>
  <si>
    <t>ｶﾜｺﾞｴｼ</t>
  </si>
  <si>
    <t>112020</t>
  </si>
  <si>
    <t>熊谷市</t>
  </si>
  <si>
    <t>ｸﾏｶﾞﾔｼ</t>
  </si>
  <si>
    <t>112038</t>
  </si>
  <si>
    <t>川口市</t>
  </si>
  <si>
    <t>ｶﾜｸﾞﾁｼ</t>
  </si>
  <si>
    <t>112062</t>
  </si>
  <si>
    <t>行田市</t>
  </si>
  <si>
    <t>ｷﾞﾖｳﾀﾞｼ</t>
  </si>
  <si>
    <t>112071</t>
  </si>
  <si>
    <t>秩父市</t>
  </si>
  <si>
    <t>ﾁﾁﾌﾞｼ</t>
  </si>
  <si>
    <t>112089</t>
  </si>
  <si>
    <t>所沢市</t>
  </si>
  <si>
    <t>ﾄｺﾛｻﾞﾜｼ</t>
  </si>
  <si>
    <t>112097</t>
  </si>
  <si>
    <t>飯能市</t>
  </si>
  <si>
    <t>ﾊﾝﾉｳｼ</t>
  </si>
  <si>
    <t>112101</t>
  </si>
  <si>
    <t>加須市</t>
  </si>
  <si>
    <t>ｶｿﾞｼ</t>
  </si>
  <si>
    <t>112119</t>
  </si>
  <si>
    <t>本庄市</t>
  </si>
  <si>
    <t>ﾎﾝｼﾞﾖｳｼ</t>
  </si>
  <si>
    <t>112127</t>
  </si>
  <si>
    <t>東松山市</t>
  </si>
  <si>
    <t>ﾋｶﾞｼﾏﾂﾔﾏｼ</t>
  </si>
  <si>
    <t>112143</t>
  </si>
  <si>
    <t>春日部市</t>
  </si>
  <si>
    <t>ｶｽｶﾍﾞｼ</t>
  </si>
  <si>
    <t>112151</t>
  </si>
  <si>
    <t>狭山市</t>
  </si>
  <si>
    <t>ｻﾔﾏｼ</t>
  </si>
  <si>
    <t>112160</t>
  </si>
  <si>
    <t>羽生市</t>
  </si>
  <si>
    <t>ﾊﾆﾕｳｼ</t>
  </si>
  <si>
    <t>112178</t>
  </si>
  <si>
    <t>鴻巣市</t>
  </si>
  <si>
    <t>ｺｳﾉｽｼ</t>
  </si>
  <si>
    <t>112186</t>
  </si>
  <si>
    <t>深谷市</t>
  </si>
  <si>
    <t>ﾌｶﾔｼ</t>
  </si>
  <si>
    <t>112194</t>
  </si>
  <si>
    <t>上尾市</t>
  </si>
  <si>
    <t>ｱｹﾞｵｼ</t>
  </si>
  <si>
    <t>112216</t>
  </si>
  <si>
    <t>草加市</t>
  </si>
  <si>
    <t>ｿｳｶｼ</t>
  </si>
  <si>
    <t>112224</t>
  </si>
  <si>
    <t>越谷市</t>
  </si>
  <si>
    <t>ｺｼｶﾞﾔｼ</t>
  </si>
  <si>
    <t>112232</t>
  </si>
  <si>
    <t>蕨市</t>
  </si>
  <si>
    <t>ﾜﾗﾋﾞｼ</t>
  </si>
  <si>
    <t>112241</t>
  </si>
  <si>
    <t>戸田市</t>
  </si>
  <si>
    <t>ﾄﾀﾞｼ</t>
  </si>
  <si>
    <t>112259</t>
  </si>
  <si>
    <t>入間市</t>
  </si>
  <si>
    <t>ｲﾙﾏｼ</t>
  </si>
  <si>
    <t>112275</t>
  </si>
  <si>
    <t>朝霞市</t>
  </si>
  <si>
    <t>ｱｻｶｼ</t>
  </si>
  <si>
    <t>112283</t>
  </si>
  <si>
    <t>志木市</t>
  </si>
  <si>
    <t>ｼｷｼ</t>
  </si>
  <si>
    <t>112291</t>
  </si>
  <si>
    <t>和光市</t>
  </si>
  <si>
    <t>ﾜｺｳｼ</t>
  </si>
  <si>
    <t>112305</t>
  </si>
  <si>
    <t>新座市</t>
  </si>
  <si>
    <t>ﾆｲｻﾞｼ</t>
  </si>
  <si>
    <t>112313</t>
  </si>
  <si>
    <t>桶川市</t>
  </si>
  <si>
    <t>ｵｹｶﾞﾜｼ</t>
  </si>
  <si>
    <t>112321</t>
  </si>
  <si>
    <t>久喜市</t>
  </si>
  <si>
    <t>ｸｷｼ</t>
  </si>
  <si>
    <t>112330</t>
  </si>
  <si>
    <t>北本市</t>
  </si>
  <si>
    <t>ｷﾀﾓﾄｼ</t>
  </si>
  <si>
    <t>112348</t>
  </si>
  <si>
    <t>八潮市</t>
  </si>
  <si>
    <t>ﾔｼｵｼ</t>
  </si>
  <si>
    <t>112356</t>
  </si>
  <si>
    <t>富士見市</t>
  </si>
  <si>
    <t>ﾌｼﾞﾐｼ</t>
  </si>
  <si>
    <t>112372</t>
  </si>
  <si>
    <t>三郷市</t>
  </si>
  <si>
    <t>ﾐｻﾄｼ</t>
  </si>
  <si>
    <t>112381</t>
  </si>
  <si>
    <t>蓮田市</t>
  </si>
  <si>
    <t>ﾊｽﾀﾞｼ</t>
  </si>
  <si>
    <t>112399</t>
  </si>
  <si>
    <t>坂戸市</t>
  </si>
  <si>
    <t>ｻｶﾄﾞｼ</t>
  </si>
  <si>
    <t>112402</t>
  </si>
  <si>
    <t>幸手市</t>
  </si>
  <si>
    <t>ｻｯﾃｼ</t>
    <phoneticPr fontId="3"/>
  </si>
  <si>
    <t>112411</t>
  </si>
  <si>
    <t>鶴ヶ島市</t>
  </si>
  <si>
    <t>ﾂﾙｶﾞｼﾏｼ</t>
  </si>
  <si>
    <t>112429</t>
  </si>
  <si>
    <t>日高市</t>
  </si>
  <si>
    <t>ﾋﾀﾞｶｼ</t>
  </si>
  <si>
    <t>112437</t>
  </si>
  <si>
    <t>吉川市</t>
  </si>
  <si>
    <t>ﾖｼｶﾜｼ</t>
  </si>
  <si>
    <t>112453</t>
  </si>
  <si>
    <t>ふじみ野市</t>
  </si>
  <si>
    <t>ﾌｼﾞﾐﾉｼ</t>
  </si>
  <si>
    <t>112461</t>
    <phoneticPr fontId="3"/>
  </si>
  <si>
    <t>白岡市</t>
    <rPh sb="0" eb="2">
      <t>シラオカ</t>
    </rPh>
    <rPh sb="2" eb="3">
      <t>シ</t>
    </rPh>
    <phoneticPr fontId="3"/>
  </si>
  <si>
    <t>ｼﾗｵｶｼ</t>
    <phoneticPr fontId="3"/>
  </si>
  <si>
    <t>113018</t>
  </si>
  <si>
    <t>伊奈町</t>
  </si>
  <si>
    <t>ｲﾅﾏﾁ</t>
  </si>
  <si>
    <t>113247</t>
  </si>
  <si>
    <t>三芳町</t>
  </si>
  <si>
    <t>ﾐﾖｼﾏﾁ</t>
  </si>
  <si>
    <t>113263</t>
  </si>
  <si>
    <t>毛呂山町</t>
  </si>
  <si>
    <t>ﾓﾛﾔﾏﾏﾁ</t>
  </si>
  <si>
    <t>113271</t>
  </si>
  <si>
    <t>越生町</t>
  </si>
  <si>
    <t>ｵｺﾞｾﾏﾁ</t>
  </si>
  <si>
    <t>113417</t>
  </si>
  <si>
    <t>滑川町</t>
  </si>
  <si>
    <t>ﾅﾒｶﾞﾜﾏﾁ</t>
  </si>
  <si>
    <t>113425</t>
  </si>
  <si>
    <t>嵐山町</t>
  </si>
  <si>
    <t>ﾗﾝｻﾞﾝﾏﾁ</t>
  </si>
  <si>
    <t>113433</t>
  </si>
  <si>
    <t>小川町</t>
  </si>
  <si>
    <t>ｵｶﾞﾜﾏﾁ</t>
  </si>
  <si>
    <t>113468</t>
  </si>
  <si>
    <t>川島町</t>
  </si>
  <si>
    <t>ｶﾜｼﾞﾏﾏﾁ</t>
  </si>
  <si>
    <t>113476</t>
  </si>
  <si>
    <t>吉見町</t>
  </si>
  <si>
    <t>ﾖｼﾐﾏﾁ</t>
  </si>
  <si>
    <t>113484</t>
  </si>
  <si>
    <t>鳩山町</t>
  </si>
  <si>
    <t>ﾊﾄﾔﾏﾏﾁ</t>
  </si>
  <si>
    <t>113492</t>
  </si>
  <si>
    <t>ときがわ町</t>
  </si>
  <si>
    <t>ﾄｷｶﾞﾜﾏﾁ</t>
  </si>
  <si>
    <t>113611</t>
  </si>
  <si>
    <t>横瀬町</t>
  </si>
  <si>
    <t>ﾖｺｾﾞﾏﾁ</t>
  </si>
  <si>
    <t>113620</t>
  </si>
  <si>
    <t>皆野町</t>
  </si>
  <si>
    <t>ﾐﾅﾉﾏﾁ</t>
  </si>
  <si>
    <t>113638</t>
  </si>
  <si>
    <t>長瀞町</t>
  </si>
  <si>
    <t>ﾅｶﾞﾄﾛﾏﾁ</t>
  </si>
  <si>
    <t>113654</t>
  </si>
  <si>
    <t>小鹿野町</t>
  </si>
  <si>
    <t>ｵｶﾞﾉﾏﾁ</t>
  </si>
  <si>
    <t>113697</t>
  </si>
  <si>
    <t>東秩父村</t>
  </si>
  <si>
    <t>ﾋｶﾞｼﾁﾁﾌﾞﾑﾗ</t>
  </si>
  <si>
    <t>113816</t>
  </si>
  <si>
    <t>113832</t>
  </si>
  <si>
    <t>神川町</t>
  </si>
  <si>
    <t>ｶﾐｶﾜﾏﾁ</t>
  </si>
  <si>
    <t>113859</t>
  </si>
  <si>
    <t>上里町</t>
  </si>
  <si>
    <t>ｶﾐｻﾄﾏﾁ</t>
  </si>
  <si>
    <t>114081</t>
  </si>
  <si>
    <t>寄居町</t>
  </si>
  <si>
    <t>ﾖﾘｲﾏﾁ</t>
  </si>
  <si>
    <t>114421</t>
  </si>
  <si>
    <t>宮代町</t>
  </si>
  <si>
    <t>ﾐﾔｼﾛﾏﾁ</t>
  </si>
  <si>
    <t>114642</t>
  </si>
  <si>
    <t>杉戸町</t>
  </si>
  <si>
    <t>ｽｷﾞﾄﾏﾁ</t>
  </si>
  <si>
    <t>114651</t>
  </si>
  <si>
    <t>松伏町</t>
  </si>
  <si>
    <t>ﾏﾂﾌﾞｼﾏﾁ</t>
  </si>
  <si>
    <t>120006</t>
    <phoneticPr fontId="3"/>
  </si>
  <si>
    <t>千葉県</t>
    <phoneticPr fontId="3"/>
  </si>
  <si>
    <t>ﾁﾊﾞｹﾝ</t>
    <phoneticPr fontId="3"/>
  </si>
  <si>
    <t>121002</t>
  </si>
  <si>
    <t>千葉県</t>
  </si>
  <si>
    <t>千葉市</t>
  </si>
  <si>
    <t>ﾁﾊﾞｹﾝ</t>
  </si>
  <si>
    <t>ﾁﾊﾞｼ</t>
  </si>
  <si>
    <t>122025</t>
  </si>
  <si>
    <t>銚子市</t>
  </si>
  <si>
    <t>ﾁｮｳｼｼ</t>
  </si>
  <si>
    <t>122033</t>
  </si>
  <si>
    <t>市川市</t>
  </si>
  <si>
    <t>ｲﾁｶﾜｼ</t>
  </si>
  <si>
    <t>122041</t>
  </si>
  <si>
    <t>船橋市</t>
  </si>
  <si>
    <t>ﾌﾅﾊﾞｼｼ</t>
  </si>
  <si>
    <t>122050</t>
  </si>
  <si>
    <t>館山市</t>
  </si>
  <si>
    <t>ﾀﾃﾔﾏｼ</t>
  </si>
  <si>
    <t>122068</t>
  </si>
  <si>
    <t>木更津市</t>
  </si>
  <si>
    <t>ｷｻﾗﾂﾞｼ</t>
  </si>
  <si>
    <t>122076</t>
  </si>
  <si>
    <t>松戸市</t>
  </si>
  <si>
    <t>ﾏﾂﾄﾞｼ</t>
  </si>
  <si>
    <t>122084</t>
  </si>
  <si>
    <t>野田市</t>
  </si>
  <si>
    <t>ﾉﾀﾞｼ</t>
  </si>
  <si>
    <t>122106</t>
  </si>
  <si>
    <t>茂原市</t>
  </si>
  <si>
    <t>ﾓﾊﾞﾗｼ</t>
  </si>
  <si>
    <t>122114</t>
  </si>
  <si>
    <t>成田市</t>
  </si>
  <si>
    <t>ﾅﾘﾀｼ</t>
  </si>
  <si>
    <t>122122</t>
  </si>
  <si>
    <t>佐倉市</t>
  </si>
  <si>
    <t>122131</t>
  </si>
  <si>
    <t>東金市</t>
  </si>
  <si>
    <t>ﾄｳｶﾞﾈｼ</t>
  </si>
  <si>
    <t>122157</t>
  </si>
  <si>
    <t>旭市</t>
  </si>
  <si>
    <t>ｱｻﾋｼ</t>
  </si>
  <si>
    <t>122165</t>
  </si>
  <si>
    <t>習志野市</t>
  </si>
  <si>
    <t>ﾅﾗｼﾉｼ</t>
  </si>
  <si>
    <t>122173</t>
  </si>
  <si>
    <t>柏市</t>
  </si>
  <si>
    <t>ｶｼﾜｼ</t>
  </si>
  <si>
    <t>122181</t>
  </si>
  <si>
    <t>勝浦市</t>
  </si>
  <si>
    <t>ｶﾂｳﾗｼ</t>
  </si>
  <si>
    <t>122190</t>
  </si>
  <si>
    <t>市原市</t>
  </si>
  <si>
    <t>ｲﾁﾊﾗｼ</t>
  </si>
  <si>
    <t>122203</t>
  </si>
  <si>
    <t>流山市</t>
  </si>
  <si>
    <t>ﾅｶﾞﾚﾔﾏｼ</t>
  </si>
  <si>
    <t>122211</t>
  </si>
  <si>
    <t>八千代市</t>
  </si>
  <si>
    <t>ﾔﾁﾖｼ</t>
  </si>
  <si>
    <t>122220</t>
  </si>
  <si>
    <t>我孫子市</t>
  </si>
  <si>
    <t>ｱﾋﾞｺｼ</t>
  </si>
  <si>
    <t>122238</t>
  </si>
  <si>
    <t>鴨川市</t>
  </si>
  <si>
    <t>ｶﾓｶﾞﾜｼ</t>
  </si>
  <si>
    <t>122246</t>
  </si>
  <si>
    <t>鎌ケ谷市</t>
  </si>
  <si>
    <t>ｶﾏｶﾞﾔｼ</t>
  </si>
  <si>
    <t>122254</t>
  </si>
  <si>
    <t>君津市</t>
  </si>
  <si>
    <t>ｷﾐﾂｼ</t>
  </si>
  <si>
    <t>122262</t>
  </si>
  <si>
    <t>富津市</t>
  </si>
  <si>
    <t>ﾌｯﾂｼ</t>
    <phoneticPr fontId="3"/>
  </si>
  <si>
    <t>122271</t>
  </si>
  <si>
    <t>浦安市</t>
  </si>
  <si>
    <t>ｳﾗﾔｽｼ</t>
  </si>
  <si>
    <t>122289</t>
  </si>
  <si>
    <t>四街道市</t>
  </si>
  <si>
    <t>ﾖﾂｶｲﾄﾞｳｼ</t>
  </si>
  <si>
    <t>122297</t>
  </si>
  <si>
    <t>袖ケ浦市</t>
  </si>
  <si>
    <t>ｿﾃﾞｶﾞｳﾗｼ</t>
  </si>
  <si>
    <t>122301</t>
  </si>
  <si>
    <t>八街市</t>
  </si>
  <si>
    <t>ﾔﾁﾏﾀｼ</t>
  </si>
  <si>
    <t>122319</t>
  </si>
  <si>
    <t>印西市</t>
  </si>
  <si>
    <t>ｲﾝｻﾞｲｼ</t>
  </si>
  <si>
    <t>122327</t>
  </si>
  <si>
    <t>白井市</t>
  </si>
  <si>
    <t>ｼﾛｲｼ</t>
  </si>
  <si>
    <t>122335</t>
  </si>
  <si>
    <t>富里市</t>
  </si>
  <si>
    <t>ﾄﾐｻﾄｼ</t>
  </si>
  <si>
    <t>122343</t>
  </si>
  <si>
    <t>南房総市</t>
  </si>
  <si>
    <t>ﾐﾅﾐﾎﾞｳｿｳｼ</t>
  </si>
  <si>
    <t>122351</t>
  </si>
  <si>
    <t>匝瑳市</t>
  </si>
  <si>
    <t>ｿｳｻｼ</t>
  </si>
  <si>
    <t>122360</t>
  </si>
  <si>
    <t>香取市</t>
  </si>
  <si>
    <t>ｶﾄﾘｼ</t>
  </si>
  <si>
    <t>122378</t>
  </si>
  <si>
    <t>山武市</t>
  </si>
  <si>
    <t>ｻﾝﾑｼ</t>
  </si>
  <si>
    <t>122386</t>
  </si>
  <si>
    <t>いすみ市</t>
  </si>
  <si>
    <t>ｲｽﾐｼ</t>
  </si>
  <si>
    <t>122394</t>
    <phoneticPr fontId="3"/>
  </si>
  <si>
    <t>大網白里市</t>
    <rPh sb="4" eb="5">
      <t>シ</t>
    </rPh>
    <phoneticPr fontId="3"/>
  </si>
  <si>
    <t>ｵｵｱﾐｼﾗｻﾄｼ</t>
    <phoneticPr fontId="3"/>
  </si>
  <si>
    <t>123226</t>
  </si>
  <si>
    <t>酒々井町</t>
  </si>
  <si>
    <t>ｼｽｲﾏﾁ</t>
  </si>
  <si>
    <t>123293</t>
  </si>
  <si>
    <t>栄町</t>
  </si>
  <si>
    <t>ｻｶｴﾏﾁ</t>
  </si>
  <si>
    <t>123421</t>
  </si>
  <si>
    <t>神崎町</t>
  </si>
  <si>
    <t>ｺｳｻﾞｷﾏﾁ</t>
  </si>
  <si>
    <t>123471</t>
  </si>
  <si>
    <t>多古町</t>
  </si>
  <si>
    <t>ﾀｺﾏﾁ</t>
  </si>
  <si>
    <t>123498</t>
  </si>
  <si>
    <t>東庄町</t>
  </si>
  <si>
    <t>ﾄｳﾉｼｮｳﾏﾁ</t>
  </si>
  <si>
    <t>124036</t>
  </si>
  <si>
    <t>九十九里町</t>
  </si>
  <si>
    <t>ｸｼﾞﾕｳｸﾘﾏﾁ</t>
  </si>
  <si>
    <t>124095</t>
  </si>
  <si>
    <t>芝山町</t>
  </si>
  <si>
    <t>ｼﾊﾞﾔﾏﾏﾁ</t>
  </si>
  <si>
    <t>124109</t>
  </si>
  <si>
    <t>横芝光町</t>
  </si>
  <si>
    <t>ﾖｺｼﾊﾞﾋｶﾘﾏﾁ</t>
  </si>
  <si>
    <t>124214</t>
  </si>
  <si>
    <t>一宮町</t>
  </si>
  <si>
    <t>ｲﾁﾉﾐﾔﾏﾁ</t>
  </si>
  <si>
    <t>124222</t>
  </si>
  <si>
    <t>睦沢町</t>
  </si>
  <si>
    <t>ﾑﾂｻﾞﾜﾏﾁ</t>
  </si>
  <si>
    <t>124231</t>
  </si>
  <si>
    <t>長生村</t>
  </si>
  <si>
    <t>ﾁｮｳｾｲﾑﾗ</t>
  </si>
  <si>
    <t>124249</t>
  </si>
  <si>
    <t>白子町</t>
  </si>
  <si>
    <t>ｼﾗｺﾏﾁ</t>
  </si>
  <si>
    <t>124265</t>
  </si>
  <si>
    <t>長柄町</t>
  </si>
  <si>
    <t>ﾅｶﾞﾗﾏﾁ</t>
  </si>
  <si>
    <t>124273</t>
  </si>
  <si>
    <t>長南町</t>
  </si>
  <si>
    <t>ﾁｮｳﾅﾝﾏﾁ</t>
  </si>
  <si>
    <t>124419</t>
  </si>
  <si>
    <t>大多喜町</t>
  </si>
  <si>
    <t>ｵｵﾀｷﾏﾁ</t>
  </si>
  <si>
    <t>124435</t>
  </si>
  <si>
    <t>御宿町</t>
  </si>
  <si>
    <t>ｵﾝｼﾞﾕｸﾏﾁ</t>
  </si>
  <si>
    <t>124630</t>
  </si>
  <si>
    <t>鋸南町</t>
  </si>
  <si>
    <t>ｷﾖﾅﾝﾏﾁ</t>
  </si>
  <si>
    <t>130001</t>
    <phoneticPr fontId="3"/>
  </si>
  <si>
    <t>東京都</t>
    <phoneticPr fontId="3"/>
  </si>
  <si>
    <t>ﾄｳｷｮｳﾄ</t>
    <phoneticPr fontId="3"/>
  </si>
  <si>
    <t>131016</t>
  </si>
  <si>
    <t>東京都</t>
  </si>
  <si>
    <t>千代田区</t>
  </si>
  <si>
    <t>ﾄｳｷｮｳﾄ</t>
  </si>
  <si>
    <t>ﾁﾖﾀﾞｸ</t>
  </si>
  <si>
    <t>131024</t>
  </si>
  <si>
    <t>中央区</t>
  </si>
  <si>
    <t>ﾁｭｳｵｳｸ</t>
  </si>
  <si>
    <t>131032</t>
  </si>
  <si>
    <t>港区</t>
  </si>
  <si>
    <t>ﾐﾅﾄｸ</t>
  </si>
  <si>
    <t>131041</t>
  </si>
  <si>
    <t>新宿区</t>
  </si>
  <si>
    <t>ｼﾝｼﾞｭｸｸ</t>
    <phoneticPr fontId="3"/>
  </si>
  <si>
    <t>131059</t>
  </si>
  <si>
    <t>文京区</t>
  </si>
  <si>
    <t>ﾌﾞﾝｷｮｳｸ</t>
    <phoneticPr fontId="3"/>
  </si>
  <si>
    <t>131067</t>
  </si>
  <si>
    <t>台東区</t>
  </si>
  <si>
    <t>ﾀｲﾄｳｸ</t>
  </si>
  <si>
    <t>131075</t>
  </si>
  <si>
    <t>墨田区</t>
  </si>
  <si>
    <t>ｽﾐﾀﾞｸ</t>
  </si>
  <si>
    <t>131083</t>
  </si>
  <si>
    <t>江東区</t>
  </si>
  <si>
    <t>ｺｳﾄｳｸ</t>
  </si>
  <si>
    <t>131091</t>
  </si>
  <si>
    <t>品川区</t>
  </si>
  <si>
    <t>ｼﾅｶﾞﾜｸ</t>
  </si>
  <si>
    <t>131105</t>
  </si>
  <si>
    <t>目黒区</t>
  </si>
  <si>
    <t>ﾒｸﾞﾛｸ</t>
  </si>
  <si>
    <t>131113</t>
  </si>
  <si>
    <t>大田区</t>
  </si>
  <si>
    <t>ｵｵﾀｸ</t>
  </si>
  <si>
    <t>131121</t>
  </si>
  <si>
    <t>世田谷区</t>
  </si>
  <si>
    <t>ｾﾀｶﾞﾔｸ</t>
  </si>
  <si>
    <t>131130</t>
  </si>
  <si>
    <t>渋谷区</t>
  </si>
  <si>
    <t>ｼﾌﾞﾔｸ</t>
  </si>
  <si>
    <t>131148</t>
  </si>
  <si>
    <t>中野区</t>
  </si>
  <si>
    <t>ﾅｶﾉｸ</t>
  </si>
  <si>
    <t>131156</t>
  </si>
  <si>
    <t>杉並区</t>
  </si>
  <si>
    <t>ｽｷﾞﾅﾐｸ</t>
  </si>
  <si>
    <t>131164</t>
  </si>
  <si>
    <t>豊島区</t>
  </si>
  <si>
    <t>ﾄｼﾏｸ</t>
  </si>
  <si>
    <t>131172</t>
  </si>
  <si>
    <t>北区</t>
  </si>
  <si>
    <t>ｷﾀｸ</t>
  </si>
  <si>
    <t>131181</t>
  </si>
  <si>
    <t>荒川区</t>
  </si>
  <si>
    <t>ｱﾗｶﾜｸ</t>
  </si>
  <si>
    <t>131199</t>
  </si>
  <si>
    <t>板橋区</t>
  </si>
  <si>
    <t>ｲﾀﾊﾞｼｸ</t>
  </si>
  <si>
    <t>131202</t>
  </si>
  <si>
    <t>練馬区</t>
  </si>
  <si>
    <t>ﾈﾘﾏｸ</t>
  </si>
  <si>
    <t>131211</t>
  </si>
  <si>
    <t>足立区</t>
  </si>
  <si>
    <t>ｱﾀﾞﾁｸ</t>
  </si>
  <si>
    <t>131229</t>
  </si>
  <si>
    <t>葛飾区</t>
  </si>
  <si>
    <t>ｶﾂｼｶｸ</t>
  </si>
  <si>
    <t>131237</t>
  </si>
  <si>
    <t>江戸川区</t>
  </si>
  <si>
    <t>ｴﾄﾞｶﾞﾜｸ</t>
  </si>
  <si>
    <t>132012</t>
  </si>
  <si>
    <t>八王子市</t>
  </si>
  <si>
    <t>ﾊﾁｵｳｼﾞｼ</t>
  </si>
  <si>
    <t>132021</t>
  </si>
  <si>
    <t>立川市</t>
  </si>
  <si>
    <t>ﾀﾁｶﾜｼ</t>
  </si>
  <si>
    <t>132039</t>
  </si>
  <si>
    <t>武蔵野市</t>
  </si>
  <si>
    <t>ﾑｻｼﾉｼ</t>
  </si>
  <si>
    <t>132047</t>
  </si>
  <si>
    <t>三鷹市</t>
  </si>
  <si>
    <t>ﾐﾀｶｼ</t>
  </si>
  <si>
    <t>132055</t>
  </si>
  <si>
    <t>青梅市</t>
  </si>
  <si>
    <t>ｵｳﾒｼ</t>
  </si>
  <si>
    <t>132063</t>
  </si>
  <si>
    <t>府中市</t>
  </si>
  <si>
    <t>ﾌﾁｭｳｼ</t>
  </si>
  <si>
    <t>132071</t>
  </si>
  <si>
    <t>昭島市</t>
  </si>
  <si>
    <t>ｱｷｼﾏｼ</t>
  </si>
  <si>
    <t>132080</t>
  </si>
  <si>
    <t>調布市</t>
  </si>
  <si>
    <t>ﾁｮｳﾌｼ</t>
  </si>
  <si>
    <t>132098</t>
  </si>
  <si>
    <t>町田市</t>
  </si>
  <si>
    <t>ﾏﾁﾀﾞｼ</t>
  </si>
  <si>
    <t>132101</t>
  </si>
  <si>
    <t>小金井市</t>
  </si>
  <si>
    <t>ｺｶﾞﾈｲｼ</t>
  </si>
  <si>
    <t>132110</t>
  </si>
  <si>
    <t>小平市</t>
  </si>
  <si>
    <t>ｺﾀﾞｲﾗｼ</t>
  </si>
  <si>
    <t>132128</t>
  </si>
  <si>
    <t>日野市</t>
  </si>
  <si>
    <t>ﾋﾉｼ</t>
  </si>
  <si>
    <t>132136</t>
  </si>
  <si>
    <t>東村山市</t>
  </si>
  <si>
    <t>ﾋｶﾞｼﾑﾗﾔﾏｼ</t>
  </si>
  <si>
    <t>132144</t>
  </si>
  <si>
    <t>国分寺市</t>
  </si>
  <si>
    <t>ｺｸﾌﾞﾝｼﾞｼ</t>
  </si>
  <si>
    <t>132152</t>
  </si>
  <si>
    <t>国立市</t>
  </si>
  <si>
    <t>ｸﾆﾀﾁｼ</t>
  </si>
  <si>
    <t>132187</t>
  </si>
  <si>
    <t>福生市</t>
  </si>
  <si>
    <t>ﾌｯｻｼ</t>
    <phoneticPr fontId="3"/>
  </si>
  <si>
    <t>132195</t>
  </si>
  <si>
    <t>狛江市</t>
  </si>
  <si>
    <t>ｺﾏｴｼ</t>
  </si>
  <si>
    <t>132209</t>
  </si>
  <si>
    <t>東大和市</t>
  </si>
  <si>
    <t>ﾋｶﾞｼﾔﾏﾄｼ</t>
  </si>
  <si>
    <t>132217</t>
  </si>
  <si>
    <t>清瀬市</t>
  </si>
  <si>
    <t>ｷﾖｾｼ</t>
  </si>
  <si>
    <t>132225</t>
  </si>
  <si>
    <t>東久留米市</t>
  </si>
  <si>
    <t>ﾋｶﾞｼｸﾙﾒｼ</t>
  </si>
  <si>
    <t>132233</t>
  </si>
  <si>
    <t>武蔵村山市</t>
  </si>
  <si>
    <t>ﾑｻｼﾑﾗﾔﾏｼ</t>
  </si>
  <si>
    <t>132241</t>
  </si>
  <si>
    <t>多摩市</t>
  </si>
  <si>
    <t>ﾀﾏｼ</t>
  </si>
  <si>
    <t>132250</t>
  </si>
  <si>
    <t>稲城市</t>
  </si>
  <si>
    <t>ｲﾅｷﾞｼ</t>
  </si>
  <si>
    <t>132276</t>
  </si>
  <si>
    <t>羽村市</t>
  </si>
  <si>
    <t>ﾊﾑﾗｼ</t>
  </si>
  <si>
    <t>132284</t>
  </si>
  <si>
    <t>あきる野市</t>
  </si>
  <si>
    <t>ｱｷﾙﾉｼ</t>
  </si>
  <si>
    <t>132292</t>
  </si>
  <si>
    <t>西東京市</t>
  </si>
  <si>
    <t>ﾆｼﾄｳｷｮｳｼ</t>
    <phoneticPr fontId="3"/>
  </si>
  <si>
    <t>133035</t>
  </si>
  <si>
    <t>瑞穂町</t>
  </si>
  <si>
    <t>ﾐｽﾞﾎﾏﾁ</t>
  </si>
  <si>
    <t>133051</t>
  </si>
  <si>
    <t>日の出町</t>
  </si>
  <si>
    <t>ﾋﾉﾃﾞﾏﾁ</t>
  </si>
  <si>
    <t>133078</t>
  </si>
  <si>
    <t>檜原村</t>
  </si>
  <si>
    <t>ﾋﾉﾊﾗﾑﾗ</t>
  </si>
  <si>
    <t>133086</t>
  </si>
  <si>
    <t>奥多摩町</t>
  </si>
  <si>
    <t>ｵｸﾀﾏﾏﾁ</t>
  </si>
  <si>
    <t>133612</t>
  </si>
  <si>
    <t>大島町</t>
  </si>
  <si>
    <t>ｵｵｼﾏﾏﾁ</t>
  </si>
  <si>
    <t>133621</t>
  </si>
  <si>
    <t>利島村</t>
  </si>
  <si>
    <t>ﾄｼﾏﾑﾗ</t>
  </si>
  <si>
    <t>133639</t>
  </si>
  <si>
    <t>新島村</t>
  </si>
  <si>
    <t>ﾆｲｼﾞﾏﾑﾗ</t>
  </si>
  <si>
    <t>133647</t>
  </si>
  <si>
    <t>神津島村</t>
  </si>
  <si>
    <t>ｺｳﾂﾞｼﾏﾑﾗ</t>
  </si>
  <si>
    <t>133817</t>
  </si>
  <si>
    <t>三宅村</t>
  </si>
  <si>
    <t>ﾐﾔｹﾑﾗ</t>
  </si>
  <si>
    <t>133825</t>
  </si>
  <si>
    <t>御蔵島村</t>
  </si>
  <si>
    <t>ﾐｸﾗｼﾞﾏﾑﾗ</t>
  </si>
  <si>
    <t>134015</t>
  </si>
  <si>
    <t>八丈町</t>
  </si>
  <si>
    <t>ﾊﾁｼﾞｮｳﾏﾁ</t>
    <phoneticPr fontId="3"/>
  </si>
  <si>
    <t>134023</t>
  </si>
  <si>
    <t>青ヶ島村</t>
  </si>
  <si>
    <t>ｱｵｶﾞｼﾏﾑﾗ</t>
  </si>
  <si>
    <t>134210</t>
  </si>
  <si>
    <t>小笠原村</t>
  </si>
  <si>
    <t>ｵｶﾞｻﾜﾗﾑﾗ</t>
  </si>
  <si>
    <t>140007</t>
    <phoneticPr fontId="3"/>
  </si>
  <si>
    <t>神奈川県</t>
    <phoneticPr fontId="3"/>
  </si>
  <si>
    <t>ｶﾅｶﾞﾜｹﾝ</t>
    <phoneticPr fontId="3"/>
  </si>
  <si>
    <t>141003</t>
  </si>
  <si>
    <t>神奈川県</t>
  </si>
  <si>
    <t>横浜市</t>
  </si>
  <si>
    <t>ｶﾅｶﾞﾜｹﾝ</t>
  </si>
  <si>
    <t>ﾖｺﾊﾏｼ</t>
  </si>
  <si>
    <t>141305</t>
  </si>
  <si>
    <t>川崎市</t>
  </si>
  <si>
    <t>ｶﾜｻｷｼ</t>
  </si>
  <si>
    <t>141500</t>
  </si>
  <si>
    <t>相模原市</t>
  </si>
  <si>
    <t>ｻｶﾞﾐﾊﾗｼ</t>
  </si>
  <si>
    <t>142018</t>
  </si>
  <si>
    <t>横須賀市</t>
  </si>
  <si>
    <t>ﾖｺｽｶｼ</t>
  </si>
  <si>
    <t>142034</t>
  </si>
  <si>
    <t>平塚市</t>
  </si>
  <si>
    <t>ﾋﾗﾂｶｼ</t>
  </si>
  <si>
    <t>142042</t>
  </si>
  <si>
    <t>鎌倉市</t>
  </si>
  <si>
    <t>ｶﾏｸﾗｼ</t>
  </si>
  <si>
    <t>142051</t>
  </si>
  <si>
    <t>藤沢市</t>
  </si>
  <si>
    <t>ﾌｼﾞｻﾜｼ</t>
  </si>
  <si>
    <t>142069</t>
  </si>
  <si>
    <t>小田原市</t>
  </si>
  <si>
    <t>ｵﾀﾞﾜﾗｼ</t>
  </si>
  <si>
    <t>142077</t>
  </si>
  <si>
    <t>茅ヶ崎市</t>
  </si>
  <si>
    <t>ﾁｶﾞｻｷｼ</t>
  </si>
  <si>
    <t>142085</t>
  </si>
  <si>
    <t>逗子市</t>
  </si>
  <si>
    <t>ｽﾞｼｼ</t>
  </si>
  <si>
    <t>142107</t>
  </si>
  <si>
    <t>三浦市</t>
  </si>
  <si>
    <t>ﾐｳﾗｼ</t>
  </si>
  <si>
    <t>142115</t>
  </si>
  <si>
    <t>秦野市</t>
  </si>
  <si>
    <t>ﾊﾀﾞﾉｼ</t>
  </si>
  <si>
    <t>142123</t>
  </si>
  <si>
    <t>厚木市</t>
  </si>
  <si>
    <t>ｱﾂｷﾞｼ</t>
  </si>
  <si>
    <t>142131</t>
  </si>
  <si>
    <t>大和市</t>
  </si>
  <si>
    <t>ﾔﾏﾄｼ</t>
  </si>
  <si>
    <t>142140</t>
  </si>
  <si>
    <t>伊勢原市</t>
  </si>
  <si>
    <t>ｲｾﾊﾗｼ</t>
  </si>
  <si>
    <t>142158</t>
  </si>
  <si>
    <t>海老名市</t>
  </si>
  <si>
    <t>ｴﾋﾞﾅｼ</t>
  </si>
  <si>
    <t>142166</t>
  </si>
  <si>
    <t>座間市</t>
  </si>
  <si>
    <t>ｻﾞﾏｼ</t>
  </si>
  <si>
    <t>142174</t>
  </si>
  <si>
    <t>南足柄市</t>
  </si>
  <si>
    <t>ﾐﾅﾐｱｼｶﾞﾗｼ</t>
  </si>
  <si>
    <t>142182</t>
  </si>
  <si>
    <t>綾瀬市</t>
  </si>
  <si>
    <t>ｱﾔｾｼ</t>
  </si>
  <si>
    <t>143014</t>
  </si>
  <si>
    <t>葉山町</t>
  </si>
  <si>
    <t>ﾊﾔﾏﾏﾁ</t>
  </si>
  <si>
    <t>143219</t>
  </si>
  <si>
    <t>寒川町</t>
  </si>
  <si>
    <t>ｻﾑｶﾜﾏﾁ</t>
  </si>
  <si>
    <t>143413</t>
  </si>
  <si>
    <t>大磯町</t>
  </si>
  <si>
    <t>ｵｵｲｿﾏﾁ</t>
  </si>
  <si>
    <t>143421</t>
  </si>
  <si>
    <t>二宮町</t>
  </si>
  <si>
    <t>ﾆﾉﾐﾔﾏﾁ</t>
  </si>
  <si>
    <t>143618</t>
  </si>
  <si>
    <t>中井町</t>
  </si>
  <si>
    <t>ﾅｶｲﾏﾁ</t>
  </si>
  <si>
    <t>143626</t>
  </si>
  <si>
    <t>大井町</t>
  </si>
  <si>
    <t>ｵｵｲﾏﾁ</t>
  </si>
  <si>
    <t>143634</t>
  </si>
  <si>
    <t>松田町</t>
  </si>
  <si>
    <t>ﾏﾂﾀﾞﾏﾁ</t>
  </si>
  <si>
    <t>143642</t>
  </si>
  <si>
    <t>山北町</t>
  </si>
  <si>
    <t>ﾔﾏｷﾀﾏﾁ</t>
  </si>
  <si>
    <t>143669</t>
  </si>
  <si>
    <t>開成町</t>
  </si>
  <si>
    <t>ｶｲｾｲﾏﾁ</t>
  </si>
  <si>
    <t>143821</t>
  </si>
  <si>
    <t>箱根町</t>
  </si>
  <si>
    <t>ﾊｺﾈﾏﾁ</t>
  </si>
  <si>
    <t>143839</t>
  </si>
  <si>
    <t>真鶴町</t>
  </si>
  <si>
    <t>ﾏﾅﾂﾙﾏﾁ</t>
  </si>
  <si>
    <t>143847</t>
  </si>
  <si>
    <t>湯河原町</t>
  </si>
  <si>
    <t>ﾕｶﾞﾜﾗﾏﾁ</t>
  </si>
  <si>
    <t>144011</t>
  </si>
  <si>
    <t>愛川町</t>
  </si>
  <si>
    <t>ｱｲｶﾜﾏﾁ</t>
  </si>
  <si>
    <t>144029</t>
  </si>
  <si>
    <t>清川村</t>
  </si>
  <si>
    <t>ｷﾖｶﾜﾑﾗ</t>
  </si>
  <si>
    <t>150002</t>
    <phoneticPr fontId="3"/>
  </si>
  <si>
    <t>新潟県</t>
    <phoneticPr fontId="3"/>
  </si>
  <si>
    <t>ﾆｲｶﾞﾀｹﾝ</t>
    <phoneticPr fontId="3"/>
  </si>
  <si>
    <t>151009</t>
  </si>
  <si>
    <t>新潟県</t>
  </si>
  <si>
    <t>新潟市</t>
  </si>
  <si>
    <t>ﾆｲｶﾞﾀｹﾝ</t>
  </si>
  <si>
    <t>ﾆｲｶﾞﾀｼ</t>
  </si>
  <si>
    <t>152021</t>
  </si>
  <si>
    <t>長岡市</t>
  </si>
  <si>
    <t>ﾅｶﾞｵｶｼ</t>
  </si>
  <si>
    <t>152048</t>
  </si>
  <si>
    <t>三条市</t>
  </si>
  <si>
    <t>ｻﾝｼﾞｮｳｼ</t>
    <phoneticPr fontId="3"/>
  </si>
  <si>
    <t>152056</t>
  </si>
  <si>
    <t>柏崎市</t>
  </si>
  <si>
    <t>ｶｼﾜｻﾞｷｼ</t>
  </si>
  <si>
    <t>152064</t>
  </si>
  <si>
    <t>新発田市</t>
  </si>
  <si>
    <t>ｼﾊﾞﾀｼ</t>
  </si>
  <si>
    <t>152081</t>
  </si>
  <si>
    <t>小千谷市</t>
  </si>
  <si>
    <t>ｵﾁﾞﾔｼ</t>
  </si>
  <si>
    <t>152099</t>
  </si>
  <si>
    <t>加茂市</t>
  </si>
  <si>
    <t>ｶﾓｼ</t>
  </si>
  <si>
    <t>152102</t>
  </si>
  <si>
    <t>十日町市</t>
  </si>
  <si>
    <t>ﾄｵｶﾏﾁｼ</t>
  </si>
  <si>
    <t>152111</t>
  </si>
  <si>
    <t>見附市</t>
  </si>
  <si>
    <t>ﾐﾂｹｼ</t>
  </si>
  <si>
    <t>152129</t>
  </si>
  <si>
    <t>村上市</t>
  </si>
  <si>
    <t>ﾑﾗｶﾐｼ</t>
  </si>
  <si>
    <t>152137</t>
  </si>
  <si>
    <t>燕市</t>
  </si>
  <si>
    <t>ﾂﾊﾞﾒｼ</t>
  </si>
  <si>
    <t>152161</t>
  </si>
  <si>
    <t>糸魚川市</t>
  </si>
  <si>
    <t>ｲﾄｲｶﾞﾜｼ</t>
  </si>
  <si>
    <t>152170</t>
  </si>
  <si>
    <t>妙高市</t>
  </si>
  <si>
    <t>ﾐｮｳｺｳｼ</t>
  </si>
  <si>
    <t>152188</t>
  </si>
  <si>
    <t>五泉市</t>
  </si>
  <si>
    <t>ｺﾞｾﾝｼ</t>
  </si>
  <si>
    <t>152226</t>
  </si>
  <si>
    <t>上越市</t>
  </si>
  <si>
    <t>ｼﾞｮｳｴﾂｼ</t>
    <phoneticPr fontId="3"/>
  </si>
  <si>
    <t>152234</t>
  </si>
  <si>
    <t>阿賀野市</t>
  </si>
  <si>
    <t>ｱｶﾞﾉｼ</t>
  </si>
  <si>
    <t>152242</t>
  </si>
  <si>
    <t>佐渡市</t>
  </si>
  <si>
    <t>ｻﾄﾞｼ</t>
  </si>
  <si>
    <t>152251</t>
  </si>
  <si>
    <t>魚沼市</t>
  </si>
  <si>
    <t>ｳｵﾇﾏｼ</t>
  </si>
  <si>
    <t>152269</t>
  </si>
  <si>
    <t>南魚沼市</t>
  </si>
  <si>
    <t>ﾐﾅﾐｳｵﾇﾏｼ</t>
  </si>
  <si>
    <t>152277</t>
  </si>
  <si>
    <t>胎内市</t>
  </si>
  <si>
    <t>ﾀｲﾅｲｼ</t>
  </si>
  <si>
    <t>153079</t>
  </si>
  <si>
    <t>聖籠町</t>
  </si>
  <si>
    <t>ｾｲﾛｳﾏﾁ</t>
  </si>
  <si>
    <t>153427</t>
  </si>
  <si>
    <t>弥彦村</t>
  </si>
  <si>
    <t>ﾔﾋｺﾑﾗ</t>
  </si>
  <si>
    <t>153613</t>
  </si>
  <si>
    <t>田上町</t>
  </si>
  <si>
    <t>ﾀｶﾞﾐﾏﾁ</t>
  </si>
  <si>
    <t>153851</t>
  </si>
  <si>
    <t>阿賀町</t>
  </si>
  <si>
    <t>ｱｶﾞﾏﾁ</t>
  </si>
  <si>
    <t>154059</t>
  </si>
  <si>
    <t>出雲崎町</t>
  </si>
  <si>
    <t>ｲｽﾞﾓｻﾞｷﾏﾁ</t>
  </si>
  <si>
    <t>154610</t>
  </si>
  <si>
    <t>湯沢町</t>
  </si>
  <si>
    <t>ﾕｻﾞﾜﾏﾁ</t>
  </si>
  <si>
    <t>154822</t>
  </si>
  <si>
    <t>津南町</t>
  </si>
  <si>
    <t>ﾂﾅﾝﾏﾁ</t>
  </si>
  <si>
    <t>155047</t>
  </si>
  <si>
    <t>刈羽村</t>
  </si>
  <si>
    <t>ｶﾘﾜﾑﾗ</t>
  </si>
  <si>
    <t>155811</t>
  </si>
  <si>
    <t>関川村</t>
  </si>
  <si>
    <t>ｾｷｶﾜﾑﾗ</t>
  </si>
  <si>
    <t>155861</t>
  </si>
  <si>
    <t>粟島浦村</t>
  </si>
  <si>
    <t>ｱﾜｼﾏｳﾗﾑﾗ</t>
  </si>
  <si>
    <t>160008</t>
    <phoneticPr fontId="3"/>
  </si>
  <si>
    <t>富山県</t>
    <phoneticPr fontId="3"/>
  </si>
  <si>
    <t>ﾄﾔﾏｹﾝ</t>
    <phoneticPr fontId="3"/>
  </si>
  <si>
    <t>162019</t>
  </si>
  <si>
    <t>富山県</t>
  </si>
  <si>
    <t>富山市</t>
  </si>
  <si>
    <t>ﾄﾔﾏｹﾝ</t>
  </si>
  <si>
    <t>ﾄﾔﾏｼ</t>
  </si>
  <si>
    <t>162027</t>
  </si>
  <si>
    <t>高岡市</t>
  </si>
  <si>
    <t>ﾀｶｵｶｼ</t>
  </si>
  <si>
    <t>162043</t>
  </si>
  <si>
    <t>魚津市</t>
  </si>
  <si>
    <t>ｳｵﾂﾞｼ</t>
  </si>
  <si>
    <t>162051</t>
  </si>
  <si>
    <t>氷見市</t>
  </si>
  <si>
    <t>ﾋﾐｼ</t>
  </si>
  <si>
    <t>162060</t>
  </si>
  <si>
    <t>滑川市</t>
  </si>
  <si>
    <t>ﾅﾒﾘｶﾜｼ</t>
  </si>
  <si>
    <t>162078</t>
  </si>
  <si>
    <t>黒部市</t>
  </si>
  <si>
    <t>ｸﾛﾍﾞｼ</t>
  </si>
  <si>
    <t>162086</t>
  </si>
  <si>
    <t>砺波市</t>
  </si>
  <si>
    <t>ﾄﾅﾐｼ</t>
  </si>
  <si>
    <t>162094</t>
  </si>
  <si>
    <t>小矢部市</t>
  </si>
  <si>
    <t>ｵﾔﾍﾞｼ</t>
  </si>
  <si>
    <t>162108</t>
  </si>
  <si>
    <t>南砺市</t>
  </si>
  <si>
    <t>ﾅﾝﾄｼ</t>
  </si>
  <si>
    <t>162116</t>
  </si>
  <si>
    <t>射水市</t>
  </si>
  <si>
    <t>ｲﾐｽﾞｼ</t>
  </si>
  <si>
    <t>163210</t>
  </si>
  <si>
    <t>舟橋村</t>
  </si>
  <si>
    <t>ﾌﾅﾊｼﾑﾗ</t>
  </si>
  <si>
    <t>163228</t>
  </si>
  <si>
    <t>上市町</t>
  </si>
  <si>
    <t>ｶﾐｲﾁﾏﾁ</t>
  </si>
  <si>
    <t>163236</t>
  </si>
  <si>
    <t>立山町</t>
  </si>
  <si>
    <t>ﾀﾃﾔﾏﾏﾁ</t>
  </si>
  <si>
    <t>163422</t>
  </si>
  <si>
    <t>入善町</t>
  </si>
  <si>
    <t>ﾆｭｳｾﾞﾝﾏﾁ</t>
    <phoneticPr fontId="3"/>
  </si>
  <si>
    <t>163431</t>
  </si>
  <si>
    <t>170003</t>
    <phoneticPr fontId="3"/>
  </si>
  <si>
    <t>石川県</t>
    <phoneticPr fontId="3"/>
  </si>
  <si>
    <t>ｲｼｶﾜｹﾝ</t>
    <phoneticPr fontId="3"/>
  </si>
  <si>
    <t>172014</t>
  </si>
  <si>
    <t>石川県</t>
  </si>
  <si>
    <t>金沢市</t>
  </si>
  <si>
    <t>ｲｼｶﾜｹﾝ</t>
  </si>
  <si>
    <t>ｶﾅｻﾞﾜｼ</t>
  </si>
  <si>
    <t>172022</t>
  </si>
  <si>
    <t>七尾市</t>
  </si>
  <si>
    <t>ﾅﾅｵｼ</t>
  </si>
  <si>
    <t>172031</t>
  </si>
  <si>
    <t>小松市</t>
  </si>
  <si>
    <t>ｺﾏﾂｼ</t>
  </si>
  <si>
    <t>172049</t>
  </si>
  <si>
    <t>輪島市</t>
  </si>
  <si>
    <t>ﾜｼﾞﾏｼ</t>
  </si>
  <si>
    <t>172057</t>
  </si>
  <si>
    <t>珠洲市</t>
  </si>
  <si>
    <t>ｽｽﾞｼ</t>
  </si>
  <si>
    <t>172065</t>
  </si>
  <si>
    <t>加賀市</t>
  </si>
  <si>
    <t>ｶｶﾞｼ</t>
  </si>
  <si>
    <t>172073</t>
  </si>
  <si>
    <t>羽咋市</t>
  </si>
  <si>
    <t>ﾊｸｲｼ</t>
  </si>
  <si>
    <t>172090</t>
  </si>
  <si>
    <t>かほく市</t>
  </si>
  <si>
    <t>ｶﾎｸｼ</t>
  </si>
  <si>
    <t>172103</t>
  </si>
  <si>
    <t>白山市</t>
  </si>
  <si>
    <t>ﾊｸｻﾝｼ</t>
  </si>
  <si>
    <t>172111</t>
  </si>
  <si>
    <t>能美市</t>
  </si>
  <si>
    <t>ﾉﾐｼ</t>
  </si>
  <si>
    <t>172120</t>
  </si>
  <si>
    <t>野々市市</t>
  </si>
  <si>
    <t>ﾉﾉｲﾁｼ</t>
  </si>
  <si>
    <t>173240</t>
  </si>
  <si>
    <t>川北町</t>
  </si>
  <si>
    <t>ｶﾜｷﾀﾏﾁ</t>
  </si>
  <si>
    <t>173614</t>
  </si>
  <si>
    <t>津幡町</t>
  </si>
  <si>
    <t>ﾂﾊﾞﾀﾏﾁ</t>
  </si>
  <si>
    <t>173657</t>
  </si>
  <si>
    <t>内灘町</t>
  </si>
  <si>
    <t>ｳﾁﾅﾀﾞﾏﾁ</t>
  </si>
  <si>
    <t>173843</t>
  </si>
  <si>
    <t>志賀町</t>
  </si>
  <si>
    <t>ｼｶﾏﾁ</t>
  </si>
  <si>
    <t>173860</t>
  </si>
  <si>
    <t>宝達志水町</t>
  </si>
  <si>
    <t>ﾎｳﾀﾞﾂｼﾐｽﾞﾁｮｳ</t>
  </si>
  <si>
    <t>174076</t>
  </si>
  <si>
    <t>中能登町</t>
  </si>
  <si>
    <t>ﾅｶﾉﾄﾏﾁ</t>
  </si>
  <si>
    <t>174611</t>
  </si>
  <si>
    <t>穴水町</t>
  </si>
  <si>
    <t>ｱﾅﾐｽﾞﾏﾁ</t>
  </si>
  <si>
    <t>174637</t>
  </si>
  <si>
    <t>能登町</t>
  </si>
  <si>
    <t>ﾉﾄﾁｮｳ</t>
  </si>
  <si>
    <t>180009</t>
    <phoneticPr fontId="3"/>
  </si>
  <si>
    <t>福井県</t>
    <phoneticPr fontId="3"/>
  </si>
  <si>
    <t>ﾌｸｲｹﾝ</t>
    <phoneticPr fontId="3"/>
  </si>
  <si>
    <t>182010</t>
  </si>
  <si>
    <t>福井県</t>
  </si>
  <si>
    <t>福井市</t>
  </si>
  <si>
    <t>ﾌｸｲｹﾝ</t>
  </si>
  <si>
    <t>ﾌｸｲｼ</t>
  </si>
  <si>
    <t>182028</t>
  </si>
  <si>
    <t>敦賀市</t>
  </si>
  <si>
    <t>ﾂﾙｶﾞｼ</t>
  </si>
  <si>
    <t>182044</t>
  </si>
  <si>
    <t>小浜市</t>
  </si>
  <si>
    <t>ｵﾊﾞﾏｼ</t>
  </si>
  <si>
    <t>182052</t>
  </si>
  <si>
    <t>大野市</t>
  </si>
  <si>
    <t>ｵｵﾉｼ</t>
  </si>
  <si>
    <t>182061</t>
  </si>
  <si>
    <t>勝山市</t>
  </si>
  <si>
    <t>ｶﾂﾔﾏｼ</t>
  </si>
  <si>
    <t>182079</t>
  </si>
  <si>
    <t>鯖江市</t>
  </si>
  <si>
    <t>ｻﾊﾞｴｼ</t>
  </si>
  <si>
    <t>182087</t>
  </si>
  <si>
    <t>あわら市</t>
  </si>
  <si>
    <t>ｱﾜﾗｼ</t>
  </si>
  <si>
    <t>182095</t>
  </si>
  <si>
    <t>越前市</t>
  </si>
  <si>
    <t>ｴﾁｾﾞﾝｼ</t>
  </si>
  <si>
    <t>182109</t>
  </si>
  <si>
    <t>坂井市</t>
  </si>
  <si>
    <t>ｻｶｲｼ</t>
  </si>
  <si>
    <t>183229</t>
  </si>
  <si>
    <t>永平寺町</t>
  </si>
  <si>
    <t>ｴｲﾍｲｼﾞﾁｮｳ</t>
  </si>
  <si>
    <t>183822</t>
  </si>
  <si>
    <t>184047</t>
  </si>
  <si>
    <t>南越前町</t>
  </si>
  <si>
    <t>ﾐﾅﾐｴﾁｾﾞﾝﾁｮｳ</t>
  </si>
  <si>
    <t>184233</t>
  </si>
  <si>
    <t>越前町</t>
  </si>
  <si>
    <t>ｴﾁｾﾞﾝﾁｮｳ</t>
  </si>
  <si>
    <t>184420</t>
  </si>
  <si>
    <t>美浜町</t>
  </si>
  <si>
    <t>ﾐﾊﾏﾁｮｳ</t>
  </si>
  <si>
    <t>184811</t>
  </si>
  <si>
    <t>高浜町</t>
  </si>
  <si>
    <t>ﾀｶﾊﾏﾁｮｳ</t>
  </si>
  <si>
    <t>184837</t>
  </si>
  <si>
    <t>おおい町</t>
  </si>
  <si>
    <t>ｵｵｲﾁｮｳ</t>
  </si>
  <si>
    <t>185019</t>
  </si>
  <si>
    <t>若狭町</t>
  </si>
  <si>
    <t>ﾜｶｻﾁｮｳ</t>
  </si>
  <si>
    <t>190004</t>
    <phoneticPr fontId="3"/>
  </si>
  <si>
    <t>山梨県</t>
    <phoneticPr fontId="3"/>
  </si>
  <si>
    <t>ﾔﾏﾅｼｹﾝ</t>
    <phoneticPr fontId="3"/>
  </si>
  <si>
    <t>192015</t>
  </si>
  <si>
    <t>山梨県</t>
  </si>
  <si>
    <t>甲府市</t>
  </si>
  <si>
    <t>ﾔﾏﾅｼｹﾝ</t>
  </si>
  <si>
    <t>ｺｳﾌｼ</t>
  </si>
  <si>
    <t>192023</t>
  </si>
  <si>
    <t>富士吉田市</t>
  </si>
  <si>
    <t>ﾌｼﾞﾖｼﾀﾞｼ</t>
  </si>
  <si>
    <t>192040</t>
  </si>
  <si>
    <t>都留市</t>
  </si>
  <si>
    <t>ﾂﾙｼ</t>
  </si>
  <si>
    <t>192058</t>
  </si>
  <si>
    <t>山梨市</t>
  </si>
  <si>
    <t>ﾔﾏﾅｼｼ</t>
  </si>
  <si>
    <t>192066</t>
  </si>
  <si>
    <t>大月市</t>
  </si>
  <si>
    <t>ｵｵﾂｷｼ</t>
  </si>
  <si>
    <t>192074</t>
  </si>
  <si>
    <t>韮崎市</t>
  </si>
  <si>
    <t>ﾆﾗｻｷｼ</t>
  </si>
  <si>
    <t>192082</t>
  </si>
  <si>
    <t>南アルプス市</t>
  </si>
  <si>
    <t>ﾐﾅﾐｱﾙﾌﾟｽｼ</t>
  </si>
  <si>
    <t>192091</t>
  </si>
  <si>
    <t>北杜市</t>
  </si>
  <si>
    <t>192104</t>
  </si>
  <si>
    <t>甲斐市</t>
  </si>
  <si>
    <t>ｶｲｼ</t>
  </si>
  <si>
    <t>192112</t>
  </si>
  <si>
    <t>笛吹市</t>
  </si>
  <si>
    <t>ﾌｴﾌｷｼ</t>
  </si>
  <si>
    <t>192121</t>
  </si>
  <si>
    <t>上野原市</t>
  </si>
  <si>
    <t>ｳｴﾉﾊﾗｼ</t>
  </si>
  <si>
    <t>192139</t>
  </si>
  <si>
    <t>甲州市</t>
  </si>
  <si>
    <t>ｺｳｼｭｳｼ</t>
  </si>
  <si>
    <t>192147</t>
  </si>
  <si>
    <t>中央市</t>
  </si>
  <si>
    <t>ﾁｭｳｵｳｼ</t>
  </si>
  <si>
    <t>193461</t>
  </si>
  <si>
    <t>市川三郷町</t>
  </si>
  <si>
    <t>ｲﾁｶﾜﾐｻﾄﾁｮｳ</t>
  </si>
  <si>
    <t>193640</t>
  </si>
  <si>
    <t>早川町</t>
  </si>
  <si>
    <t>ﾊﾔｶﾜﾁｮｳ</t>
  </si>
  <si>
    <t>193658</t>
  </si>
  <si>
    <t>身延町</t>
  </si>
  <si>
    <t>ﾐﾉﾌﾞﾁｮｳ</t>
  </si>
  <si>
    <t>193666</t>
  </si>
  <si>
    <t>193682</t>
  </si>
  <si>
    <t>富士川町</t>
  </si>
  <si>
    <t>ﾌｼﾞｶﾜﾁｮｳ</t>
  </si>
  <si>
    <t>193844</t>
  </si>
  <si>
    <t>昭和町</t>
  </si>
  <si>
    <t>ｼｮｳﾜﾁｮｳ</t>
  </si>
  <si>
    <t>194221</t>
  </si>
  <si>
    <t>道志村</t>
  </si>
  <si>
    <t>ﾄﾞｳｼﾑﾗ</t>
  </si>
  <si>
    <t>194239</t>
  </si>
  <si>
    <t>西桂町</t>
  </si>
  <si>
    <t>ﾆｼｶﾂﾗﾁｮｳ</t>
  </si>
  <si>
    <t>194247</t>
  </si>
  <si>
    <t>忍野村</t>
  </si>
  <si>
    <t>ｵｼﾉﾑﾗ</t>
  </si>
  <si>
    <t>194255</t>
  </si>
  <si>
    <t>山中湖村</t>
  </si>
  <si>
    <t>ﾔﾏﾅｶｺﾑﾗ</t>
  </si>
  <si>
    <t>194298</t>
  </si>
  <si>
    <t>鳴沢村</t>
  </si>
  <si>
    <t>ﾅﾙｻﾜﾑﾗ</t>
  </si>
  <si>
    <t>194301</t>
  </si>
  <si>
    <t>富士河口湖町</t>
  </si>
  <si>
    <t>ﾌｼﾞｶﾜｸﾞﾁｺﾏﾁ</t>
  </si>
  <si>
    <t>194425</t>
  </si>
  <si>
    <t>小菅村</t>
  </si>
  <si>
    <t>ｺｽｹﾞﾑﾗ</t>
  </si>
  <si>
    <t>194433</t>
  </si>
  <si>
    <t>丹波山村</t>
  </si>
  <si>
    <t>ﾀﾊﾞﾔﾏﾑﾗ</t>
  </si>
  <si>
    <t>200000</t>
    <phoneticPr fontId="3"/>
  </si>
  <si>
    <t>長野県</t>
    <phoneticPr fontId="3"/>
  </si>
  <si>
    <t>ﾅｶﾞﾉｹﾝ</t>
    <phoneticPr fontId="3"/>
  </si>
  <si>
    <t>202011</t>
  </si>
  <si>
    <t>長野県</t>
  </si>
  <si>
    <t>長野市</t>
  </si>
  <si>
    <t>ﾅｶﾞﾉｹﾝ</t>
  </si>
  <si>
    <t>ﾅｶﾞﾉｼ</t>
  </si>
  <si>
    <t>202029</t>
  </si>
  <si>
    <t>松本市</t>
  </si>
  <si>
    <t>ﾏﾂﾓﾄｼ</t>
  </si>
  <si>
    <t>202037</t>
  </si>
  <si>
    <t>上田市</t>
  </si>
  <si>
    <t>ｳｴﾀﾞｼ</t>
  </si>
  <si>
    <t>202045</t>
  </si>
  <si>
    <t>岡谷市</t>
  </si>
  <si>
    <t>ｵｶﾔｼ</t>
  </si>
  <si>
    <t>202053</t>
  </si>
  <si>
    <t>飯田市</t>
  </si>
  <si>
    <t>ｲｲﾀﾞｼ</t>
  </si>
  <si>
    <t>202061</t>
  </si>
  <si>
    <t>諏訪市</t>
  </si>
  <si>
    <t>ｽﾜｼ</t>
  </si>
  <si>
    <t>202070</t>
  </si>
  <si>
    <t>須坂市</t>
  </si>
  <si>
    <t>ｽｻﾞｶｼ</t>
  </si>
  <si>
    <t>202088</t>
  </si>
  <si>
    <t>小諸市</t>
  </si>
  <si>
    <t>ｺﾓﾛｼ</t>
  </si>
  <si>
    <t>202096</t>
  </si>
  <si>
    <t>伊那市</t>
  </si>
  <si>
    <t>ｲﾅｼ</t>
  </si>
  <si>
    <t>202100</t>
  </si>
  <si>
    <t>駒ヶ根市</t>
  </si>
  <si>
    <t>ｺﾏｶﾞﾈｼ</t>
  </si>
  <si>
    <t>202118</t>
  </si>
  <si>
    <t>中野市</t>
  </si>
  <si>
    <t>ﾅｶﾉｼ</t>
  </si>
  <si>
    <t>202126</t>
  </si>
  <si>
    <t>大町市</t>
  </si>
  <si>
    <t>ｵｵﾏﾁｼ</t>
  </si>
  <si>
    <t>202134</t>
  </si>
  <si>
    <t>飯山市</t>
  </si>
  <si>
    <t>ｲｲﾔﾏｼ</t>
  </si>
  <si>
    <t>202142</t>
  </si>
  <si>
    <t>茅野市</t>
  </si>
  <si>
    <t>ﾁﾉｼ</t>
  </si>
  <si>
    <t>202151</t>
  </si>
  <si>
    <t>塩尻市</t>
  </si>
  <si>
    <t>ｼｵｼﾞﾘｼ</t>
  </si>
  <si>
    <t>202177</t>
  </si>
  <si>
    <t>佐久市</t>
  </si>
  <si>
    <t>ｻｸｼ</t>
  </si>
  <si>
    <t>202185</t>
  </si>
  <si>
    <t>千曲市</t>
  </si>
  <si>
    <t>ﾁｸﾏｼ</t>
  </si>
  <si>
    <t>202193</t>
  </si>
  <si>
    <t>東御市</t>
  </si>
  <si>
    <t>ﾄｳﾐｼ</t>
  </si>
  <si>
    <t>202207</t>
  </si>
  <si>
    <t>安曇野市</t>
  </si>
  <si>
    <t>ｱﾂﾞﾐﾉｼ</t>
  </si>
  <si>
    <t>203033</t>
  </si>
  <si>
    <t>小海町</t>
  </si>
  <si>
    <t>ｺｳﾐﾏﾁ</t>
  </si>
  <si>
    <t>203041</t>
  </si>
  <si>
    <t>川上村</t>
  </si>
  <si>
    <t>ｶﾜｶﾐﾑﾗ</t>
  </si>
  <si>
    <t>203050</t>
  </si>
  <si>
    <t>ﾐﾅﾐﾏｷﾑﾗ</t>
  </si>
  <si>
    <t>203068</t>
  </si>
  <si>
    <t>南相木村</t>
  </si>
  <si>
    <t>ﾐﾅﾐｱｲｷﾑﾗ</t>
  </si>
  <si>
    <t>203076</t>
  </si>
  <si>
    <t>北相木村</t>
  </si>
  <si>
    <t>ｷﾀｱｲｷﾑﾗ</t>
  </si>
  <si>
    <t>203092</t>
  </si>
  <si>
    <t>佐久穂町</t>
  </si>
  <si>
    <t>ｻｸﾎﾏﾁ</t>
  </si>
  <si>
    <t>203211</t>
  </si>
  <si>
    <t>軽井沢町</t>
  </si>
  <si>
    <t>ｶﾙｲｻﾞﾜﾏﾁ</t>
  </si>
  <si>
    <t>203238</t>
  </si>
  <si>
    <t>御代田町</t>
  </si>
  <si>
    <t>ﾐﾖﾀﾏﾁ</t>
  </si>
  <si>
    <t>203246</t>
  </si>
  <si>
    <t>立科町</t>
  </si>
  <si>
    <t>ﾀﾃｼﾅﾏﾁ</t>
  </si>
  <si>
    <t>203491</t>
  </si>
  <si>
    <t>青木村</t>
  </si>
  <si>
    <t>ｱｵｷﾑﾗ</t>
  </si>
  <si>
    <t>203505</t>
  </si>
  <si>
    <t>長和町</t>
  </si>
  <si>
    <t>ﾅｶﾞﾜﾏﾁ</t>
  </si>
  <si>
    <t>203611</t>
  </si>
  <si>
    <t>下諏訪町</t>
  </si>
  <si>
    <t>ｼﾓｽﾜﾏﾁ</t>
  </si>
  <si>
    <t>203629</t>
  </si>
  <si>
    <t>富士見町</t>
  </si>
  <si>
    <t>ﾌｼﾞﾐﾏﾁ</t>
  </si>
  <si>
    <t>203637</t>
  </si>
  <si>
    <t>原村</t>
  </si>
  <si>
    <t>ﾊﾗﾑﾗ</t>
  </si>
  <si>
    <t>203823</t>
  </si>
  <si>
    <t>辰野町</t>
  </si>
  <si>
    <t>ﾀﾂﾉﾏﾁ</t>
  </si>
  <si>
    <t>203831</t>
  </si>
  <si>
    <t>箕輪町</t>
  </si>
  <si>
    <t>ﾐﾉﾜﾏﾁ</t>
  </si>
  <si>
    <t>203840</t>
  </si>
  <si>
    <t>飯島町</t>
  </si>
  <si>
    <t>ｲｲｼﾞﾏﾏﾁ</t>
  </si>
  <si>
    <t>203858</t>
  </si>
  <si>
    <t>南箕輪村</t>
  </si>
  <si>
    <t>ﾐﾅﾐﾐﾉﾜﾑﾗ</t>
  </si>
  <si>
    <t>203866</t>
  </si>
  <si>
    <t>中川村</t>
  </si>
  <si>
    <t>ﾅｶｶﾞﾜﾑﾗ</t>
  </si>
  <si>
    <t>203882</t>
  </si>
  <si>
    <t>宮田村</t>
  </si>
  <si>
    <t>ﾐﾔﾀﾞﾑﾗ</t>
  </si>
  <si>
    <t>204021</t>
  </si>
  <si>
    <t>松川町</t>
  </si>
  <si>
    <t>ﾏﾂｶﾜﾏﾁ</t>
  </si>
  <si>
    <t>204030</t>
  </si>
  <si>
    <t>高森町</t>
  </si>
  <si>
    <t>ﾀｶﾓﾘﾏﾁ</t>
  </si>
  <si>
    <t>204048</t>
  </si>
  <si>
    <t>阿南町</t>
  </si>
  <si>
    <t>ｱﾅﾝﾁｮｳ</t>
  </si>
  <si>
    <t>204072</t>
  </si>
  <si>
    <t>阿智村</t>
  </si>
  <si>
    <t>ｱﾁﾑﾗ</t>
  </si>
  <si>
    <t>204099</t>
  </si>
  <si>
    <t>平谷村</t>
  </si>
  <si>
    <t>ﾋﾗﾔﾑﾗ</t>
  </si>
  <si>
    <t>204102</t>
  </si>
  <si>
    <t>根羽村</t>
  </si>
  <si>
    <t>ﾈﾊﾞﾑﾗ</t>
  </si>
  <si>
    <t>204111</t>
  </si>
  <si>
    <t>下條村</t>
  </si>
  <si>
    <t>ｼﾓｼﾞｮｳﾑﾗ</t>
    <phoneticPr fontId="3"/>
  </si>
  <si>
    <t>204129</t>
  </si>
  <si>
    <t>売木村</t>
  </si>
  <si>
    <t>ｳﾙｷﾞﾑﾗ</t>
  </si>
  <si>
    <t>204137</t>
  </si>
  <si>
    <t>天龍村</t>
  </si>
  <si>
    <t>ﾃﾝﾘｭｳﾑﾗ</t>
    <phoneticPr fontId="3"/>
  </si>
  <si>
    <t>204145</t>
  </si>
  <si>
    <t>泰阜村</t>
  </si>
  <si>
    <t>ﾔｽｵｶﾑﾗ</t>
  </si>
  <si>
    <t>204153</t>
  </si>
  <si>
    <t>喬木村</t>
  </si>
  <si>
    <t>ﾀｶｷﾞﾑﾗ</t>
  </si>
  <si>
    <t>204161</t>
  </si>
  <si>
    <t>豊丘村</t>
  </si>
  <si>
    <t>ﾄﾖｵｶﾑﾗ</t>
  </si>
  <si>
    <t>204170</t>
  </si>
  <si>
    <t>大鹿村</t>
  </si>
  <si>
    <t>ｵｵｼｶﾑﾗ</t>
  </si>
  <si>
    <t>204226</t>
  </si>
  <si>
    <t>上松町</t>
  </si>
  <si>
    <t>ｱｹﾞﾏﾂﾏﾁ</t>
  </si>
  <si>
    <t>204234</t>
  </si>
  <si>
    <t>南木曽町</t>
  </si>
  <si>
    <t>ﾅｷﾞｿﾏﾁ</t>
  </si>
  <si>
    <t>204251</t>
  </si>
  <si>
    <t>木祖村</t>
  </si>
  <si>
    <t>ｷｿﾑﾗ</t>
  </si>
  <si>
    <t>204293</t>
  </si>
  <si>
    <t>王滝村</t>
  </si>
  <si>
    <t>ｵｳﾀｷﾑﾗ</t>
  </si>
  <si>
    <t>204307</t>
  </si>
  <si>
    <t>大桑村</t>
  </si>
  <si>
    <t>ｵｵｸﾜﾑﾗ</t>
  </si>
  <si>
    <t>204323</t>
  </si>
  <si>
    <t>木曽町</t>
  </si>
  <si>
    <t>ｷｿﾏﾁ</t>
  </si>
  <si>
    <t>204463</t>
  </si>
  <si>
    <t>麻績村</t>
  </si>
  <si>
    <t>ｵﾐﾑﾗ</t>
  </si>
  <si>
    <t>204480</t>
  </si>
  <si>
    <t>生坂村</t>
  </si>
  <si>
    <t>ｲｸｻｶﾑﾗ</t>
  </si>
  <si>
    <t>204501</t>
  </si>
  <si>
    <t>山形村</t>
  </si>
  <si>
    <t>ﾔﾏｶﾞﾀﾑﾗ</t>
  </si>
  <si>
    <t>204510</t>
  </si>
  <si>
    <t>朝日村</t>
  </si>
  <si>
    <t>ｱｻﾋﾑﾗ</t>
  </si>
  <si>
    <t>204528</t>
  </si>
  <si>
    <t>筑北村</t>
  </si>
  <si>
    <t>ﾁｸﾎｸﾑﾗ</t>
  </si>
  <si>
    <t>204811</t>
  </si>
  <si>
    <t>ｲｹﾀﾞﾏﾁ</t>
  </si>
  <si>
    <t>204820</t>
  </si>
  <si>
    <t>松川村</t>
  </si>
  <si>
    <t>ﾏﾂｶﾜﾑﾗ</t>
  </si>
  <si>
    <t>204854</t>
  </si>
  <si>
    <t>白馬村</t>
  </si>
  <si>
    <t>ﾊｸﾊﾞﾑﾗ</t>
  </si>
  <si>
    <t>204862</t>
  </si>
  <si>
    <t>小谷村</t>
  </si>
  <si>
    <t>ｵﾀﾘﾑﾗ</t>
  </si>
  <si>
    <t>205214</t>
  </si>
  <si>
    <t>坂城町</t>
  </si>
  <si>
    <t>ｻｶｷﾏﾁ</t>
  </si>
  <si>
    <t>205419</t>
  </si>
  <si>
    <t>小布施町</t>
  </si>
  <si>
    <t>ｵﾌﾞｾﾏﾁ</t>
  </si>
  <si>
    <t>205435</t>
  </si>
  <si>
    <t>205613</t>
  </si>
  <si>
    <t>山ノ内町</t>
  </si>
  <si>
    <t>ﾔﾏﾉｳﾁﾏﾁ</t>
  </si>
  <si>
    <t>205621</t>
  </si>
  <si>
    <t>木島平村</t>
  </si>
  <si>
    <t>ｷｼﾞﾏﾀﾞｲﾗﾑﾗ</t>
  </si>
  <si>
    <t>205630</t>
  </si>
  <si>
    <t>野沢温泉村</t>
  </si>
  <si>
    <t>ﾉｻﾞﾜｵﾝｾﾝﾑﾗ</t>
  </si>
  <si>
    <t>205834</t>
  </si>
  <si>
    <t>信濃町</t>
  </si>
  <si>
    <t>ｼﾅﾉﾏﾁ</t>
  </si>
  <si>
    <t>205885</t>
  </si>
  <si>
    <t>小川村</t>
  </si>
  <si>
    <t>ｵｶﾞﾜﾑﾗ</t>
  </si>
  <si>
    <t>205907</t>
  </si>
  <si>
    <t>飯綱町</t>
  </si>
  <si>
    <t>ｲｲﾂﾞﾅﾏﾁ</t>
  </si>
  <si>
    <t>206024</t>
  </si>
  <si>
    <t>栄村</t>
  </si>
  <si>
    <t>ｻｶｴﾑﾗ</t>
  </si>
  <si>
    <t>210005</t>
    <phoneticPr fontId="3"/>
  </si>
  <si>
    <t>岐阜県</t>
    <phoneticPr fontId="3"/>
  </si>
  <si>
    <t>ｷﾞﾌｹﾝ</t>
    <phoneticPr fontId="3"/>
  </si>
  <si>
    <t>212016</t>
  </si>
  <si>
    <t>岐阜県</t>
  </si>
  <si>
    <t>岐阜市</t>
  </si>
  <si>
    <t>ｷﾞﾌｹﾝ</t>
  </si>
  <si>
    <t>ｷﾞﾌｼ</t>
  </si>
  <si>
    <t>212024</t>
  </si>
  <si>
    <t>大垣市</t>
  </si>
  <si>
    <t>ｵｵｶﾞｷｼ</t>
  </si>
  <si>
    <t>212032</t>
  </si>
  <si>
    <t>高山市</t>
  </si>
  <si>
    <t>ﾀｶﾔﾏｼ</t>
  </si>
  <si>
    <t>212041</t>
  </si>
  <si>
    <t>多治見市</t>
  </si>
  <si>
    <t>ﾀｼﾞﾐｼ</t>
  </si>
  <si>
    <t>212059</t>
  </si>
  <si>
    <t>関市</t>
  </si>
  <si>
    <t>ｾｷｼ</t>
  </si>
  <si>
    <t>212067</t>
  </si>
  <si>
    <t>中津川市</t>
  </si>
  <si>
    <t>ﾅｶﾂｶﾞﾜｼ</t>
  </si>
  <si>
    <t>212075</t>
  </si>
  <si>
    <t>美濃市</t>
  </si>
  <si>
    <t>ﾐﾉｼ</t>
  </si>
  <si>
    <t>212083</t>
  </si>
  <si>
    <t>瑞浪市</t>
  </si>
  <si>
    <t>ﾐｽﾞﾅﾐｼ</t>
  </si>
  <si>
    <t>212091</t>
  </si>
  <si>
    <t>羽島市</t>
  </si>
  <si>
    <t>ﾊｼﾏｼ</t>
  </si>
  <si>
    <t>212105</t>
  </si>
  <si>
    <t>恵那市</t>
  </si>
  <si>
    <t>ｴﾅｼ</t>
  </si>
  <si>
    <t>212113</t>
  </si>
  <si>
    <t>美濃加茂市</t>
  </si>
  <si>
    <t>ﾐﾉｶﾓｼ</t>
  </si>
  <si>
    <t>212121</t>
  </si>
  <si>
    <t>土岐市</t>
  </si>
  <si>
    <t>ﾄｷｼ</t>
  </si>
  <si>
    <t>212130</t>
  </si>
  <si>
    <t>各務原市</t>
  </si>
  <si>
    <t>ｶｶﾐｶﾞﾊﾗｼ</t>
  </si>
  <si>
    <t>212148</t>
  </si>
  <si>
    <t>可児市</t>
  </si>
  <si>
    <t>ｶﾆｼ</t>
  </si>
  <si>
    <t>212156</t>
  </si>
  <si>
    <t>山県市</t>
  </si>
  <si>
    <t>212164</t>
  </si>
  <si>
    <t>瑞穂市</t>
  </si>
  <si>
    <t>ﾐｽﾞﾎｼ</t>
  </si>
  <si>
    <t>212172</t>
  </si>
  <si>
    <t>飛騨市</t>
  </si>
  <si>
    <t>ﾋﾀﾞｼ</t>
  </si>
  <si>
    <t>212181</t>
  </si>
  <si>
    <t>本巣市</t>
  </si>
  <si>
    <t>ﾓﾄｽｼ</t>
  </si>
  <si>
    <t>212199</t>
  </si>
  <si>
    <t>郡上市</t>
  </si>
  <si>
    <t>ｸﾞｼﾞｮｳｼ</t>
    <phoneticPr fontId="3"/>
  </si>
  <si>
    <t>212202</t>
  </si>
  <si>
    <t>下呂市</t>
  </si>
  <si>
    <t>ｹﾞﾛｼ</t>
  </si>
  <si>
    <t>212211</t>
  </si>
  <si>
    <t>海津市</t>
  </si>
  <si>
    <t>ｶｲﾂﾞｼ</t>
  </si>
  <si>
    <t>213021</t>
  </si>
  <si>
    <t>岐南町</t>
  </si>
  <si>
    <t>ｷﾞﾅﾝﾁｮｳ</t>
  </si>
  <si>
    <t>213039</t>
  </si>
  <si>
    <t>笠松町</t>
  </si>
  <si>
    <t>ｶｻﾏﾂﾁｮｳ</t>
  </si>
  <si>
    <t>213411</t>
  </si>
  <si>
    <t>養老町</t>
  </si>
  <si>
    <t>ﾖｳﾛｳﾁｮｳ</t>
  </si>
  <si>
    <t>213616</t>
  </si>
  <si>
    <t>垂井町</t>
  </si>
  <si>
    <t>ﾀﾙｲﾁｮｳ</t>
  </si>
  <si>
    <t>213624</t>
  </si>
  <si>
    <t>関ケ原町</t>
  </si>
  <si>
    <t>ｾｷｶﾞﾊﾗﾁｮｳ</t>
  </si>
  <si>
    <t>213811</t>
  </si>
  <si>
    <t>神戸町</t>
  </si>
  <si>
    <t>ｺﾞｳﾄﾞﾁｮｳ</t>
  </si>
  <si>
    <t>213829</t>
  </si>
  <si>
    <t>輪之内町</t>
  </si>
  <si>
    <t>ﾜﾉｳﾁﾁｮｳ</t>
  </si>
  <si>
    <t>213837</t>
  </si>
  <si>
    <t>安八町</t>
  </si>
  <si>
    <t>ｱﾝﾊﾟﾁﾁｮｳ</t>
  </si>
  <si>
    <t>214019</t>
  </si>
  <si>
    <t>揖斐川町</t>
  </si>
  <si>
    <t>ｲﾋﾞｶﾞﾜﾁｮｳ</t>
  </si>
  <si>
    <t>214035</t>
  </si>
  <si>
    <t>大野町</t>
  </si>
  <si>
    <t>ｵｵﾉﾁｮｳ</t>
  </si>
  <si>
    <t>214043</t>
  </si>
  <si>
    <t>214213</t>
  </si>
  <si>
    <t>北方町</t>
  </si>
  <si>
    <t>ｷﾀｶﾞﾀﾁｮｳ</t>
  </si>
  <si>
    <t>215015</t>
  </si>
  <si>
    <t>坂祝町</t>
  </si>
  <si>
    <t>ｻｶﾎｷﾞﾁｮｳ</t>
  </si>
  <si>
    <t>215023</t>
  </si>
  <si>
    <t>富加町</t>
  </si>
  <si>
    <t>ﾄﾐｶﾁｮｳ</t>
  </si>
  <si>
    <t>215031</t>
  </si>
  <si>
    <t>川辺町</t>
  </si>
  <si>
    <t>ｶﾜﾍﾞﾁｮｳ</t>
  </si>
  <si>
    <t>215040</t>
  </si>
  <si>
    <t>七宗町</t>
  </si>
  <si>
    <t>ﾋﾁｿｳﾁｮｳ</t>
  </si>
  <si>
    <t>215058</t>
  </si>
  <si>
    <t>八百津町</t>
  </si>
  <si>
    <t>ﾔｵﾂﾁｮｳ</t>
  </si>
  <si>
    <t>215066</t>
  </si>
  <si>
    <t>白川町</t>
  </si>
  <si>
    <t>ｼﾗｶﾜﾁｮｳ</t>
  </si>
  <si>
    <t>215074</t>
  </si>
  <si>
    <t>東白川村</t>
  </si>
  <si>
    <t>ﾋｶﾞｼｼﾗｶﾜﾑﾗ</t>
  </si>
  <si>
    <t>215210</t>
  </si>
  <si>
    <t>御嵩町</t>
  </si>
  <si>
    <t>ﾐﾀｹﾁｮｳ</t>
  </si>
  <si>
    <t>216046</t>
  </si>
  <si>
    <t>白川村</t>
  </si>
  <si>
    <t>ｼﾗｶﾜﾑﾗ</t>
  </si>
  <si>
    <t>220001</t>
    <phoneticPr fontId="3"/>
  </si>
  <si>
    <t>静岡県</t>
    <phoneticPr fontId="3"/>
  </si>
  <si>
    <t>ｼｽﾞｵｶｹﾝ</t>
    <phoneticPr fontId="3"/>
  </si>
  <si>
    <t>221007</t>
  </si>
  <si>
    <t>静岡県</t>
  </si>
  <si>
    <t>静岡市</t>
  </si>
  <si>
    <t>ｼｽﾞｵｶｹﾝ</t>
  </si>
  <si>
    <t>ｼｽﾞｵｶｼ</t>
  </si>
  <si>
    <t>221309</t>
  </si>
  <si>
    <t>浜松市</t>
  </si>
  <si>
    <t>ﾊﾏﾏﾂｼ</t>
  </si>
  <si>
    <t>222038</t>
  </si>
  <si>
    <t>沼津市</t>
  </si>
  <si>
    <t>ﾇﾏﾂﾞｼ</t>
  </si>
  <si>
    <t>222054</t>
  </si>
  <si>
    <t>熱海市</t>
  </si>
  <si>
    <t>ｱﾀﾐｼ</t>
  </si>
  <si>
    <t>222062</t>
  </si>
  <si>
    <t>三島市</t>
  </si>
  <si>
    <t>ﾐｼﾏｼ</t>
  </si>
  <si>
    <t>222071</t>
  </si>
  <si>
    <t>富士宮市</t>
  </si>
  <si>
    <t>ﾌｼﾞﾉﾐﾔｼ</t>
  </si>
  <si>
    <t>222089</t>
  </si>
  <si>
    <t>伊東市</t>
  </si>
  <si>
    <t>ｲﾄｳｼ</t>
  </si>
  <si>
    <t>222097</t>
  </si>
  <si>
    <t>島田市</t>
  </si>
  <si>
    <t>ｼﾏﾀﾞｼ</t>
  </si>
  <si>
    <t>222101</t>
  </si>
  <si>
    <t>富士市</t>
  </si>
  <si>
    <t>ﾌｼﾞｼ</t>
  </si>
  <si>
    <t>222119</t>
  </si>
  <si>
    <t>磐田市</t>
  </si>
  <si>
    <t>ｲﾜﾀｼ</t>
  </si>
  <si>
    <t>222127</t>
  </si>
  <si>
    <t>焼津市</t>
  </si>
  <si>
    <t>ﾔｲﾂﾞｼ</t>
  </si>
  <si>
    <t>222135</t>
  </si>
  <si>
    <t>掛川市</t>
  </si>
  <si>
    <t>ｶｹｶﾞﾜｼ</t>
  </si>
  <si>
    <t>222143</t>
  </si>
  <si>
    <t>藤枝市</t>
  </si>
  <si>
    <t>ﾌｼﾞｴﾀﾞｼ</t>
  </si>
  <si>
    <t>222151</t>
  </si>
  <si>
    <t>御殿場市</t>
  </si>
  <si>
    <t>ｺﾞﾃﾝﾊﾞｼ</t>
  </si>
  <si>
    <t>222160</t>
  </si>
  <si>
    <t>袋井市</t>
  </si>
  <si>
    <t>ﾌｸﾛｲｼ</t>
  </si>
  <si>
    <t>222194</t>
  </si>
  <si>
    <t>下田市</t>
  </si>
  <si>
    <t>ｼﾓﾀﾞｼ</t>
  </si>
  <si>
    <t>222208</t>
  </si>
  <si>
    <t>裾野市</t>
  </si>
  <si>
    <t>ｽｿﾉｼ</t>
  </si>
  <si>
    <t>222216</t>
  </si>
  <si>
    <t>湖西市</t>
  </si>
  <si>
    <t>ｺｻｲｼ</t>
  </si>
  <si>
    <t>222224</t>
  </si>
  <si>
    <t>伊豆市</t>
  </si>
  <si>
    <t>ｲｽﾞｼ</t>
  </si>
  <si>
    <t>222232</t>
  </si>
  <si>
    <t>御前崎市</t>
  </si>
  <si>
    <t>ｵﾏｴｻﾞｷｼ</t>
  </si>
  <si>
    <t>222241</t>
  </si>
  <si>
    <t>菊川市</t>
  </si>
  <si>
    <t>ｷｸｶﾞﾜｼ</t>
  </si>
  <si>
    <t>222259</t>
  </si>
  <si>
    <t>伊豆の国市</t>
  </si>
  <si>
    <t>ｲｽﾞﾉｸﾆｼ</t>
  </si>
  <si>
    <t>222267</t>
  </si>
  <si>
    <t>牧之原市</t>
  </si>
  <si>
    <t>ﾏｷﾉﾊﾗｼ</t>
  </si>
  <si>
    <t>223018</t>
  </si>
  <si>
    <t>東伊豆町</t>
  </si>
  <si>
    <t>ﾋｶﾞｼｲｽﾞﾁｮｳ</t>
  </si>
  <si>
    <t>223026</t>
  </si>
  <si>
    <t>河津町</t>
  </si>
  <si>
    <t>ｶﾜﾂﾞﾁｮｳ</t>
  </si>
  <si>
    <t>223042</t>
  </si>
  <si>
    <t>南伊豆町</t>
  </si>
  <si>
    <t>ﾐﾅﾐｲｽﾞﾁｮｳ</t>
  </si>
  <si>
    <t>223051</t>
  </si>
  <si>
    <t>松崎町</t>
  </si>
  <si>
    <t>ﾏﾂｻﾞｷﾁｮｳ</t>
  </si>
  <si>
    <t>223069</t>
  </si>
  <si>
    <t>西伊豆町</t>
  </si>
  <si>
    <t>ﾆｼｲｽﾞﾁｮｳ</t>
  </si>
  <si>
    <t>223255</t>
  </si>
  <si>
    <t>函南町</t>
  </si>
  <si>
    <t>ｶﾝﾅﾐﾁｮｳ</t>
  </si>
  <si>
    <t>223417</t>
  </si>
  <si>
    <t>223425</t>
  </si>
  <si>
    <t>長泉町</t>
  </si>
  <si>
    <t>ﾅｶﾞｲｽﾞﾐﾁｮｳ</t>
  </si>
  <si>
    <t>223441</t>
  </si>
  <si>
    <t>小山町</t>
  </si>
  <si>
    <t>ｵﾔﾏﾁｮｳ</t>
  </si>
  <si>
    <t>224243</t>
  </si>
  <si>
    <t>吉田町</t>
  </si>
  <si>
    <t>ﾖｼﾀﾞﾁｮｳ</t>
  </si>
  <si>
    <t>224294</t>
  </si>
  <si>
    <t>川根本町</t>
  </si>
  <si>
    <t>ｶﾜﾈﾎﾝﾁｮｳ</t>
    <phoneticPr fontId="3"/>
  </si>
  <si>
    <t>224618</t>
  </si>
  <si>
    <t>230006</t>
    <phoneticPr fontId="3"/>
  </si>
  <si>
    <t>愛知県</t>
    <phoneticPr fontId="3"/>
  </si>
  <si>
    <t>ｱｲﾁｹﾝ</t>
    <phoneticPr fontId="3"/>
  </si>
  <si>
    <t>231002</t>
  </si>
  <si>
    <t>愛知県</t>
  </si>
  <si>
    <t>名古屋市</t>
  </si>
  <si>
    <t>ｱｲﾁｹﾝ</t>
  </si>
  <si>
    <t>ﾅｺﾞﾔｼ</t>
  </si>
  <si>
    <t>232017</t>
  </si>
  <si>
    <t>豊橋市</t>
  </si>
  <si>
    <t>ﾄﾖﾊｼｼ</t>
  </si>
  <si>
    <t>232025</t>
  </si>
  <si>
    <t>岡崎市</t>
  </si>
  <si>
    <t>ｵｶｻﾞｷｼ</t>
  </si>
  <si>
    <t>232033</t>
  </si>
  <si>
    <t>一宮市</t>
  </si>
  <si>
    <t>ｲﾁﾉﾐﾔｼ</t>
  </si>
  <si>
    <t>232041</t>
  </si>
  <si>
    <t>瀬戸市</t>
  </si>
  <si>
    <t>ｾﾄｼ</t>
  </si>
  <si>
    <t>232050</t>
  </si>
  <si>
    <t>半田市</t>
  </si>
  <si>
    <t>ﾊﾝﾀﾞｼ</t>
  </si>
  <si>
    <t>232068</t>
  </si>
  <si>
    <t>春日井市</t>
  </si>
  <si>
    <t>ｶｽｶﾞｲｼ</t>
  </si>
  <si>
    <t>232076</t>
  </si>
  <si>
    <t>豊川市</t>
  </si>
  <si>
    <t>ﾄﾖｶﾜｼ</t>
  </si>
  <si>
    <t>232084</t>
  </si>
  <si>
    <t>津島市</t>
  </si>
  <si>
    <t>ﾂｼﾏｼ</t>
  </si>
  <si>
    <t>232092</t>
  </si>
  <si>
    <t>碧南市</t>
  </si>
  <si>
    <t>ﾍｷﾅﾝｼ</t>
  </si>
  <si>
    <t>232106</t>
  </si>
  <si>
    <t>刈谷市</t>
  </si>
  <si>
    <t>ｶﾘﾔｼ</t>
  </si>
  <si>
    <t>232114</t>
  </si>
  <si>
    <t>豊田市</t>
  </si>
  <si>
    <t>ﾄﾖﾀｼ</t>
  </si>
  <si>
    <t>232122</t>
  </si>
  <si>
    <t>安城市</t>
  </si>
  <si>
    <t>ｱﾝｼﾞｮｳｼ</t>
    <phoneticPr fontId="3"/>
  </si>
  <si>
    <t>232131</t>
  </si>
  <si>
    <t>西尾市</t>
  </si>
  <si>
    <t>ﾆｼｵｼ</t>
  </si>
  <si>
    <t>232149</t>
  </si>
  <si>
    <t>蒲郡市</t>
  </si>
  <si>
    <t>ｶﾞﾏｺﾞｵﾘｼ</t>
  </si>
  <si>
    <t>232157</t>
  </si>
  <si>
    <t>犬山市</t>
  </si>
  <si>
    <t>ｲﾇﾔﾏｼ</t>
  </si>
  <si>
    <t>232165</t>
  </si>
  <si>
    <t>常滑市</t>
  </si>
  <si>
    <t>ﾄｺﾅﾒｼ</t>
  </si>
  <si>
    <t>232173</t>
  </si>
  <si>
    <t>江南市</t>
  </si>
  <si>
    <t>ｺｳﾅﾝｼ</t>
  </si>
  <si>
    <t>232190</t>
  </si>
  <si>
    <t>小牧市</t>
  </si>
  <si>
    <t>ｺﾏｷｼ</t>
  </si>
  <si>
    <t>232203</t>
  </si>
  <si>
    <t>稲沢市</t>
  </si>
  <si>
    <t>ｲﾅｻﾞﾜｼ</t>
  </si>
  <si>
    <t>232211</t>
  </si>
  <si>
    <t>新城市</t>
  </si>
  <si>
    <t>ｼﾝｼﾛｼ</t>
  </si>
  <si>
    <t>232220</t>
  </si>
  <si>
    <t>東海市</t>
  </si>
  <si>
    <t>ﾄｳｶｲｼ</t>
  </si>
  <si>
    <t>232238</t>
  </si>
  <si>
    <t>大府市</t>
  </si>
  <si>
    <t>ｵｵﾌﾞｼ</t>
  </si>
  <si>
    <t>232246</t>
  </si>
  <si>
    <t>知多市</t>
  </si>
  <si>
    <t>ﾁﾀｼ</t>
  </si>
  <si>
    <t>232254</t>
  </si>
  <si>
    <t>知立市</t>
  </si>
  <si>
    <t>ﾁﾘｭｳｼ</t>
    <phoneticPr fontId="3"/>
  </si>
  <si>
    <t>232262</t>
  </si>
  <si>
    <t>尾張旭市</t>
  </si>
  <si>
    <t>ｵﾜﾘｱｻﾋｼ</t>
  </si>
  <si>
    <t>232271</t>
  </si>
  <si>
    <t>高浜市</t>
  </si>
  <si>
    <t>ﾀｶﾊﾏｼ</t>
  </si>
  <si>
    <t>232289</t>
  </si>
  <si>
    <t>岩倉市</t>
  </si>
  <si>
    <t>ｲﾜｸﾗｼ</t>
  </si>
  <si>
    <t>232297</t>
  </si>
  <si>
    <t>豊明市</t>
  </si>
  <si>
    <t>ﾄﾖｱｹｼ</t>
  </si>
  <si>
    <t>232301</t>
  </si>
  <si>
    <t>日進市</t>
  </si>
  <si>
    <t>ﾆｯｼﾝｼ</t>
    <phoneticPr fontId="3"/>
  </si>
  <si>
    <t>232319</t>
  </si>
  <si>
    <t>田原市</t>
  </si>
  <si>
    <t>ﾀﾊﾗｼ</t>
  </si>
  <si>
    <t>232327</t>
  </si>
  <si>
    <t>愛西市</t>
  </si>
  <si>
    <t>ｱｲｻｲｼ</t>
  </si>
  <si>
    <t>232335</t>
  </si>
  <si>
    <t>清須市</t>
  </si>
  <si>
    <t>ｷﾖｽｼ</t>
  </si>
  <si>
    <t>232343</t>
  </si>
  <si>
    <t>北名古屋市</t>
  </si>
  <si>
    <t>ｷﾀﾅｺﾞﾔｼ</t>
  </si>
  <si>
    <t>232351</t>
  </si>
  <si>
    <t>弥富市</t>
  </si>
  <si>
    <t>ﾔﾄﾐｼ</t>
  </si>
  <si>
    <t>232360</t>
  </si>
  <si>
    <t>みよし市</t>
  </si>
  <si>
    <t>ﾐﾖｼｼ</t>
  </si>
  <si>
    <t>232378</t>
  </si>
  <si>
    <t>あま市</t>
  </si>
  <si>
    <t>ｱﾏｼ</t>
  </si>
  <si>
    <t>232386</t>
  </si>
  <si>
    <t>長久手市</t>
  </si>
  <si>
    <t>ﾅｶﾞｸﾃｼ</t>
  </si>
  <si>
    <t>233021</t>
  </si>
  <si>
    <t>東郷町</t>
  </si>
  <si>
    <t>ﾄｳｺﾞｳﾁｮｳ</t>
  </si>
  <si>
    <t>233421</t>
  </si>
  <si>
    <t>豊山町</t>
  </si>
  <si>
    <t>ﾄﾖﾔﾏﾁｮｳ</t>
  </si>
  <si>
    <t>233617</t>
  </si>
  <si>
    <t>大口町</t>
  </si>
  <si>
    <t>ｵｵｸﾞﾁﾁｮｳ</t>
  </si>
  <si>
    <t>233625</t>
  </si>
  <si>
    <t>扶桑町</t>
  </si>
  <si>
    <t>ﾌｿｳﾁｮｳ</t>
  </si>
  <si>
    <t>234249</t>
  </si>
  <si>
    <t>大治町</t>
  </si>
  <si>
    <t>ｵｵﾊﾙﾁｮｳ</t>
  </si>
  <si>
    <t>234257</t>
  </si>
  <si>
    <t>蟹江町</t>
  </si>
  <si>
    <t>ｶﾆｴﾁｮｳ</t>
  </si>
  <si>
    <t>234273</t>
  </si>
  <si>
    <t>飛島村</t>
  </si>
  <si>
    <t>ﾄﾋﾞｼﾏﾑﾗ</t>
  </si>
  <si>
    <t>234419</t>
  </si>
  <si>
    <t>阿久比町</t>
  </si>
  <si>
    <t>ｱｸﾞｲﾁｮｳ</t>
  </si>
  <si>
    <t>234427</t>
  </si>
  <si>
    <t>東浦町</t>
  </si>
  <si>
    <t>ﾋｶﾞｼｳﾗﾁｮｳ</t>
  </si>
  <si>
    <t>234451</t>
  </si>
  <si>
    <t>南知多町</t>
  </si>
  <si>
    <t>ﾐﾅﾐﾁﾀﾁｮｳ</t>
  </si>
  <si>
    <t>234460</t>
  </si>
  <si>
    <t>234478</t>
  </si>
  <si>
    <t>武豊町</t>
  </si>
  <si>
    <t>ﾀｹﾄﾖﾁｮｳ</t>
  </si>
  <si>
    <t>235016</t>
  </si>
  <si>
    <t>幸田町</t>
  </si>
  <si>
    <t>ｺｳﾀﾁｮｳ</t>
  </si>
  <si>
    <t>235610</t>
  </si>
  <si>
    <t>設楽町</t>
  </si>
  <si>
    <t>ｼﾀﾗﾁｮｳ</t>
  </si>
  <si>
    <t>235628</t>
  </si>
  <si>
    <t>東栄町</t>
  </si>
  <si>
    <t>ﾄｳｴｲﾁｮｳ</t>
  </si>
  <si>
    <t>235636</t>
  </si>
  <si>
    <t>豊根村</t>
  </si>
  <si>
    <t>ﾄﾖﾈﾑﾗ</t>
  </si>
  <si>
    <t>240001</t>
    <phoneticPr fontId="3"/>
  </si>
  <si>
    <t>三重県</t>
    <phoneticPr fontId="3"/>
  </si>
  <si>
    <t>ﾐｴｹﾝ</t>
    <phoneticPr fontId="3"/>
  </si>
  <si>
    <t>242012</t>
  </si>
  <si>
    <t>三重県</t>
  </si>
  <si>
    <t>津市</t>
  </si>
  <si>
    <t>ﾐｴｹﾝ</t>
  </si>
  <si>
    <t>ﾂｼ</t>
  </si>
  <si>
    <t>242021</t>
  </si>
  <si>
    <t>四日市市</t>
  </si>
  <si>
    <t>ﾖｯｶｲﾁｼ</t>
    <phoneticPr fontId="3"/>
  </si>
  <si>
    <t>242039</t>
  </si>
  <si>
    <t>伊勢市</t>
  </si>
  <si>
    <t>ｲｾｼ</t>
  </si>
  <si>
    <t>242047</t>
  </si>
  <si>
    <t>松阪市</t>
  </si>
  <si>
    <t>ﾏﾂｻｶｼ</t>
  </si>
  <si>
    <t>242055</t>
  </si>
  <si>
    <t>桑名市</t>
  </si>
  <si>
    <t>ｸﾜﾅｼ</t>
  </si>
  <si>
    <t>242071</t>
  </si>
  <si>
    <t>鈴鹿市</t>
  </si>
  <si>
    <t>ｽｽﾞｶｼ</t>
  </si>
  <si>
    <t>242080</t>
  </si>
  <si>
    <t>名張市</t>
  </si>
  <si>
    <t>ﾅﾊﾞﾘｼ</t>
  </si>
  <si>
    <t>242098</t>
  </si>
  <si>
    <t>尾鷲市</t>
  </si>
  <si>
    <t>ｵﾜｾｼ</t>
  </si>
  <si>
    <t>242101</t>
  </si>
  <si>
    <t>亀山市</t>
  </si>
  <si>
    <t>ｶﾒﾔﾏｼ</t>
  </si>
  <si>
    <t>242110</t>
  </si>
  <si>
    <t>鳥羽市</t>
  </si>
  <si>
    <t>ﾄﾊﾞｼ</t>
  </si>
  <si>
    <t>242128</t>
  </si>
  <si>
    <t>熊野市</t>
  </si>
  <si>
    <t>ｸﾏﾉｼ</t>
  </si>
  <si>
    <t>242144</t>
  </si>
  <si>
    <t>いなべ市</t>
  </si>
  <si>
    <t>ｲﾅﾍﾞｼ</t>
  </si>
  <si>
    <t>242152</t>
  </si>
  <si>
    <t>志摩市</t>
  </si>
  <si>
    <t>ｼﾏｼ</t>
  </si>
  <si>
    <t>242161</t>
  </si>
  <si>
    <t>伊賀市</t>
  </si>
  <si>
    <t>ｲｶﾞｼ</t>
  </si>
  <si>
    <t>243035</t>
  </si>
  <si>
    <t>木曽岬町</t>
  </si>
  <si>
    <t>ｷｿｻｷﾁｮｳ</t>
  </si>
  <si>
    <t>243248</t>
  </si>
  <si>
    <t>東員町</t>
  </si>
  <si>
    <t>ﾄｳｲﾝﾁｮｳ</t>
  </si>
  <si>
    <t>243418</t>
  </si>
  <si>
    <t>菰野町</t>
  </si>
  <si>
    <t>ｺﾓﾉﾁｮｳ</t>
  </si>
  <si>
    <t>243434</t>
  </si>
  <si>
    <t>ｱｻﾋﾁｮｳ</t>
  </si>
  <si>
    <t>243442</t>
  </si>
  <si>
    <t>川越町</t>
  </si>
  <si>
    <t>ｶﾜｺﾞｴﾁｮｳ</t>
  </si>
  <si>
    <t>244414</t>
  </si>
  <si>
    <t>多気町</t>
  </si>
  <si>
    <t>ﾀｷﾁｮｳ</t>
  </si>
  <si>
    <t>244422</t>
  </si>
  <si>
    <t>ﾒｲﾜﾁｮｳ</t>
  </si>
  <si>
    <t>244431</t>
  </si>
  <si>
    <t>大台町</t>
  </si>
  <si>
    <t>ｵｵﾀﾞｲﾁｮｳ</t>
  </si>
  <si>
    <t>244619</t>
  </si>
  <si>
    <t>玉城町</t>
  </si>
  <si>
    <t>ﾀﾏｷﾁｮｳ</t>
  </si>
  <si>
    <t>244708</t>
  </si>
  <si>
    <t>度会町</t>
  </si>
  <si>
    <t>ﾜﾀﾗｲﾁｮｳ</t>
  </si>
  <si>
    <t>244716</t>
  </si>
  <si>
    <t>大紀町</t>
  </si>
  <si>
    <t>244724</t>
  </si>
  <si>
    <t>南伊勢町</t>
  </si>
  <si>
    <t>ﾐﾅﾐｲｾﾁｮｳ</t>
  </si>
  <si>
    <t>245437</t>
  </si>
  <si>
    <t>紀北町</t>
  </si>
  <si>
    <t>ｷﾎｸﾁｮｳ</t>
  </si>
  <si>
    <t>245615</t>
  </si>
  <si>
    <t>御浜町</t>
  </si>
  <si>
    <t>245623</t>
  </si>
  <si>
    <t>紀宝町</t>
  </si>
  <si>
    <t>ｷﾎｳﾁｮｳ</t>
  </si>
  <si>
    <t>250007</t>
    <phoneticPr fontId="3"/>
  </si>
  <si>
    <t>滋賀県</t>
    <phoneticPr fontId="3"/>
  </si>
  <si>
    <t>ｼｶﾞｹﾝ</t>
    <phoneticPr fontId="3"/>
  </si>
  <si>
    <t>252018</t>
  </si>
  <si>
    <t>滋賀県</t>
  </si>
  <si>
    <t>大津市</t>
  </si>
  <si>
    <t>ｼｶﾞｹﾝ</t>
  </si>
  <si>
    <t>ｵｵﾂｼ</t>
  </si>
  <si>
    <t>252026</t>
  </si>
  <si>
    <t>彦根市</t>
  </si>
  <si>
    <t>ﾋｺﾈｼ</t>
  </si>
  <si>
    <t>252034</t>
  </si>
  <si>
    <t>長浜市</t>
  </si>
  <si>
    <t>ﾅｶﾞﾊﾏｼ</t>
  </si>
  <si>
    <t>252042</t>
  </si>
  <si>
    <t>近江八幡市</t>
  </si>
  <si>
    <t>ｵｳﾐﾊﾁﾏﾝｼ</t>
  </si>
  <si>
    <t>252069</t>
  </si>
  <si>
    <t>草津市</t>
  </si>
  <si>
    <t>ｸｻﾂｼ</t>
  </si>
  <si>
    <t>252077</t>
  </si>
  <si>
    <t>守山市</t>
  </si>
  <si>
    <t>ﾓﾘﾔﾏｼ</t>
  </si>
  <si>
    <t>252085</t>
  </si>
  <si>
    <t>栗東市</t>
  </si>
  <si>
    <t>ﾘｯﾄｳｼ</t>
    <phoneticPr fontId="3"/>
  </si>
  <si>
    <t>252093</t>
  </si>
  <si>
    <t>甲賀市</t>
  </si>
  <si>
    <t>ｺｳｶｼ</t>
  </si>
  <si>
    <t>252107</t>
  </si>
  <si>
    <t>野洲市</t>
  </si>
  <si>
    <t>ﾔｽｼ</t>
  </si>
  <si>
    <t>252115</t>
  </si>
  <si>
    <t>湖南市</t>
  </si>
  <si>
    <t>ｺﾅﾝｼ</t>
  </si>
  <si>
    <t>252123</t>
  </si>
  <si>
    <t>高島市</t>
  </si>
  <si>
    <t>ﾀｶｼﾏｼ</t>
  </si>
  <si>
    <t>252131</t>
  </si>
  <si>
    <t>東近江市</t>
  </si>
  <si>
    <t>ﾋｶﾞｼｵｳﾐｼ</t>
  </si>
  <si>
    <t>252140</t>
  </si>
  <si>
    <t>米原市</t>
  </si>
  <si>
    <t>ﾏｲﾊﾞﾗｼ</t>
  </si>
  <si>
    <t>253839</t>
  </si>
  <si>
    <t>日野町</t>
  </si>
  <si>
    <t>ﾋﾉﾁｮｳ</t>
  </si>
  <si>
    <t>253847</t>
  </si>
  <si>
    <t>竜王町</t>
  </si>
  <si>
    <t>ﾘﾕｳｵｳﾁｮｳ</t>
  </si>
  <si>
    <t>254258</t>
  </si>
  <si>
    <t>愛荘町</t>
  </si>
  <si>
    <t>ｱｲｼｮｳﾁｮｳ</t>
  </si>
  <si>
    <t>254410</t>
  </si>
  <si>
    <t>豊郷町</t>
  </si>
  <si>
    <t>ﾄﾖｻﾄﾁｮｳ</t>
  </si>
  <si>
    <t>254428</t>
  </si>
  <si>
    <t>甲良町</t>
  </si>
  <si>
    <t>ｺｳﾗﾁｮｳ</t>
  </si>
  <si>
    <t>254436</t>
  </si>
  <si>
    <t>多賀町</t>
  </si>
  <si>
    <t>ﾀｶﾞﾁｮｳ</t>
  </si>
  <si>
    <t>260002</t>
    <phoneticPr fontId="3"/>
  </si>
  <si>
    <t>京都府</t>
    <phoneticPr fontId="3"/>
  </si>
  <si>
    <t>ｷｮｳﾄﾌ</t>
    <phoneticPr fontId="3"/>
  </si>
  <si>
    <t>261009</t>
  </si>
  <si>
    <t>京都府</t>
  </si>
  <si>
    <t>京都市</t>
  </si>
  <si>
    <t>ｷｮｳﾄﾌ</t>
  </si>
  <si>
    <t>ｷｮｳﾄｼ</t>
    <phoneticPr fontId="3"/>
  </si>
  <si>
    <t>262013</t>
  </si>
  <si>
    <t>福知山市</t>
  </si>
  <si>
    <t>ﾌｸﾁﾔﾏｼ</t>
  </si>
  <si>
    <t>262021</t>
  </si>
  <si>
    <t>舞鶴市</t>
  </si>
  <si>
    <t>ﾏｲﾂﾞﾙｼ</t>
  </si>
  <si>
    <t>262030</t>
  </si>
  <si>
    <t>綾部市</t>
  </si>
  <si>
    <t>ｱﾔﾍﾞｼ</t>
  </si>
  <si>
    <t>262048</t>
  </si>
  <si>
    <t>宇治市</t>
  </si>
  <si>
    <t>ｳｼﾞｼ</t>
  </si>
  <si>
    <t>262056</t>
  </si>
  <si>
    <t>宮津市</t>
  </si>
  <si>
    <t>ﾐﾔﾂﾞｼ</t>
  </si>
  <si>
    <t>262064</t>
  </si>
  <si>
    <t>亀岡市</t>
  </si>
  <si>
    <t>ｶﾒｵｶｼ</t>
  </si>
  <si>
    <t>262072</t>
  </si>
  <si>
    <t>城陽市</t>
  </si>
  <si>
    <t>ｼﾞｮｳﾖｳｼ</t>
    <phoneticPr fontId="3"/>
  </si>
  <si>
    <t>262081</t>
  </si>
  <si>
    <t>向日市</t>
  </si>
  <si>
    <t>ﾑｺｳｼ</t>
  </si>
  <si>
    <t>262099</t>
  </si>
  <si>
    <t>長岡京市</t>
  </si>
  <si>
    <t>ﾅｶﾞｵｶｷｮｳｼ</t>
  </si>
  <si>
    <t>262102</t>
  </si>
  <si>
    <t>八幡市</t>
  </si>
  <si>
    <t>ﾔﾜﾀｼ</t>
  </si>
  <si>
    <t>262111</t>
  </si>
  <si>
    <t>京田辺市</t>
  </si>
  <si>
    <t>ｷｮｳﾀﾅﾍﾞｼ</t>
  </si>
  <si>
    <t>262129</t>
  </si>
  <si>
    <t>京丹後市</t>
  </si>
  <si>
    <t>ｷｮｳﾀﾝｺﾞｼ</t>
  </si>
  <si>
    <t>262137</t>
  </si>
  <si>
    <t>南丹市</t>
  </si>
  <si>
    <t>ﾅﾝﾀﾝｼ</t>
  </si>
  <si>
    <t>262145</t>
  </si>
  <si>
    <t>木津川市</t>
  </si>
  <si>
    <t>ｷﾂﾞｶﾞﾜｼ</t>
    <phoneticPr fontId="3"/>
  </si>
  <si>
    <t>263036</t>
  </si>
  <si>
    <t>大山崎町</t>
  </si>
  <si>
    <t>ｵｵﾔﾏｻﾞｷﾁｮｳ</t>
  </si>
  <si>
    <t>263222</t>
  </si>
  <si>
    <t>久御山町</t>
  </si>
  <si>
    <t>ｸﾐﾔﾏﾁｮｳ</t>
  </si>
  <si>
    <t>263435</t>
  </si>
  <si>
    <t>井手町</t>
  </si>
  <si>
    <t>ｲﾃﾞﾁｮｳ</t>
  </si>
  <si>
    <t>263443</t>
  </si>
  <si>
    <t>宇治田原町</t>
  </si>
  <si>
    <t>ｳｼﾞﾀﾜﾗﾁｮｳ</t>
  </si>
  <si>
    <t>263648</t>
  </si>
  <si>
    <t>笠置町</t>
  </si>
  <si>
    <t>ｶｻｷﾞﾁｮｳ</t>
  </si>
  <si>
    <t>263656</t>
  </si>
  <si>
    <t>和束町</t>
  </si>
  <si>
    <t>ﾜﾂﾞｶﾁｮｳ</t>
  </si>
  <si>
    <t>263664</t>
  </si>
  <si>
    <t>精華町</t>
  </si>
  <si>
    <t>ｾｲｶﾁｮｳ</t>
  </si>
  <si>
    <t>263672</t>
  </si>
  <si>
    <t>南山城村</t>
  </si>
  <si>
    <t>ﾐﾅﾐﾔﾏｼﾛﾑﾗ</t>
  </si>
  <si>
    <t>264075</t>
  </si>
  <si>
    <t>京丹波町</t>
  </si>
  <si>
    <t>ｷｮｳﾀﾝﾊﾞﾁｮｳ</t>
  </si>
  <si>
    <t>264636</t>
  </si>
  <si>
    <t>伊根町</t>
  </si>
  <si>
    <t>ｲﾈﾁｮｳ</t>
  </si>
  <si>
    <t>264652</t>
  </si>
  <si>
    <t>与謝野町</t>
  </si>
  <si>
    <t>ﾖｻﾉﾁｮｳ</t>
  </si>
  <si>
    <t>270008</t>
    <phoneticPr fontId="3"/>
  </si>
  <si>
    <t>大阪府</t>
    <phoneticPr fontId="3"/>
  </si>
  <si>
    <t>ｵｵｻｶﾌ</t>
    <phoneticPr fontId="3"/>
  </si>
  <si>
    <t>271004</t>
  </si>
  <si>
    <t>大阪府</t>
  </si>
  <si>
    <t>大阪市</t>
  </si>
  <si>
    <t>ｵｵｻｶﾌ</t>
  </si>
  <si>
    <t>ｵｵｻｶｼ</t>
  </si>
  <si>
    <t>271403</t>
  </si>
  <si>
    <t>堺市</t>
  </si>
  <si>
    <t>272027</t>
  </si>
  <si>
    <t>岸和田市</t>
  </si>
  <si>
    <t>ｷｼﾜﾀﾞｼ</t>
  </si>
  <si>
    <t>272035</t>
  </si>
  <si>
    <t>豊中市</t>
  </si>
  <si>
    <t>ﾄﾖﾅｶｼ</t>
  </si>
  <si>
    <t>272043</t>
  </si>
  <si>
    <t>池田市</t>
  </si>
  <si>
    <t>ｲｹﾀﾞｼ</t>
  </si>
  <si>
    <t>272051</t>
  </si>
  <si>
    <t>吹田市</t>
  </si>
  <si>
    <t>ｽｲﾀｼ</t>
  </si>
  <si>
    <t>272060</t>
  </si>
  <si>
    <t>泉大津市</t>
  </si>
  <si>
    <t>ｲｽﾞﾐｵｵﾂｼ</t>
  </si>
  <si>
    <t>272078</t>
  </si>
  <si>
    <t>高槻市</t>
  </si>
  <si>
    <t>ﾀｶﾂｷｼ</t>
  </si>
  <si>
    <t>272086</t>
  </si>
  <si>
    <t>貝塚市</t>
  </si>
  <si>
    <t>ｶｲﾂﾞｶｼ</t>
  </si>
  <si>
    <t>272094</t>
  </si>
  <si>
    <t>守口市</t>
  </si>
  <si>
    <t>ﾓﾘｸﾞﾁｼ</t>
  </si>
  <si>
    <t>272108</t>
  </si>
  <si>
    <t>枚方市</t>
  </si>
  <si>
    <t>ﾋﾗｶﾀｼ</t>
  </si>
  <si>
    <t>272116</t>
  </si>
  <si>
    <t>茨木市</t>
  </si>
  <si>
    <t>ｲﾊﾞﾗｷｼ</t>
  </si>
  <si>
    <t>272124</t>
  </si>
  <si>
    <t>八尾市</t>
  </si>
  <si>
    <t>ﾔｵｼ</t>
  </si>
  <si>
    <t>272132</t>
  </si>
  <si>
    <t>泉佐野市</t>
  </si>
  <si>
    <t>ｲｽﾞﾐｻﾉｼ</t>
  </si>
  <si>
    <t>272141</t>
  </si>
  <si>
    <t>富田林市</t>
  </si>
  <si>
    <t>ﾄﾝﾀﾞﾊﾞﾔｼｼ</t>
  </si>
  <si>
    <t>272159</t>
  </si>
  <si>
    <t>寝屋川市</t>
  </si>
  <si>
    <t>ﾈﾔｶﾞﾜｼ</t>
  </si>
  <si>
    <t>272167</t>
  </si>
  <si>
    <t>河内長野市</t>
  </si>
  <si>
    <t>ｶﾜﾁﾅｶﾞﾉｼ</t>
  </si>
  <si>
    <t>272175</t>
  </si>
  <si>
    <t>松原市</t>
  </si>
  <si>
    <t>ﾏﾂﾊﾞﾗｼ</t>
  </si>
  <si>
    <t>272183</t>
  </si>
  <si>
    <t>大東市</t>
  </si>
  <si>
    <t>ﾀﾞｲﾄｳｼ</t>
  </si>
  <si>
    <t>272191</t>
  </si>
  <si>
    <t>和泉市</t>
  </si>
  <si>
    <t>ｲｽﾞﾐｼ</t>
  </si>
  <si>
    <t>272205</t>
  </si>
  <si>
    <t>箕面市</t>
  </si>
  <si>
    <t>ﾐﾉｵｼ</t>
  </si>
  <si>
    <t>272213</t>
  </si>
  <si>
    <t>柏原市</t>
  </si>
  <si>
    <t>ｶｼﾜﾗｼ</t>
  </si>
  <si>
    <t>272221</t>
  </si>
  <si>
    <t>羽曳野市</t>
  </si>
  <si>
    <t>ﾊﾋﾞｷﾉｼ</t>
  </si>
  <si>
    <t>272230</t>
  </si>
  <si>
    <t>門真市</t>
  </si>
  <si>
    <t>ｶﾄﾞﾏｼ</t>
  </si>
  <si>
    <t>272248</t>
  </si>
  <si>
    <t>摂津市</t>
  </si>
  <si>
    <t>ｾｯﾂｼ</t>
    <phoneticPr fontId="3"/>
  </si>
  <si>
    <t>272256</t>
  </si>
  <si>
    <t>高石市</t>
  </si>
  <si>
    <t>ﾀｶｲｼｼ</t>
  </si>
  <si>
    <t>272264</t>
  </si>
  <si>
    <t>藤井寺市</t>
  </si>
  <si>
    <t>ﾌｼﾞｲﾃﾞﾗｼ</t>
  </si>
  <si>
    <t>272272</t>
  </si>
  <si>
    <t>東大阪市</t>
  </si>
  <si>
    <t>ﾋｶﾞｼｵｵｻｶｼ</t>
  </si>
  <si>
    <t>272281</t>
  </si>
  <si>
    <t>泉南市</t>
  </si>
  <si>
    <t>ｾﾝﾅﾝｼ</t>
  </si>
  <si>
    <t>272299</t>
  </si>
  <si>
    <t>四條畷市</t>
  </si>
  <si>
    <t>ｼｼﾞﾖｳﾅﾜﾃｼ</t>
  </si>
  <si>
    <t>272302</t>
  </si>
  <si>
    <t>交野市</t>
  </si>
  <si>
    <t>ｶﾀﾉｼ</t>
  </si>
  <si>
    <t>272311</t>
  </si>
  <si>
    <t>大阪狭山市</t>
  </si>
  <si>
    <t>ｵｵｻｶｻﾔﾏｼ</t>
  </si>
  <si>
    <t>272329</t>
  </si>
  <si>
    <t>阪南市</t>
  </si>
  <si>
    <t>ﾊﾝﾅﾝｼ</t>
  </si>
  <si>
    <t>273015</t>
  </si>
  <si>
    <t>島本町</t>
  </si>
  <si>
    <t>ｼﾏﾓﾄﾁｮｳ</t>
  </si>
  <si>
    <t>273210</t>
  </si>
  <si>
    <t>豊能町</t>
  </si>
  <si>
    <t>ﾄﾖﾉﾁｮｳ</t>
  </si>
  <si>
    <t>273228</t>
  </si>
  <si>
    <t>能勢町</t>
  </si>
  <si>
    <t>ﾉｾﾁｮｳ</t>
  </si>
  <si>
    <t>273414</t>
  </si>
  <si>
    <t>忠岡町</t>
  </si>
  <si>
    <t>ﾀﾀﾞｵｶﾁｮｳ</t>
  </si>
  <si>
    <t>273619</t>
  </si>
  <si>
    <t>熊取町</t>
  </si>
  <si>
    <t>ｸﾏﾄﾘﾁｮｳ</t>
  </si>
  <si>
    <t>273627</t>
  </si>
  <si>
    <t>田尻町</t>
  </si>
  <si>
    <t>ﾀｼﾞﾘﾁｮｳ</t>
  </si>
  <si>
    <t>273660</t>
  </si>
  <si>
    <t>岬町</t>
  </si>
  <si>
    <t>ﾐｻｷﾁｮｳ</t>
  </si>
  <si>
    <t>273813</t>
  </si>
  <si>
    <t>太子町</t>
  </si>
  <si>
    <t>ﾀｲｼﾁｮｳ</t>
  </si>
  <si>
    <t>273821</t>
  </si>
  <si>
    <t>河南町</t>
  </si>
  <si>
    <t>ｶﾅﾝﾁｮｳ</t>
  </si>
  <si>
    <t>273830</t>
  </si>
  <si>
    <t>千早赤阪村</t>
  </si>
  <si>
    <t>ﾁﾊﾔｱｶｻｶﾑﾗ</t>
  </si>
  <si>
    <t>280003</t>
    <phoneticPr fontId="3"/>
  </si>
  <si>
    <t>兵庫県</t>
    <phoneticPr fontId="3"/>
  </si>
  <si>
    <t>ﾋｮｳｺﾞｹﾝ</t>
    <phoneticPr fontId="3"/>
  </si>
  <si>
    <t>281000</t>
  </si>
  <si>
    <t>兵庫県</t>
  </si>
  <si>
    <t>神戸市</t>
  </si>
  <si>
    <t>ﾋｮｳｺﾞｹﾝ</t>
  </si>
  <si>
    <t>ｺｳﾍﾞｼ</t>
  </si>
  <si>
    <t>282014</t>
  </si>
  <si>
    <t>姫路市</t>
  </si>
  <si>
    <t>ﾋﾒｼﾞｼ</t>
  </si>
  <si>
    <t>282022</t>
  </si>
  <si>
    <t>尼崎市</t>
  </si>
  <si>
    <t>ｱﾏｶﾞｻｷｼ</t>
  </si>
  <si>
    <t>282031</t>
  </si>
  <si>
    <t>明石市</t>
  </si>
  <si>
    <t>ｱｶｼｼ</t>
  </si>
  <si>
    <t>282049</t>
  </si>
  <si>
    <t>西宮市</t>
  </si>
  <si>
    <t>ﾆｼﾉﾐﾔｼ</t>
  </si>
  <si>
    <t>282057</t>
  </si>
  <si>
    <t>洲本市</t>
  </si>
  <si>
    <t>ｽﾓﾄｼ</t>
  </si>
  <si>
    <t>282065</t>
  </si>
  <si>
    <t>芦屋市</t>
  </si>
  <si>
    <t>ｱｼﾔｼ</t>
  </si>
  <si>
    <t>282073</t>
  </si>
  <si>
    <t>伊丹市</t>
  </si>
  <si>
    <t>ｲﾀﾐｼ</t>
  </si>
  <si>
    <t>282081</t>
  </si>
  <si>
    <t>相生市</t>
  </si>
  <si>
    <t>ｱｲｵｲｼ</t>
  </si>
  <si>
    <t>282090</t>
  </si>
  <si>
    <t>豊岡市</t>
  </si>
  <si>
    <t>ﾄﾖｵｶｼ</t>
  </si>
  <si>
    <t>282103</t>
  </si>
  <si>
    <t>加古川市</t>
  </si>
  <si>
    <t>ｶｺｶﾞﾜｼ</t>
  </si>
  <si>
    <t>282120</t>
  </si>
  <si>
    <t>赤穂市</t>
  </si>
  <si>
    <t>ｱｺｳｼ</t>
  </si>
  <si>
    <t>282138</t>
  </si>
  <si>
    <t>西脇市</t>
  </si>
  <si>
    <t>ﾆｼﾜｷｼ</t>
  </si>
  <si>
    <t>282146</t>
  </si>
  <si>
    <t>宝塚市</t>
  </si>
  <si>
    <t>ﾀｶﾗﾂﾞｶｼ</t>
  </si>
  <si>
    <t>282154</t>
  </si>
  <si>
    <t>三木市</t>
  </si>
  <si>
    <t>ﾐｷｼ</t>
  </si>
  <si>
    <t>282162</t>
  </si>
  <si>
    <t>高砂市</t>
  </si>
  <si>
    <t>ﾀｶｻｺﾞｼ</t>
  </si>
  <si>
    <t>282171</t>
  </si>
  <si>
    <t>川西市</t>
  </si>
  <si>
    <t>ｶﾜﾆｼｼ</t>
  </si>
  <si>
    <t>282189</t>
  </si>
  <si>
    <t>小野市</t>
  </si>
  <si>
    <t>ｵﾉｼ</t>
  </si>
  <si>
    <t>282197</t>
  </si>
  <si>
    <t>三田市</t>
  </si>
  <si>
    <t>ｻﾝﾀﾞｼ</t>
  </si>
  <si>
    <t>282201</t>
  </si>
  <si>
    <t>加西市</t>
  </si>
  <si>
    <t>ｶｻｲｼ</t>
  </si>
  <si>
    <t>282219</t>
  </si>
  <si>
    <t>篠山市</t>
  </si>
  <si>
    <t>ｻｻﾔﾏｼ</t>
  </si>
  <si>
    <t>282227</t>
  </si>
  <si>
    <t>養父市</t>
  </si>
  <si>
    <t>ﾔﾌﾞｼ</t>
  </si>
  <si>
    <t>282235</t>
  </si>
  <si>
    <t>丹波市</t>
  </si>
  <si>
    <t>ﾀﾝﾊﾞｼ</t>
  </si>
  <si>
    <t>282243</t>
  </si>
  <si>
    <t>南あわじ市</t>
  </si>
  <si>
    <t>ﾐﾅﾐｱﾜｼﾞｼ</t>
  </si>
  <si>
    <t>282251</t>
  </si>
  <si>
    <t>朝来市</t>
  </si>
  <si>
    <t>ｱｻｺﾞｼ</t>
  </si>
  <si>
    <t>282260</t>
  </si>
  <si>
    <t>淡路市</t>
  </si>
  <si>
    <t>ｱﾜｼﾞｼ</t>
  </si>
  <si>
    <t>282278</t>
  </si>
  <si>
    <t>宍粟市</t>
  </si>
  <si>
    <t>ｼｿｳｼ</t>
  </si>
  <si>
    <t>282286</t>
  </si>
  <si>
    <t>加東市</t>
  </si>
  <si>
    <t>ｶﾄｳｼ</t>
  </si>
  <si>
    <t>282294</t>
  </si>
  <si>
    <t>たつの市</t>
  </si>
  <si>
    <t>ﾀﾂﾉｼ</t>
  </si>
  <si>
    <t>283011</t>
  </si>
  <si>
    <t>猪名川町</t>
  </si>
  <si>
    <t>ｲﾅｶﾞﾜﾁｮｳ</t>
  </si>
  <si>
    <t>283657</t>
  </si>
  <si>
    <t>多可町</t>
  </si>
  <si>
    <t>ﾀｶﾁｮｳ</t>
  </si>
  <si>
    <t>283819</t>
  </si>
  <si>
    <t>稲美町</t>
  </si>
  <si>
    <t>ｲﾅﾐﾁｮｳ</t>
  </si>
  <si>
    <t>283827</t>
  </si>
  <si>
    <t>播磨町</t>
  </si>
  <si>
    <t>ﾊﾘﾏﾁｮｳ</t>
  </si>
  <si>
    <t>284424</t>
  </si>
  <si>
    <t>市川町</t>
  </si>
  <si>
    <t>ｲﾁｶﾜﾁｮｳ</t>
  </si>
  <si>
    <t>284432</t>
  </si>
  <si>
    <t>福崎町</t>
  </si>
  <si>
    <t>ﾌｸｻｷﾁｮｳ</t>
  </si>
  <si>
    <t>284467</t>
  </si>
  <si>
    <t>神河町</t>
  </si>
  <si>
    <t>284645</t>
  </si>
  <si>
    <t>284815</t>
  </si>
  <si>
    <t>上郡町</t>
  </si>
  <si>
    <t>ｶﾐｺﾞｵﾘﾁｮｳ</t>
  </si>
  <si>
    <t>285013</t>
  </si>
  <si>
    <t>佐用町</t>
  </si>
  <si>
    <t>ｻﾖｳﾁｮｳ</t>
  </si>
  <si>
    <t>285854</t>
  </si>
  <si>
    <t>香美町</t>
  </si>
  <si>
    <t>ｶﾐﾁｮｳ</t>
  </si>
  <si>
    <t>285862</t>
  </si>
  <si>
    <t>新温泉町</t>
  </si>
  <si>
    <t>ｼﾝｵﾝｾﾝﾁｮｳ</t>
  </si>
  <si>
    <t>290009</t>
    <phoneticPr fontId="3"/>
  </si>
  <si>
    <t>奈良県</t>
    <phoneticPr fontId="3"/>
  </si>
  <si>
    <t>ﾅﾗｹﾝ</t>
    <phoneticPr fontId="3"/>
  </si>
  <si>
    <t>292010</t>
  </si>
  <si>
    <t>奈良県</t>
  </si>
  <si>
    <t>奈良市</t>
  </si>
  <si>
    <t>ﾅﾗｹﾝ</t>
  </si>
  <si>
    <t>ﾅﾗｼ</t>
  </si>
  <si>
    <t>292028</t>
  </si>
  <si>
    <t>大和高田市</t>
  </si>
  <si>
    <t>ﾔﾏﾄﾀｶﾀﾞｼ</t>
  </si>
  <si>
    <t>292036</t>
  </si>
  <si>
    <t>大和郡山市</t>
  </si>
  <si>
    <t>ﾔﾏﾄｺｵﾘﾔﾏｼ</t>
  </si>
  <si>
    <t>292044</t>
  </si>
  <si>
    <t>天理市</t>
  </si>
  <si>
    <t>ﾃﾝﾘｼ</t>
  </si>
  <si>
    <t>292052</t>
  </si>
  <si>
    <t>橿原市</t>
  </si>
  <si>
    <t>ｶｼﾊﾗｼ</t>
  </si>
  <si>
    <t>292061</t>
  </si>
  <si>
    <t>桜井市</t>
  </si>
  <si>
    <t>ｻｸﾗｲｼ</t>
  </si>
  <si>
    <t>292079</t>
  </si>
  <si>
    <t>五條市</t>
  </si>
  <si>
    <t>ｺﾞｼﾞｮｳｼ</t>
    <phoneticPr fontId="3"/>
  </si>
  <si>
    <t>292087</t>
  </si>
  <si>
    <t>御所市</t>
  </si>
  <si>
    <t>ｺﾞｾｼ</t>
  </si>
  <si>
    <t>292095</t>
  </si>
  <si>
    <t>生駒市</t>
  </si>
  <si>
    <t>ｲｺﾏｼ</t>
  </si>
  <si>
    <t>292109</t>
  </si>
  <si>
    <t>香芝市</t>
  </si>
  <si>
    <t>ｶｼﾊﾞｼ</t>
  </si>
  <si>
    <t>292117</t>
  </si>
  <si>
    <t>葛城市</t>
  </si>
  <si>
    <t>ｶﾂﾗｷﾞｼ</t>
  </si>
  <si>
    <t>292125</t>
  </si>
  <si>
    <t>宇陀市</t>
  </si>
  <si>
    <t>ｳﾀﾞｼ</t>
  </si>
  <si>
    <t>293229</t>
  </si>
  <si>
    <t>山添村</t>
  </si>
  <si>
    <t>ﾔﾏｿﾞｴﾑﾗ</t>
  </si>
  <si>
    <t>293423</t>
  </si>
  <si>
    <t>平群町</t>
  </si>
  <si>
    <t>ﾍｸﾞﾘﾁｮｳ</t>
  </si>
  <si>
    <t>293431</t>
  </si>
  <si>
    <t>三郷町</t>
  </si>
  <si>
    <t>ｻﾝｺﾞｳﾁｮｳ</t>
  </si>
  <si>
    <t>293440</t>
  </si>
  <si>
    <t>斑鳩町</t>
  </si>
  <si>
    <t>ｲｶﾙｶﾞﾁｮｳ</t>
  </si>
  <si>
    <t>293458</t>
  </si>
  <si>
    <t>安堵町</t>
  </si>
  <si>
    <t>ｱﾝﾄﾞﾁｮｳ</t>
  </si>
  <si>
    <t>293610</t>
  </si>
  <si>
    <t>ｶﾜﾆｼﾁｮｳ</t>
  </si>
  <si>
    <t>293628</t>
  </si>
  <si>
    <t>三宅町</t>
  </si>
  <si>
    <t>ﾐﾔｹﾁｮｳ</t>
  </si>
  <si>
    <t>293636</t>
  </si>
  <si>
    <t>田原本町</t>
  </si>
  <si>
    <t>ﾀﾜﾗﾓﾄﾁｮｳ</t>
  </si>
  <si>
    <t>293857</t>
  </si>
  <si>
    <t>曽爾村</t>
  </si>
  <si>
    <t>ｿﾆﾑﾗ</t>
  </si>
  <si>
    <t>293865</t>
  </si>
  <si>
    <t>御杖村</t>
  </si>
  <si>
    <t>ﾐﾂｴﾑﾗ</t>
  </si>
  <si>
    <t>294012</t>
  </si>
  <si>
    <t>高取町</t>
  </si>
  <si>
    <t>ﾀｶﾄﾘﾁｮｳ</t>
  </si>
  <si>
    <t>294021</t>
  </si>
  <si>
    <t>明日香村</t>
  </si>
  <si>
    <t>ｱｽｶﾑﾗ</t>
  </si>
  <si>
    <t>294241</t>
  </si>
  <si>
    <t>上牧町</t>
  </si>
  <si>
    <t>ｶﾝﾏｷﾁｮｳ</t>
  </si>
  <si>
    <t>294250</t>
  </si>
  <si>
    <t>王寺町</t>
  </si>
  <si>
    <t>ｵｳｼﾞﾁｮｳ</t>
  </si>
  <si>
    <t>294268</t>
  </si>
  <si>
    <t>広陵町</t>
  </si>
  <si>
    <t>ｺｳﾘﾖｳﾁｮｳ</t>
  </si>
  <si>
    <t>294276</t>
  </si>
  <si>
    <t>河合町</t>
  </si>
  <si>
    <t>ｶﾜｲﾁｮｳ</t>
  </si>
  <si>
    <t>294411</t>
  </si>
  <si>
    <t>吉野町</t>
  </si>
  <si>
    <t>ﾖｼﾉﾁｮｳ</t>
  </si>
  <si>
    <t>294420</t>
  </si>
  <si>
    <t>大淀町</t>
  </si>
  <si>
    <t>ｵｵﾖﾄﾞﾁｮｳ</t>
  </si>
  <si>
    <t>294438</t>
  </si>
  <si>
    <t>下市町</t>
  </si>
  <si>
    <t>ｼﾓｲﾁﾁｮｳ</t>
  </si>
  <si>
    <t>294446</t>
  </si>
  <si>
    <t>黒滝村</t>
  </si>
  <si>
    <t>ｸﾛﾀｷﾑﾗ</t>
  </si>
  <si>
    <t>294462</t>
  </si>
  <si>
    <t>天川村</t>
  </si>
  <si>
    <t>ﾃﾝｶﾜﾑﾗ</t>
  </si>
  <si>
    <t>294471</t>
  </si>
  <si>
    <t>野迫川村</t>
  </si>
  <si>
    <t>ﾉｾｶﾞﾜﾑﾗ</t>
  </si>
  <si>
    <t>294497</t>
  </si>
  <si>
    <t>十津川村</t>
  </si>
  <si>
    <t>ﾄﾂｶﾜﾑﾗ</t>
  </si>
  <si>
    <t>294501</t>
  </si>
  <si>
    <t>下北山村</t>
  </si>
  <si>
    <t>ｼﾓｷﾀﾔﾏﾑﾗ</t>
  </si>
  <si>
    <t>294519</t>
  </si>
  <si>
    <t>上北山村</t>
  </si>
  <si>
    <t>ｶﾐｷﾀﾔﾏﾑﾗ</t>
  </si>
  <si>
    <t>294527</t>
  </si>
  <si>
    <t>294535</t>
  </si>
  <si>
    <t>東吉野村</t>
  </si>
  <si>
    <t>ﾋｶﾞｼﾖｼﾉﾑﾗ</t>
  </si>
  <si>
    <t>300004</t>
    <phoneticPr fontId="3"/>
  </si>
  <si>
    <t>和歌山県</t>
    <phoneticPr fontId="3"/>
  </si>
  <si>
    <t>ﾜｶﾔﾏｹﾝ</t>
    <phoneticPr fontId="3"/>
  </si>
  <si>
    <t>302015</t>
  </si>
  <si>
    <t>和歌山県</t>
  </si>
  <si>
    <t>和歌山市</t>
  </si>
  <si>
    <t>ﾜｶﾔﾏｹﾝ</t>
  </si>
  <si>
    <t>ﾜｶﾔﾏｼ</t>
  </si>
  <si>
    <t>302023</t>
  </si>
  <si>
    <t>海南市</t>
  </si>
  <si>
    <t>ｶｲﾅﾝｼ</t>
  </si>
  <si>
    <t>302031</t>
  </si>
  <si>
    <t>橋本市</t>
  </si>
  <si>
    <t>ﾊｼﾓﾄｼ</t>
  </si>
  <si>
    <t>302040</t>
  </si>
  <si>
    <t>有田市</t>
  </si>
  <si>
    <t>ｱﾘﾀﾞｼ</t>
  </si>
  <si>
    <t>302058</t>
  </si>
  <si>
    <t>御坊市</t>
  </si>
  <si>
    <t>ｺﾞﾎﾞｳｼ</t>
  </si>
  <si>
    <t>302066</t>
  </si>
  <si>
    <t>田辺市</t>
  </si>
  <si>
    <t>ﾀﾅﾍﾞｼ</t>
  </si>
  <si>
    <t>302074</t>
  </si>
  <si>
    <t>新宮市</t>
  </si>
  <si>
    <t>ｼﾝｸﾞｳｼ</t>
  </si>
  <si>
    <t>302082</t>
  </si>
  <si>
    <t>紀の川市</t>
  </si>
  <si>
    <t>ｷﾉｶﾜｼ</t>
  </si>
  <si>
    <t>302091</t>
  </si>
  <si>
    <t>岩出市</t>
  </si>
  <si>
    <t>ｲﾜﾃﾞｼ</t>
  </si>
  <si>
    <t>303046</t>
  </si>
  <si>
    <t>紀美野町</t>
  </si>
  <si>
    <t>ｷﾐﾉﾁｮｳ</t>
  </si>
  <si>
    <t>303411</t>
  </si>
  <si>
    <t>かつらぎ町</t>
  </si>
  <si>
    <t>ｶﾂﾗｷﾞﾁｮｳ</t>
  </si>
  <si>
    <t>303437</t>
  </si>
  <si>
    <t>九度山町</t>
  </si>
  <si>
    <t>ｸﾄﾞﾔﾏﾁｮｳ</t>
  </si>
  <si>
    <t>303445</t>
  </si>
  <si>
    <t>高野町</t>
  </si>
  <si>
    <t>ｺｳﾔﾁｮｳ</t>
  </si>
  <si>
    <t>303615</t>
  </si>
  <si>
    <t>湯浅町</t>
  </si>
  <si>
    <t>ﾕｱｻﾁｮｳ</t>
  </si>
  <si>
    <t>303623</t>
  </si>
  <si>
    <t>広川町</t>
  </si>
  <si>
    <t>ﾋﾛｶﾞﾜﾁｮｳ</t>
  </si>
  <si>
    <t>303666</t>
  </si>
  <si>
    <t>有田川町</t>
  </si>
  <si>
    <t>ｱﾘﾀﾞｶﾞﾜﾁｮｳ</t>
  </si>
  <si>
    <t>303810</t>
  </si>
  <si>
    <t>303828</t>
  </si>
  <si>
    <t>303836</t>
  </si>
  <si>
    <t>由良町</t>
  </si>
  <si>
    <t>ﾕﾗﾁｮｳ</t>
  </si>
  <si>
    <t>303909</t>
  </si>
  <si>
    <t>印南町</t>
  </si>
  <si>
    <t>303917</t>
  </si>
  <si>
    <t>みなべ町</t>
  </si>
  <si>
    <t>ﾐﾅﾍﾞﾁｮｳ</t>
  </si>
  <si>
    <t>303925</t>
  </si>
  <si>
    <t>日高川町</t>
  </si>
  <si>
    <t>ﾋﾀﾞｶｶﾞﾜﾁｮｳ</t>
  </si>
  <si>
    <t>304018</t>
  </si>
  <si>
    <t>白浜町</t>
  </si>
  <si>
    <t>ｼﾗﾊﾏﾁｮｳ</t>
  </si>
  <si>
    <t>304042</t>
  </si>
  <si>
    <t>上富田町</t>
  </si>
  <si>
    <t>ｶﾐﾄﾝﾀﾞﾁｮｳ</t>
  </si>
  <si>
    <t>304069</t>
  </si>
  <si>
    <t>すさみ町</t>
  </si>
  <si>
    <t>ｽｻﾐﾁｮｳ</t>
  </si>
  <si>
    <t>304212</t>
  </si>
  <si>
    <t>那智勝浦町</t>
  </si>
  <si>
    <t>ﾅﾁｶﾂｳﾗﾁｮｳ</t>
  </si>
  <si>
    <t>304221</t>
  </si>
  <si>
    <t>太地町</t>
  </si>
  <si>
    <t>ﾀｲｼﾞﾁｮｳ</t>
  </si>
  <si>
    <t>304247</t>
  </si>
  <si>
    <t>古座川町</t>
  </si>
  <si>
    <t>ｺｻﾞｶﾞﾜﾁｮｳ</t>
  </si>
  <si>
    <t>304271</t>
  </si>
  <si>
    <t>北山村</t>
  </si>
  <si>
    <t>ｷﾀﾔﾏﾑﾗ</t>
  </si>
  <si>
    <t>304280</t>
  </si>
  <si>
    <t>串本町</t>
  </si>
  <si>
    <t>ｸｼﾓﾄﾁｮｳ</t>
  </si>
  <si>
    <t>310000</t>
    <phoneticPr fontId="3"/>
  </si>
  <si>
    <t>鳥取県</t>
    <phoneticPr fontId="3"/>
  </si>
  <si>
    <t>ﾄｯﾄﾘｹﾝ</t>
    <phoneticPr fontId="3"/>
  </si>
  <si>
    <t>312011</t>
  </si>
  <si>
    <t>鳥取県</t>
  </si>
  <si>
    <t>鳥取市</t>
  </si>
  <si>
    <t>ﾄｯﾄﾘｹﾝ</t>
  </si>
  <si>
    <t>ﾄｯﾄﾘｼ</t>
    <phoneticPr fontId="3"/>
  </si>
  <si>
    <t>312029</t>
  </si>
  <si>
    <t>米子市</t>
  </si>
  <si>
    <t>ﾖﾅｺﾞｼ</t>
  </si>
  <si>
    <t>312037</t>
  </si>
  <si>
    <t>倉吉市</t>
  </si>
  <si>
    <t>ｸﾗﾖｼｼ</t>
  </si>
  <si>
    <t>312045</t>
  </si>
  <si>
    <t>境港市</t>
  </si>
  <si>
    <t>ｻｶｲﾐﾅﾄｼ</t>
  </si>
  <si>
    <t>313025</t>
  </si>
  <si>
    <t>岩美町</t>
  </si>
  <si>
    <t>ｲﾜﾐﾁｮｳ</t>
  </si>
  <si>
    <t>313254</t>
  </si>
  <si>
    <t>若桜町</t>
  </si>
  <si>
    <t>313289</t>
  </si>
  <si>
    <t>智頭町</t>
  </si>
  <si>
    <t>ﾁﾂﾞﾁｮｳ</t>
    <phoneticPr fontId="3"/>
  </si>
  <si>
    <t>313297</t>
  </si>
  <si>
    <t>八頭町</t>
  </si>
  <si>
    <t>ﾔｽﾞﾁｮｳ</t>
  </si>
  <si>
    <t>313645</t>
  </si>
  <si>
    <t>三朝町</t>
  </si>
  <si>
    <t>ﾐｻｻﾁｮｳ</t>
  </si>
  <si>
    <t>313700</t>
  </si>
  <si>
    <t>湯梨浜町</t>
  </si>
  <si>
    <t>ﾕﾘﾊﾏﾁｮｳ</t>
  </si>
  <si>
    <t>313718</t>
  </si>
  <si>
    <t>琴浦町</t>
  </si>
  <si>
    <t>ｺﾄｳﾗﾁｮｳ</t>
  </si>
  <si>
    <t>313726</t>
  </si>
  <si>
    <t>北栄町</t>
  </si>
  <si>
    <t>ﾎｸｴｲﾁｮｳ</t>
  </si>
  <si>
    <t>313840</t>
  </si>
  <si>
    <t>日吉津村</t>
  </si>
  <si>
    <t>ﾋｴﾂﾞｿﾝ</t>
  </si>
  <si>
    <t>313866</t>
  </si>
  <si>
    <t>大山町</t>
  </si>
  <si>
    <t>ﾀﾞｲｾﾝﾁｮｳ</t>
  </si>
  <si>
    <t>313891</t>
  </si>
  <si>
    <t>313904</t>
  </si>
  <si>
    <t>伯耆町</t>
  </si>
  <si>
    <t>ﾎｳｷﾁｮｳ</t>
  </si>
  <si>
    <t>314013</t>
  </si>
  <si>
    <t>日南町</t>
  </si>
  <si>
    <t>ﾆﾁﾅﾝﾁｮｳ</t>
  </si>
  <si>
    <t>314021</t>
  </si>
  <si>
    <t>314030</t>
  </si>
  <si>
    <t>江府町</t>
  </si>
  <si>
    <t>ｺｳﾌﾁｮｳ</t>
  </si>
  <si>
    <t>320005</t>
    <phoneticPr fontId="3"/>
  </si>
  <si>
    <t>島根県</t>
    <phoneticPr fontId="3"/>
  </si>
  <si>
    <t>ｼﾏﾈｹﾝ</t>
    <phoneticPr fontId="3"/>
  </si>
  <si>
    <t>322016</t>
  </si>
  <si>
    <t>島根県</t>
  </si>
  <si>
    <t>松江市</t>
  </si>
  <si>
    <t>ｼﾏﾈｹﾝ</t>
  </si>
  <si>
    <t>ﾏﾂｴｼ</t>
  </si>
  <si>
    <t>322024</t>
  </si>
  <si>
    <t>浜田市</t>
  </si>
  <si>
    <t>ﾊﾏﾀﾞｼ</t>
  </si>
  <si>
    <t>322032</t>
  </si>
  <si>
    <t>出雲市</t>
  </si>
  <si>
    <t>ｲｽﾞﾓｼ</t>
  </si>
  <si>
    <t>322041</t>
  </si>
  <si>
    <t>益田市</t>
  </si>
  <si>
    <t>ﾏｽﾀﾞｼ</t>
  </si>
  <si>
    <t>322059</t>
  </si>
  <si>
    <t>大田市</t>
  </si>
  <si>
    <t>ｵｵﾀﾞｼ</t>
  </si>
  <si>
    <t>322067</t>
  </si>
  <si>
    <t>安来市</t>
  </si>
  <si>
    <t>ﾔｽｷﾞｼ</t>
  </si>
  <si>
    <t>322075</t>
  </si>
  <si>
    <t>江津市</t>
  </si>
  <si>
    <t>ｺﾞｳﾂｼ</t>
  </si>
  <si>
    <t>322091</t>
  </si>
  <si>
    <t>雲南市</t>
  </si>
  <si>
    <t>ｳﾝﾅﾝｼ</t>
  </si>
  <si>
    <t>323438</t>
  </si>
  <si>
    <t>奥出雲町</t>
  </si>
  <si>
    <t>ｵｸｲｽﾞﾓﾁｮｳ</t>
  </si>
  <si>
    <t>323861</t>
  </si>
  <si>
    <t>飯南町</t>
  </si>
  <si>
    <t>ｲｲﾅﾝﾁｮｳ</t>
  </si>
  <si>
    <t>324418</t>
  </si>
  <si>
    <t>川本町</t>
  </si>
  <si>
    <t>ｶﾜﾓﾄﾏﾁ</t>
  </si>
  <si>
    <t>324485</t>
  </si>
  <si>
    <t>324493</t>
  </si>
  <si>
    <t>邑南町</t>
  </si>
  <si>
    <t>ｵｵﾅﾝﾁｮｳ</t>
  </si>
  <si>
    <t>325015</t>
  </si>
  <si>
    <t>津和野町</t>
  </si>
  <si>
    <t>ﾂﾜﾉﾁｮｳ</t>
  </si>
  <si>
    <t>325058</t>
  </si>
  <si>
    <t>吉賀町</t>
  </si>
  <si>
    <t>ﾖｼｶﾁｮｳ</t>
    <phoneticPr fontId="3"/>
  </si>
  <si>
    <t>325252</t>
  </si>
  <si>
    <t>海士町</t>
  </si>
  <si>
    <t>ｱﾏﾁｮｳ</t>
  </si>
  <si>
    <t>325261</t>
  </si>
  <si>
    <t>西ノ島町</t>
  </si>
  <si>
    <t>ﾆｼﾉｼﾏﾁｮｳ</t>
  </si>
  <si>
    <t>325279</t>
  </si>
  <si>
    <t>知夫村</t>
  </si>
  <si>
    <t>ﾁﾌﾞﾑﾗ</t>
  </si>
  <si>
    <t>325287</t>
  </si>
  <si>
    <t>隠岐の島町</t>
  </si>
  <si>
    <t>ｵｷﾉｼﾏﾁｮｳ</t>
  </si>
  <si>
    <t>330001</t>
    <phoneticPr fontId="3"/>
  </si>
  <si>
    <t>岡山県</t>
    <phoneticPr fontId="3"/>
  </si>
  <si>
    <t>ｵｶﾔﾏｹﾝ</t>
    <phoneticPr fontId="3"/>
  </si>
  <si>
    <t>331007</t>
  </si>
  <si>
    <t>岡山県</t>
  </si>
  <si>
    <t>岡山市</t>
  </si>
  <si>
    <t>ｵｶﾔﾏｹﾝ</t>
  </si>
  <si>
    <t>ｵｶﾔﾏｼ</t>
  </si>
  <si>
    <t>332020</t>
  </si>
  <si>
    <t>倉敷市</t>
  </si>
  <si>
    <t>ｸﾗｼｷｼ</t>
  </si>
  <si>
    <t>332038</t>
  </si>
  <si>
    <t>津山市</t>
  </si>
  <si>
    <t>ﾂﾔﾏｼ</t>
  </si>
  <si>
    <t>332046</t>
  </si>
  <si>
    <t>玉野市</t>
  </si>
  <si>
    <t>ﾀﾏﾉｼ</t>
  </si>
  <si>
    <t>332054</t>
  </si>
  <si>
    <t>笠岡市</t>
  </si>
  <si>
    <t>ｶｻｵｶｼ</t>
  </si>
  <si>
    <t>332071</t>
  </si>
  <si>
    <t>井原市</t>
  </si>
  <si>
    <t>ｲﾊﾞﾗｼ</t>
  </si>
  <si>
    <t>332089</t>
  </si>
  <si>
    <t>総社市</t>
  </si>
  <si>
    <t>ｿｳｼﾞﾔｼ</t>
  </si>
  <si>
    <t>332097</t>
  </si>
  <si>
    <t>高梁市</t>
  </si>
  <si>
    <t>ﾀｶﾊｼｼ</t>
  </si>
  <si>
    <t>332101</t>
  </si>
  <si>
    <t>新見市</t>
  </si>
  <si>
    <t>ﾆｲﾐｼ</t>
  </si>
  <si>
    <t>332119</t>
  </si>
  <si>
    <t>備前市</t>
  </si>
  <si>
    <t>ﾋﾞｾﾞﾝｼ</t>
  </si>
  <si>
    <t>332127</t>
  </si>
  <si>
    <t>瀬戸内市</t>
  </si>
  <si>
    <t>ｾﾄｳﾁｼ</t>
  </si>
  <si>
    <t>332135</t>
  </si>
  <si>
    <t>赤磐市</t>
  </si>
  <si>
    <t>ｱｶｲﾜｼ</t>
  </si>
  <si>
    <t>332143</t>
  </si>
  <si>
    <t>真庭市</t>
  </si>
  <si>
    <t>ﾏﾆﾜｼ</t>
  </si>
  <si>
    <t>332151</t>
  </si>
  <si>
    <t>美作市</t>
  </si>
  <si>
    <t>ﾐﾏｻｶｼ</t>
  </si>
  <si>
    <t>332160</t>
  </si>
  <si>
    <t>浅口市</t>
  </si>
  <si>
    <t>ｱｻｸﾁｼ</t>
  </si>
  <si>
    <t>333468</t>
  </si>
  <si>
    <t>和気町</t>
  </si>
  <si>
    <t>ﾜｹﾁｮｳ</t>
  </si>
  <si>
    <t>334235</t>
  </si>
  <si>
    <t>早島町</t>
  </si>
  <si>
    <t>ﾊﾔｼﾏﾁｮｳ</t>
  </si>
  <si>
    <t>334456</t>
  </si>
  <si>
    <t>里庄町</t>
  </si>
  <si>
    <t>ｻﾄｼｮｳﾁｮｳ</t>
  </si>
  <si>
    <t>334618</t>
  </si>
  <si>
    <t>矢掛町</t>
  </si>
  <si>
    <t>ﾔｶｹﾞﾁｮｳ</t>
  </si>
  <si>
    <t>335860</t>
  </si>
  <si>
    <t>新庄村</t>
  </si>
  <si>
    <t>ｼﾝｼﾞﾖｳｿﾝ</t>
  </si>
  <si>
    <t>336068</t>
  </si>
  <si>
    <t>鏡野町</t>
  </si>
  <si>
    <t>ｶｶﾞﾐﾉﾁｮｳ</t>
  </si>
  <si>
    <t>336220</t>
  </si>
  <si>
    <t>勝央町</t>
  </si>
  <si>
    <t>ｼｮｳｵｳﾁｮｳ</t>
  </si>
  <si>
    <t>336238</t>
  </si>
  <si>
    <t>奈義町</t>
  </si>
  <si>
    <t>ﾅｷﾞﾁｮｳ</t>
  </si>
  <si>
    <t>336432</t>
  </si>
  <si>
    <t>西粟倉村</t>
  </si>
  <si>
    <t>ﾆｼｱﾜｸﾗｿﾝ</t>
  </si>
  <si>
    <t>336637</t>
  </si>
  <si>
    <t>久米南町</t>
  </si>
  <si>
    <t>ｸﾒﾅﾝﾁｮｳ</t>
  </si>
  <si>
    <t>336661</t>
  </si>
  <si>
    <t>美咲町</t>
  </si>
  <si>
    <t>336815</t>
  </si>
  <si>
    <t>吉備中央町</t>
  </si>
  <si>
    <t>ｷﾋﾞﾁｭｳｵｳﾁｮｳ</t>
  </si>
  <si>
    <t>340006</t>
    <phoneticPr fontId="3"/>
  </si>
  <si>
    <t>広島県</t>
    <phoneticPr fontId="3"/>
  </si>
  <si>
    <t>ﾋﾛｼﾏｹﾝ</t>
    <phoneticPr fontId="3"/>
  </si>
  <si>
    <t>341002</t>
  </si>
  <si>
    <t>広島県</t>
  </si>
  <si>
    <t>広島市</t>
  </si>
  <si>
    <t>ﾋﾛｼﾏｹﾝ</t>
  </si>
  <si>
    <t>ﾋﾛｼﾏｼ</t>
  </si>
  <si>
    <t>342025</t>
  </si>
  <si>
    <t>呉市</t>
  </si>
  <si>
    <t>ｸﾚｼ</t>
  </si>
  <si>
    <t>342033</t>
  </si>
  <si>
    <t>竹原市</t>
  </si>
  <si>
    <t>ﾀｹﾊﾗｼ</t>
  </si>
  <si>
    <t>342041</t>
  </si>
  <si>
    <t>三原市</t>
  </si>
  <si>
    <t>ﾐﾊﾗｼ</t>
  </si>
  <si>
    <t>342050</t>
  </si>
  <si>
    <t>尾道市</t>
  </si>
  <si>
    <t>ｵﾉﾐﾁｼ</t>
  </si>
  <si>
    <t>342076</t>
  </si>
  <si>
    <t>福山市</t>
  </si>
  <si>
    <t>ﾌｸﾔﾏｼ</t>
  </si>
  <si>
    <t>342084</t>
  </si>
  <si>
    <t>342092</t>
  </si>
  <si>
    <t>三次市</t>
  </si>
  <si>
    <t>342106</t>
  </si>
  <si>
    <t>庄原市</t>
  </si>
  <si>
    <t>ｼｮｳﾊﾞﾗｼ</t>
  </si>
  <si>
    <t>342114</t>
  </si>
  <si>
    <t>大竹市</t>
  </si>
  <si>
    <t>ｵｵﾀｹｼ</t>
  </si>
  <si>
    <t>342122</t>
  </si>
  <si>
    <t>東広島市</t>
  </si>
  <si>
    <t>ﾋｶﾞｼﾋﾛｼﾏｼ</t>
  </si>
  <si>
    <t>342131</t>
  </si>
  <si>
    <t>廿日市市</t>
  </si>
  <si>
    <t>ﾊﾂｶｲﾁｼ</t>
  </si>
  <si>
    <t>342149</t>
  </si>
  <si>
    <t>安芸高田市</t>
  </si>
  <si>
    <t>ｱｷﾀｶﾀｼ</t>
  </si>
  <si>
    <t>342157</t>
  </si>
  <si>
    <t>江田島市</t>
  </si>
  <si>
    <t>ｴﾀｼﾞﾏｼ</t>
  </si>
  <si>
    <t>343021</t>
  </si>
  <si>
    <t>府中町</t>
  </si>
  <si>
    <t>ﾌﾁｭｳﾁｮｳ</t>
  </si>
  <si>
    <t>343048</t>
  </si>
  <si>
    <t>海田町</t>
  </si>
  <si>
    <t>ｶｲﾀﾁｮｳ</t>
  </si>
  <si>
    <t>343072</t>
  </si>
  <si>
    <t>熊野町</t>
  </si>
  <si>
    <t>ｸﾏﾉﾁｮｳ</t>
  </si>
  <si>
    <t>343099</t>
  </si>
  <si>
    <t>坂町</t>
  </si>
  <si>
    <t>ｻｶﾁｮｳ</t>
  </si>
  <si>
    <t>343684</t>
  </si>
  <si>
    <t>安芸太田町</t>
  </si>
  <si>
    <t>ｱｷｵｵﾀﾁｮｳ</t>
  </si>
  <si>
    <t>343692</t>
  </si>
  <si>
    <t>北広島町</t>
  </si>
  <si>
    <t>ｷﾀﾋﾛｼﾏﾁｮｳ</t>
  </si>
  <si>
    <t>344311</t>
  </si>
  <si>
    <t>大崎上島町</t>
  </si>
  <si>
    <t>ｵｵｻｷｶﾐｼﾞﾏﾁｮｳ</t>
  </si>
  <si>
    <t>344621</t>
  </si>
  <si>
    <t>世羅町</t>
  </si>
  <si>
    <t>ｾﾗﾁｮｳ</t>
  </si>
  <si>
    <t>345458</t>
  </si>
  <si>
    <t>神石高原町</t>
  </si>
  <si>
    <t>ｼﾞﾝｾｷｺｳｹﾞﾝﾁｮｳ</t>
  </si>
  <si>
    <t>350001</t>
    <phoneticPr fontId="3"/>
  </si>
  <si>
    <t>山口県</t>
    <phoneticPr fontId="3"/>
  </si>
  <si>
    <t>ﾔﾏｸﾞﾁｹﾝ</t>
    <phoneticPr fontId="3"/>
  </si>
  <si>
    <t>352012</t>
  </si>
  <si>
    <t>山口県</t>
  </si>
  <si>
    <t>下関市</t>
  </si>
  <si>
    <t>ﾔﾏｸﾞﾁｹﾝ</t>
  </si>
  <si>
    <t>ｼﾓﾉｾｷｼ</t>
  </si>
  <si>
    <t>352021</t>
  </si>
  <si>
    <t>宇部市</t>
  </si>
  <si>
    <t>ｳﾍﾞｼ</t>
  </si>
  <si>
    <t>352039</t>
  </si>
  <si>
    <t>山口市</t>
  </si>
  <si>
    <t>ﾔﾏｸﾞﾁｼ</t>
  </si>
  <si>
    <t>352047</t>
  </si>
  <si>
    <t>萩市</t>
  </si>
  <si>
    <t>ﾊｷﾞｼ</t>
  </si>
  <si>
    <t>352063</t>
  </si>
  <si>
    <t>防府市</t>
  </si>
  <si>
    <t>ﾎｳﾌｼ</t>
  </si>
  <si>
    <t>352071</t>
  </si>
  <si>
    <t>下松市</t>
  </si>
  <si>
    <t>ｸﾀﾞﾏﾂｼ</t>
  </si>
  <si>
    <t>352080</t>
  </si>
  <si>
    <t>岩国市</t>
  </si>
  <si>
    <t>ｲﾜｸﾆｼ</t>
  </si>
  <si>
    <t>352101</t>
  </si>
  <si>
    <t>光市</t>
  </si>
  <si>
    <t>ﾋｶﾘｼ</t>
  </si>
  <si>
    <t>352110</t>
  </si>
  <si>
    <t>長門市</t>
  </si>
  <si>
    <t>ﾅｶﾞﾄｼ</t>
  </si>
  <si>
    <t>352128</t>
  </si>
  <si>
    <t>柳井市</t>
  </si>
  <si>
    <t>ﾔﾅｲｼ</t>
  </si>
  <si>
    <t>352136</t>
  </si>
  <si>
    <t>美祢市</t>
  </si>
  <si>
    <t>ﾐﾈｼ</t>
  </si>
  <si>
    <t>352152</t>
  </si>
  <si>
    <t>周南市</t>
  </si>
  <si>
    <t>ｼｭｳﾅﾝｼ</t>
    <phoneticPr fontId="3"/>
  </si>
  <si>
    <t>352161</t>
  </si>
  <si>
    <t>山陽小野田市</t>
  </si>
  <si>
    <t>ｻﾝﾖｳｵﾉﾀﾞｼ</t>
  </si>
  <si>
    <t>353051</t>
  </si>
  <si>
    <t>周防大島町</t>
  </si>
  <si>
    <t>ｽｵｳｵｵｼﾏﾁｮｳ</t>
  </si>
  <si>
    <t>353213</t>
  </si>
  <si>
    <t>和木町</t>
  </si>
  <si>
    <t>ﾜｷﾁｮｳ</t>
  </si>
  <si>
    <t>353418</t>
  </si>
  <si>
    <t>上関町</t>
  </si>
  <si>
    <t>ｶﾐﾉｾｷﾁｮｳ</t>
  </si>
  <si>
    <t>353434</t>
  </si>
  <si>
    <t>田布施町</t>
  </si>
  <si>
    <t>ﾀﾌﾞｾﾁｮｳ</t>
  </si>
  <si>
    <t>353442</t>
  </si>
  <si>
    <t>平生町</t>
  </si>
  <si>
    <t>ﾋﾗｵﾁｮｳ</t>
  </si>
  <si>
    <t>355020</t>
  </si>
  <si>
    <t>阿武町</t>
  </si>
  <si>
    <t>ｱﾌﾞﾁｮｳ</t>
  </si>
  <si>
    <t>360007</t>
    <phoneticPr fontId="3"/>
  </si>
  <si>
    <t>徳島県</t>
    <phoneticPr fontId="3"/>
  </si>
  <si>
    <t>ﾄｸｼﾏｹﾝ</t>
    <phoneticPr fontId="3"/>
  </si>
  <si>
    <t>362018</t>
  </si>
  <si>
    <t>徳島県</t>
  </si>
  <si>
    <t>徳島市</t>
  </si>
  <si>
    <t>ﾄｸｼﾏｹﾝ</t>
  </si>
  <si>
    <t>ﾄｸｼﾏｼ</t>
  </si>
  <si>
    <t>362026</t>
  </si>
  <si>
    <t>鳴門市</t>
  </si>
  <si>
    <t>ﾅﾙﾄｼ</t>
  </si>
  <si>
    <t>362034</t>
  </si>
  <si>
    <t>小松島市</t>
  </si>
  <si>
    <t>ｺﾏﾂｼﾏｼ</t>
  </si>
  <si>
    <t>362042</t>
  </si>
  <si>
    <t>阿南市</t>
  </si>
  <si>
    <t>ｱﾅﾝｼ</t>
  </si>
  <si>
    <t>362051</t>
  </si>
  <si>
    <t>吉野川市</t>
  </si>
  <si>
    <t>ﾖｼﾉｶﾞﾜｼ</t>
  </si>
  <si>
    <t>362069</t>
  </si>
  <si>
    <t>阿波市</t>
  </si>
  <si>
    <t>ｱﾜｼ</t>
  </si>
  <si>
    <t>362077</t>
  </si>
  <si>
    <t>美馬市</t>
  </si>
  <si>
    <t>ﾐﾏｼ</t>
  </si>
  <si>
    <t>362085</t>
  </si>
  <si>
    <t>三好市</t>
  </si>
  <si>
    <t>363014</t>
  </si>
  <si>
    <t>勝浦町</t>
  </si>
  <si>
    <t>ｶﾂｳﾗﾁｮｳ</t>
  </si>
  <si>
    <t>363022</t>
  </si>
  <si>
    <t>上勝町</t>
  </si>
  <si>
    <t>ｶﾐｶﾂﾁｮｳ</t>
  </si>
  <si>
    <t>363219</t>
  </si>
  <si>
    <t>佐那河内村</t>
  </si>
  <si>
    <t>ｻﾅｺﾞｳﾁｿﾝ</t>
  </si>
  <si>
    <t>363413</t>
  </si>
  <si>
    <t>石井町</t>
  </si>
  <si>
    <t>ｲｼｲﾁｮｳ</t>
  </si>
  <si>
    <t>363421</t>
  </si>
  <si>
    <t>神山町</t>
  </si>
  <si>
    <t>ｶﾐﾔﾏﾁｮｳ</t>
  </si>
  <si>
    <t>363685</t>
  </si>
  <si>
    <t>那賀町</t>
  </si>
  <si>
    <t>ﾅｶﾁｮｳ</t>
  </si>
  <si>
    <t>363839</t>
  </si>
  <si>
    <t>牟岐町</t>
  </si>
  <si>
    <t>ﾑｷﾞﾁｮｳ</t>
  </si>
  <si>
    <t>363871</t>
  </si>
  <si>
    <t>美波町</t>
  </si>
  <si>
    <t>ﾐﾅﾐﾁｮｳ</t>
  </si>
  <si>
    <t>363880</t>
  </si>
  <si>
    <t>海陽町</t>
  </si>
  <si>
    <t>ｶｲﾖｳﾁｮｳ</t>
  </si>
  <si>
    <t>364011</t>
  </si>
  <si>
    <t>松茂町</t>
  </si>
  <si>
    <t>ﾏﾂｼｹﾞﾁｮｳ</t>
  </si>
  <si>
    <t>364029</t>
  </si>
  <si>
    <t>北島町</t>
  </si>
  <si>
    <t>ｷﾀｼﾞﾏﾁｮｳ</t>
  </si>
  <si>
    <t>364037</t>
  </si>
  <si>
    <t>藍住町</t>
  </si>
  <si>
    <t>ｱｲｽﾞﾐﾁｮｳ</t>
  </si>
  <si>
    <t>364045</t>
  </si>
  <si>
    <t>板野町</t>
  </si>
  <si>
    <t>ｲﾀﾉﾁｮｳ</t>
  </si>
  <si>
    <t>364053</t>
  </si>
  <si>
    <t>上板町</t>
  </si>
  <si>
    <t>ｶﾐｲﾀﾁｮｳ</t>
  </si>
  <si>
    <t>364681</t>
  </si>
  <si>
    <t>つるぎ町</t>
  </si>
  <si>
    <t>ﾂﾙｷﾞﾁｮｳ</t>
  </si>
  <si>
    <t>364894</t>
  </si>
  <si>
    <t>東みよし町</t>
  </si>
  <si>
    <t>ﾋｶﾞｼﾐﾖｼﾁｮｳ</t>
  </si>
  <si>
    <t>370002</t>
    <phoneticPr fontId="3"/>
  </si>
  <si>
    <t>香川県</t>
    <phoneticPr fontId="3"/>
  </si>
  <si>
    <t>ｶｶﾞﾜｹﾝ</t>
    <phoneticPr fontId="3"/>
  </si>
  <si>
    <t>372013</t>
  </si>
  <si>
    <t>香川県</t>
  </si>
  <si>
    <t>高松市</t>
  </si>
  <si>
    <t>ｶｶﾞﾜｹﾝ</t>
  </si>
  <si>
    <t>ﾀｶﾏﾂｼ</t>
  </si>
  <si>
    <t>372021</t>
  </si>
  <si>
    <t>丸亀市</t>
  </si>
  <si>
    <t>ﾏﾙｶﾞﾒｼ</t>
  </si>
  <si>
    <t>372030</t>
  </si>
  <si>
    <t>坂出市</t>
  </si>
  <si>
    <t>ｻｶｲﾃﾞｼ</t>
  </si>
  <si>
    <t>372048</t>
  </si>
  <si>
    <t>善通寺市</t>
  </si>
  <si>
    <t>ｾﾞﾝﾂｳｼﾞｼ</t>
  </si>
  <si>
    <t>372056</t>
  </si>
  <si>
    <t>観音寺市</t>
  </si>
  <si>
    <t>ｶﾝｵﾝｼﾞｼ</t>
  </si>
  <si>
    <t>372064</t>
  </si>
  <si>
    <t>さぬき市</t>
  </si>
  <si>
    <t>ｻﾇｷｼ</t>
  </si>
  <si>
    <t>372072</t>
  </si>
  <si>
    <t>東かがわ市</t>
  </si>
  <si>
    <t>ﾋｶﾞｼｶｶﾞﾜｼ</t>
  </si>
  <si>
    <t>372081</t>
  </si>
  <si>
    <t>三豊市</t>
  </si>
  <si>
    <t>ﾐﾄﾖｼ</t>
  </si>
  <si>
    <t>373222</t>
  </si>
  <si>
    <t>土庄町</t>
  </si>
  <si>
    <t>ﾄﾉｼｮｳﾁｮｳ</t>
  </si>
  <si>
    <t>373249</t>
  </si>
  <si>
    <t>小豆島町</t>
  </si>
  <si>
    <t>ｼｮｳﾄﾞｼﾏﾁｮｳ</t>
  </si>
  <si>
    <t>373419</t>
  </si>
  <si>
    <t>三木町</t>
  </si>
  <si>
    <t>ﾐｷﾁｮｳ</t>
  </si>
  <si>
    <t>373648</t>
  </si>
  <si>
    <t>直島町</t>
  </si>
  <si>
    <t>ﾅｵｼﾏﾁｮｳ</t>
  </si>
  <si>
    <t>373869</t>
  </si>
  <si>
    <t>宇多津町</t>
  </si>
  <si>
    <t>ｳﾀﾂﾞﾁｮｳ</t>
  </si>
  <si>
    <t>373877</t>
  </si>
  <si>
    <t>綾川町</t>
  </si>
  <si>
    <t>ｱﾔｶﾞﾜﾁｮｳ</t>
  </si>
  <si>
    <t>374032</t>
  </si>
  <si>
    <t>琴平町</t>
  </si>
  <si>
    <t>ｺﾄﾋﾗﾁｮｳ</t>
  </si>
  <si>
    <t>374041</t>
  </si>
  <si>
    <t>多度津町</t>
  </si>
  <si>
    <t>ﾀﾄﾞﾂﾁｮｳ</t>
  </si>
  <si>
    <t>374067</t>
  </si>
  <si>
    <t>まんのう町</t>
  </si>
  <si>
    <t>ﾏﾝﾉｳﾁｮｳ</t>
  </si>
  <si>
    <t>380008</t>
    <phoneticPr fontId="3"/>
  </si>
  <si>
    <t>愛媛県</t>
    <phoneticPr fontId="3"/>
  </si>
  <si>
    <t>ｴﾋﾒｹﾝ</t>
    <phoneticPr fontId="3"/>
  </si>
  <si>
    <t>382019</t>
  </si>
  <si>
    <t>愛媛県</t>
  </si>
  <si>
    <t>松山市</t>
  </si>
  <si>
    <t>ｴﾋﾒｹﾝ</t>
  </si>
  <si>
    <t>ﾏﾂﾔﾏｼ</t>
  </si>
  <si>
    <t>382027</t>
  </si>
  <si>
    <t>今治市</t>
  </si>
  <si>
    <t>ｲﾏﾊﾞﾘｼ</t>
  </si>
  <si>
    <t>382035</t>
  </si>
  <si>
    <t>宇和島市</t>
  </si>
  <si>
    <t>ｳﾜｼﾞﾏｼ</t>
  </si>
  <si>
    <t>382043</t>
  </si>
  <si>
    <t>八幡浜市</t>
  </si>
  <si>
    <t>ﾔﾜﾀﾊﾏｼ</t>
  </si>
  <si>
    <t>382051</t>
  </si>
  <si>
    <t>新居浜市</t>
  </si>
  <si>
    <t>ﾆｲﾊﾏｼ</t>
  </si>
  <si>
    <t>382060</t>
  </si>
  <si>
    <t>西条市</t>
  </si>
  <si>
    <t>ｻｲｼﾞｮｳｼ</t>
    <phoneticPr fontId="3"/>
  </si>
  <si>
    <t>382078</t>
  </si>
  <si>
    <t>大洲市</t>
  </si>
  <si>
    <t>ｵｵｽﾞｼ</t>
  </si>
  <si>
    <t>382108</t>
  </si>
  <si>
    <t>伊予市</t>
  </si>
  <si>
    <t>ｲﾖｼ</t>
  </si>
  <si>
    <t>382132</t>
  </si>
  <si>
    <t>四国中央市</t>
  </si>
  <si>
    <t>ｼｺｸﾁｭｳｵｳｼ</t>
  </si>
  <si>
    <t>382141</t>
  </si>
  <si>
    <t>西予市</t>
  </si>
  <si>
    <t>ｾｲﾖｼ</t>
  </si>
  <si>
    <t>382159</t>
  </si>
  <si>
    <t>東温市</t>
  </si>
  <si>
    <t>ﾄｳｵﾝｼ</t>
  </si>
  <si>
    <t>383562</t>
  </si>
  <si>
    <t>上島町</t>
  </si>
  <si>
    <t>ｶﾐｼﾞﾏﾁｮｳ</t>
  </si>
  <si>
    <t>383864</t>
  </si>
  <si>
    <t>久万高原町</t>
  </si>
  <si>
    <t>ｸﾏｺｳｹﾞﾝﾁｮｳ</t>
  </si>
  <si>
    <t>384011</t>
  </si>
  <si>
    <t>ﾏｻｷﾁｮｳ</t>
  </si>
  <si>
    <t>384020</t>
  </si>
  <si>
    <t>砥部町</t>
  </si>
  <si>
    <t>ﾄﾍﾞﾁｮｳ</t>
  </si>
  <si>
    <t>384224</t>
  </si>
  <si>
    <t>内子町</t>
  </si>
  <si>
    <t>ｳﾁｺﾁｮｳ</t>
  </si>
  <si>
    <t>384429</t>
  </si>
  <si>
    <t>伊方町</t>
  </si>
  <si>
    <t>ｲｶﾀﾁｮｳ</t>
  </si>
  <si>
    <t>384844</t>
  </si>
  <si>
    <t>松野町</t>
  </si>
  <si>
    <t>ﾏﾂﾉﾁｮｳ</t>
  </si>
  <si>
    <t>384887</t>
  </si>
  <si>
    <t>鬼北町</t>
  </si>
  <si>
    <t>385069</t>
  </si>
  <si>
    <t>愛南町</t>
  </si>
  <si>
    <t>ｱｲﾅﾝﾁｮｳ</t>
  </si>
  <si>
    <t>390003</t>
    <phoneticPr fontId="3"/>
  </si>
  <si>
    <t>高知県</t>
    <phoneticPr fontId="3"/>
  </si>
  <si>
    <t>ｺｳﾁｹﾝ</t>
    <phoneticPr fontId="3"/>
  </si>
  <si>
    <t>392014</t>
  </si>
  <si>
    <t>高知県</t>
  </si>
  <si>
    <t>高知市</t>
  </si>
  <si>
    <t>ｺｳﾁｹﾝ</t>
  </si>
  <si>
    <t>ｺｳﾁｼ</t>
  </si>
  <si>
    <t>392022</t>
  </si>
  <si>
    <t>室戸市</t>
  </si>
  <si>
    <t>ﾑﾛﾄｼ</t>
  </si>
  <si>
    <t>392031</t>
  </si>
  <si>
    <t>安芸市</t>
  </si>
  <si>
    <t>ｱｷｼ</t>
  </si>
  <si>
    <t>392049</t>
  </si>
  <si>
    <t>南国市</t>
  </si>
  <si>
    <t>ﾅﾝｺｸｼ</t>
  </si>
  <si>
    <t>392057</t>
  </si>
  <si>
    <t>土佐市</t>
  </si>
  <si>
    <t>ﾄｻｼ</t>
  </si>
  <si>
    <t>392065</t>
  </si>
  <si>
    <t>須崎市</t>
  </si>
  <si>
    <t>ｽｻｷｼ</t>
  </si>
  <si>
    <t>392081</t>
  </si>
  <si>
    <t>宿毛市</t>
  </si>
  <si>
    <t>ｽｸﾓｼ</t>
  </si>
  <si>
    <t>392090</t>
  </si>
  <si>
    <t>土佐清水市</t>
  </si>
  <si>
    <t>ﾄｻｼﾐｽﾞｼ</t>
  </si>
  <si>
    <t>392103</t>
  </si>
  <si>
    <t>四万十市</t>
  </si>
  <si>
    <t>ｼﾏﾝﾄｼ</t>
  </si>
  <si>
    <t>392111</t>
  </si>
  <si>
    <t>香南市</t>
  </si>
  <si>
    <t>392120</t>
  </si>
  <si>
    <t>香美市</t>
  </si>
  <si>
    <t>ｶﾐｼ</t>
  </si>
  <si>
    <t>393011</t>
  </si>
  <si>
    <t>東洋町</t>
  </si>
  <si>
    <t>ﾄｳﾖｳﾁｮｳ</t>
  </si>
  <si>
    <t>393029</t>
  </si>
  <si>
    <t>奈半利町</t>
  </si>
  <si>
    <t>ﾅﾊﾘﾁｮｳ</t>
  </si>
  <si>
    <t>393037</t>
  </si>
  <si>
    <t>田野町</t>
  </si>
  <si>
    <t>ﾀﾉﾁｮｳ</t>
  </si>
  <si>
    <t>393045</t>
  </si>
  <si>
    <t>安田町</t>
  </si>
  <si>
    <t>ﾔｽﾀﾞﾁｮｳ</t>
  </si>
  <si>
    <t>393053</t>
  </si>
  <si>
    <t>北川村</t>
  </si>
  <si>
    <t>ｷﾀｶﾞﾜﾑﾗ</t>
  </si>
  <si>
    <t>393061</t>
  </si>
  <si>
    <t>馬路村</t>
  </si>
  <si>
    <t>ｳﾏｼﾞﾑﾗ</t>
  </si>
  <si>
    <t>393070</t>
  </si>
  <si>
    <t>芸西村</t>
  </si>
  <si>
    <t>ｹﾞｲｾｲﾑﾗ</t>
  </si>
  <si>
    <t>393410</t>
  </si>
  <si>
    <t>本山町</t>
  </si>
  <si>
    <t>ﾓﾄﾔﾏﾁｮｳ</t>
  </si>
  <si>
    <t>393444</t>
  </si>
  <si>
    <t>大豊町</t>
  </si>
  <si>
    <t>ｵｵﾄﾖﾁｮｳ</t>
  </si>
  <si>
    <t>393631</t>
  </si>
  <si>
    <t>土佐町</t>
  </si>
  <si>
    <t>ﾄｻﾁｮｳ</t>
  </si>
  <si>
    <t>393649</t>
  </si>
  <si>
    <t>大川村</t>
  </si>
  <si>
    <t>ｵｵｶﾜﾑﾗ</t>
  </si>
  <si>
    <t>393860</t>
  </si>
  <si>
    <t>いの町</t>
  </si>
  <si>
    <t>ｲﾉﾁｮｳ</t>
  </si>
  <si>
    <t>393878</t>
  </si>
  <si>
    <t>仁淀川町</t>
  </si>
  <si>
    <t>ﾆﾖﾄﾞｶﾞﾜﾁｮｳ</t>
    <phoneticPr fontId="3"/>
  </si>
  <si>
    <t>394017</t>
  </si>
  <si>
    <t>中土佐町</t>
  </si>
  <si>
    <t>ﾅｶﾄｻﾁｮｳ</t>
  </si>
  <si>
    <t>394025</t>
  </si>
  <si>
    <t>佐川町</t>
  </si>
  <si>
    <t>ｻｶﾜﾁｮｳ</t>
  </si>
  <si>
    <t>394033</t>
  </si>
  <si>
    <t>越知町</t>
  </si>
  <si>
    <t>ｵﾁﾁｮｳ</t>
  </si>
  <si>
    <t>394050</t>
  </si>
  <si>
    <t>梼原町</t>
  </si>
  <si>
    <t>ﾕｽﾊﾗﾁｮｳ</t>
  </si>
  <si>
    <t>394106</t>
  </si>
  <si>
    <t>日高村</t>
  </si>
  <si>
    <t>ﾋﾀﾞｶﾑﾗ</t>
  </si>
  <si>
    <t>394114</t>
  </si>
  <si>
    <t>津野町</t>
  </si>
  <si>
    <t>ﾂﾉﾁｮｳ</t>
  </si>
  <si>
    <t>394122</t>
  </si>
  <si>
    <t>四万十町</t>
  </si>
  <si>
    <t>ｼﾏﾝﾄﾁｮｳ</t>
  </si>
  <si>
    <t>394246</t>
  </si>
  <si>
    <t>大月町</t>
  </si>
  <si>
    <t>ｵｵﾂｷﾁｮｳ</t>
  </si>
  <si>
    <t>394271</t>
  </si>
  <si>
    <t>三原村</t>
  </si>
  <si>
    <t>ﾐﾊﾗﾑﾗ</t>
  </si>
  <si>
    <t>394289</t>
  </si>
  <si>
    <t>黒潮町</t>
  </si>
  <si>
    <t>ｸﾛｼｵﾁｮｳ</t>
  </si>
  <si>
    <t>400009</t>
    <phoneticPr fontId="3"/>
  </si>
  <si>
    <t>福岡県</t>
    <phoneticPr fontId="3"/>
  </si>
  <si>
    <t>ﾌｸｵｶｹﾝ</t>
    <phoneticPr fontId="3"/>
  </si>
  <si>
    <t>401005</t>
  </si>
  <si>
    <t>福岡県</t>
  </si>
  <si>
    <t>北九州市</t>
  </si>
  <si>
    <t>ﾌｸｵｶｹﾝ</t>
  </si>
  <si>
    <t>ｷﾀｷｭｳｼｭｳｼ</t>
    <phoneticPr fontId="3"/>
  </si>
  <si>
    <t>401307</t>
  </si>
  <si>
    <t>福岡市</t>
  </si>
  <si>
    <t>ﾌｸｵｶｼ</t>
  </si>
  <si>
    <t>402028</t>
  </si>
  <si>
    <t>大牟田市</t>
  </si>
  <si>
    <t>ｵｵﾑﾀｼ</t>
  </si>
  <si>
    <t>402036</t>
  </si>
  <si>
    <t>久留米市</t>
  </si>
  <si>
    <t>ｸﾙﾒｼ</t>
  </si>
  <si>
    <t>402044</t>
  </si>
  <si>
    <t>直方市</t>
  </si>
  <si>
    <t>ﾉｵｶﾞﾀｼ</t>
  </si>
  <si>
    <t>402052</t>
  </si>
  <si>
    <t>飯塚市</t>
  </si>
  <si>
    <t>ｲｲﾂﾞｶｼ</t>
  </si>
  <si>
    <t>402061</t>
  </si>
  <si>
    <t>田川市</t>
  </si>
  <si>
    <t>ﾀｶﾞﾜｼ</t>
  </si>
  <si>
    <t>402079</t>
  </si>
  <si>
    <t>柳川市</t>
  </si>
  <si>
    <t>ﾔﾅｶﾞﾜｼ</t>
  </si>
  <si>
    <t>402109</t>
  </si>
  <si>
    <t>八女市</t>
  </si>
  <si>
    <t>ﾔﾒｼ</t>
  </si>
  <si>
    <t>402117</t>
  </si>
  <si>
    <t>筑後市</t>
  </si>
  <si>
    <t>ﾁｸｺﾞｼ</t>
  </si>
  <si>
    <t>402125</t>
  </si>
  <si>
    <t>大川市</t>
  </si>
  <si>
    <t>ｵｵｶﾜｼ</t>
  </si>
  <si>
    <t>402133</t>
  </si>
  <si>
    <t>行橋市</t>
  </si>
  <si>
    <t>ﾕｸﾊｼｼ</t>
  </si>
  <si>
    <t>402141</t>
  </si>
  <si>
    <t>豊前市</t>
  </si>
  <si>
    <t>ﾌﾞｾﾞﾝｼ</t>
  </si>
  <si>
    <t>402150</t>
  </si>
  <si>
    <t>中間市</t>
  </si>
  <si>
    <t>ﾅｶﾏｼ</t>
  </si>
  <si>
    <t>402168</t>
  </si>
  <si>
    <t>小郡市</t>
  </si>
  <si>
    <t>ｵｺﾞｵﾘｼ</t>
  </si>
  <si>
    <t>402176</t>
  </si>
  <si>
    <t>筑紫野市</t>
  </si>
  <si>
    <t>ﾁｸｼﾉｼ</t>
  </si>
  <si>
    <t>402184</t>
  </si>
  <si>
    <t>春日市</t>
  </si>
  <si>
    <t>ｶｽｶﾞｼ</t>
  </si>
  <si>
    <t>402192</t>
  </si>
  <si>
    <t>大野城市</t>
  </si>
  <si>
    <t>ｵｵﾉｼﾞｮｳｼ</t>
  </si>
  <si>
    <t>402206</t>
  </si>
  <si>
    <t>宗像市</t>
  </si>
  <si>
    <t>ﾑﾅｶﾀｼ</t>
  </si>
  <si>
    <t>402214</t>
  </si>
  <si>
    <t>太宰府市</t>
  </si>
  <si>
    <t>ﾀﾞｻﾞｲﾌｼ</t>
  </si>
  <si>
    <t>402231</t>
  </si>
  <si>
    <t>古賀市</t>
  </si>
  <si>
    <t>402249</t>
  </si>
  <si>
    <t>福津市</t>
  </si>
  <si>
    <t>ﾌｸﾂｼ</t>
  </si>
  <si>
    <t>402257</t>
  </si>
  <si>
    <t>うきは市</t>
  </si>
  <si>
    <t>ｳｷﾊｼ</t>
  </si>
  <si>
    <t>402265</t>
  </si>
  <si>
    <t>宮若市</t>
  </si>
  <si>
    <t>ﾐﾔﾜｶｼ</t>
  </si>
  <si>
    <t>402273</t>
  </si>
  <si>
    <t>嘉麻市</t>
  </si>
  <si>
    <t>ｶﾏｼ</t>
  </si>
  <si>
    <t>402281</t>
  </si>
  <si>
    <t>朝倉市</t>
  </si>
  <si>
    <t>ｱｻｸﾗｼ</t>
  </si>
  <si>
    <t>402290</t>
  </si>
  <si>
    <t>みやま市</t>
  </si>
  <si>
    <t>ﾐﾔﾏｼ</t>
  </si>
  <si>
    <t>402303</t>
  </si>
  <si>
    <t>糸島市</t>
  </si>
  <si>
    <t>ｲﾄｼﾏｼ</t>
  </si>
  <si>
    <t>402311</t>
    <phoneticPr fontId="3"/>
  </si>
  <si>
    <t>福岡県</t>
    <rPh sb="0" eb="3">
      <t>フクオカケン</t>
    </rPh>
    <phoneticPr fontId="3"/>
  </si>
  <si>
    <t>那珂川市</t>
    <rPh sb="0" eb="3">
      <t>ナカガワ</t>
    </rPh>
    <rPh sb="3" eb="4">
      <t>シ</t>
    </rPh>
    <phoneticPr fontId="3"/>
  </si>
  <si>
    <t>ﾅｶｶﾞﾜｼ</t>
    <phoneticPr fontId="3"/>
  </si>
  <si>
    <t>403415</t>
  </si>
  <si>
    <t>宇美町</t>
  </si>
  <si>
    <t>ｳﾐﾏﾁ</t>
  </si>
  <si>
    <t>403423</t>
  </si>
  <si>
    <t>篠栗町</t>
  </si>
  <si>
    <t>ｻｻｸﾞﾘﾏﾁ</t>
  </si>
  <si>
    <t>403431</t>
  </si>
  <si>
    <t>志免町</t>
  </si>
  <si>
    <t>ｼﾒﾏﾁ</t>
  </si>
  <si>
    <t>403440</t>
  </si>
  <si>
    <t>須恵町</t>
  </si>
  <si>
    <t>ｽｴﾏﾁ</t>
  </si>
  <si>
    <t>403458</t>
  </si>
  <si>
    <t>新宮町</t>
  </si>
  <si>
    <t>ｼﾝｸﾞｳﾏﾁ</t>
  </si>
  <si>
    <t>403482</t>
  </si>
  <si>
    <t>久山町</t>
  </si>
  <si>
    <t>ﾋｻﾔﾏﾏﾁ</t>
  </si>
  <si>
    <t>403491</t>
  </si>
  <si>
    <t>粕屋町</t>
  </si>
  <si>
    <t>ｶｽﾔﾏﾁ</t>
  </si>
  <si>
    <t>403814</t>
  </si>
  <si>
    <t>芦屋町</t>
  </si>
  <si>
    <t>ｱｼﾔﾏﾁ</t>
  </si>
  <si>
    <t>403822</t>
  </si>
  <si>
    <t>水巻町</t>
  </si>
  <si>
    <t>ﾐｽﾞﾏｷﾏﾁ</t>
  </si>
  <si>
    <t>403831</t>
  </si>
  <si>
    <t>岡垣町</t>
  </si>
  <si>
    <t>ｵｶｶﾞｷﾏﾁ</t>
  </si>
  <si>
    <t>403849</t>
  </si>
  <si>
    <t>遠賀町</t>
  </si>
  <si>
    <t>ｵﾝｶﾞﾁｮｳ</t>
  </si>
  <si>
    <t>404012</t>
  </si>
  <si>
    <t>小竹町</t>
  </si>
  <si>
    <t>ｺﾀｹﾏﾁ</t>
  </si>
  <si>
    <t>404021</t>
  </si>
  <si>
    <t>鞍手町</t>
  </si>
  <si>
    <t>ｸﾗﾃﾏﾁ</t>
  </si>
  <si>
    <t>404217</t>
  </si>
  <si>
    <t>桂川町</t>
  </si>
  <si>
    <t>ｹｲｾﾝﾏﾁ</t>
  </si>
  <si>
    <t>404471</t>
  </si>
  <si>
    <t>筑前町</t>
  </si>
  <si>
    <t>ﾁｸｾﾞﾝﾏﾁ</t>
  </si>
  <si>
    <t>404489</t>
  </si>
  <si>
    <t>東峰村</t>
  </si>
  <si>
    <t>ﾄｳﾎｳﾑﾗ</t>
  </si>
  <si>
    <t>405035</t>
  </si>
  <si>
    <t>大刀洗町</t>
  </si>
  <si>
    <t>ﾀﾁｱﾗｲﾏﾁ</t>
  </si>
  <si>
    <t>405221</t>
  </si>
  <si>
    <t>大木町</t>
  </si>
  <si>
    <t>ｵｵｷﾏﾁ</t>
  </si>
  <si>
    <t>405442</t>
  </si>
  <si>
    <t>ﾋﾛｶﾜﾏﾁ</t>
  </si>
  <si>
    <t>406015</t>
  </si>
  <si>
    <t>香春町</t>
  </si>
  <si>
    <t>ｶﾜﾗﾏﾁ</t>
  </si>
  <si>
    <t>406023</t>
  </si>
  <si>
    <t>添田町</t>
  </si>
  <si>
    <t>ｿｴﾀﾞﾏﾁ</t>
  </si>
  <si>
    <t>406040</t>
  </si>
  <si>
    <t>糸田町</t>
  </si>
  <si>
    <t>ｲﾄﾀﾞﾏﾁ</t>
  </si>
  <si>
    <t>406058</t>
  </si>
  <si>
    <t>406082</t>
  </si>
  <si>
    <t>大任町</t>
  </si>
  <si>
    <t>ｵｵﾄｳﾏﾁ</t>
  </si>
  <si>
    <t>406091</t>
  </si>
  <si>
    <t>赤村</t>
  </si>
  <si>
    <t>ｱｶﾑﾗ</t>
  </si>
  <si>
    <t>406104</t>
  </si>
  <si>
    <t>福智町</t>
  </si>
  <si>
    <t>ﾌｸﾁﾏﾁ</t>
  </si>
  <si>
    <t>406210</t>
  </si>
  <si>
    <t>苅田町</t>
  </si>
  <si>
    <t>ｶﾝﾀﾞﾏﾁ</t>
  </si>
  <si>
    <t>406252</t>
  </si>
  <si>
    <t>みやこ町</t>
  </si>
  <si>
    <t>ﾐﾔｺﾏﾁ</t>
  </si>
  <si>
    <t>406422</t>
  </si>
  <si>
    <t>吉富町</t>
  </si>
  <si>
    <t>ﾖｼﾄﾐﾏﾁ</t>
  </si>
  <si>
    <t>406465</t>
  </si>
  <si>
    <t>上毛町</t>
  </si>
  <si>
    <t>ｺｳｹﾞﾏﾁ</t>
  </si>
  <si>
    <t>406473</t>
  </si>
  <si>
    <t>築上町</t>
  </si>
  <si>
    <t>ﾁｸｼﾞｮｳﾏﾁ</t>
  </si>
  <si>
    <t>410004</t>
    <phoneticPr fontId="3"/>
  </si>
  <si>
    <t>佐賀県</t>
    <phoneticPr fontId="3"/>
  </si>
  <si>
    <t>ｻｶﾞｹﾝ</t>
    <phoneticPr fontId="3"/>
  </si>
  <si>
    <t>412015</t>
  </si>
  <si>
    <t>佐賀県</t>
  </si>
  <si>
    <t>佐賀市</t>
  </si>
  <si>
    <t>ｻｶﾞｹﾝ</t>
  </si>
  <si>
    <t>ｻｶﾞｼ</t>
  </si>
  <si>
    <t>412023</t>
  </si>
  <si>
    <t>唐津市</t>
  </si>
  <si>
    <t>ｶﾗﾂｼ</t>
  </si>
  <si>
    <t>412031</t>
  </si>
  <si>
    <t>鳥栖市</t>
  </si>
  <si>
    <t>ﾄｽｼ</t>
  </si>
  <si>
    <t>412040</t>
  </si>
  <si>
    <t>多久市</t>
  </si>
  <si>
    <t>ﾀｸｼ</t>
  </si>
  <si>
    <t>412058</t>
  </si>
  <si>
    <t>伊万里市</t>
  </si>
  <si>
    <t>ｲﾏﾘｼ</t>
  </si>
  <si>
    <t>412066</t>
  </si>
  <si>
    <t>武雄市</t>
  </si>
  <si>
    <t>ﾀｹｵｼ</t>
  </si>
  <si>
    <t>412074</t>
  </si>
  <si>
    <t>鹿島市</t>
  </si>
  <si>
    <t>412082</t>
  </si>
  <si>
    <t>小城市</t>
  </si>
  <si>
    <t>ｵｷﾞｼ</t>
  </si>
  <si>
    <t>412091</t>
  </si>
  <si>
    <t>嬉野市</t>
  </si>
  <si>
    <t>ｳﾚｼﾉｼ</t>
  </si>
  <si>
    <t>412104</t>
  </si>
  <si>
    <t>神埼市</t>
  </si>
  <si>
    <t>ｶﾝｻﾞｷｼ</t>
  </si>
  <si>
    <t>413275</t>
  </si>
  <si>
    <t>吉野ヶ里町</t>
  </si>
  <si>
    <t>ﾖｼﾉｶﾞﾘﾁｮｳ</t>
  </si>
  <si>
    <t>413411</t>
  </si>
  <si>
    <t>基山町</t>
  </si>
  <si>
    <t>ｷﾔﾏﾁｮｳ</t>
  </si>
  <si>
    <t>413453</t>
  </si>
  <si>
    <t>上峰町</t>
  </si>
  <si>
    <t>ｶﾐﾐﾈﾁｮｳ</t>
  </si>
  <si>
    <t>413461</t>
  </si>
  <si>
    <t>みやき町</t>
  </si>
  <si>
    <t>ﾐﾔｷﾁｮｳ</t>
  </si>
  <si>
    <t>413879</t>
  </si>
  <si>
    <t>玄海町</t>
  </si>
  <si>
    <t>ｹﾞﾝｶｲﾁｮｳ</t>
  </si>
  <si>
    <t>414018</t>
  </si>
  <si>
    <t>有田町</t>
  </si>
  <si>
    <t>ｱﾘﾀﾁｮｳ</t>
  </si>
  <si>
    <t>414239</t>
  </si>
  <si>
    <t>大町町</t>
  </si>
  <si>
    <t>ｵｵﾏﾁﾁｮｳ</t>
  </si>
  <si>
    <t>414247</t>
  </si>
  <si>
    <t>江北町</t>
  </si>
  <si>
    <t>ｺｳﾎｸﾏﾁ</t>
  </si>
  <si>
    <t>414255</t>
  </si>
  <si>
    <t>白石町</t>
  </si>
  <si>
    <t>ｼﾛｲｼﾁｮｳ</t>
  </si>
  <si>
    <t>414417</t>
  </si>
  <si>
    <t>太良町</t>
  </si>
  <si>
    <t>ﾀﾗﾁｮｳ</t>
  </si>
  <si>
    <t>420000</t>
    <phoneticPr fontId="3"/>
  </si>
  <si>
    <t>長崎県</t>
    <phoneticPr fontId="3"/>
  </si>
  <si>
    <t>ﾅｶﾞｻｷｹﾝ</t>
    <phoneticPr fontId="3"/>
  </si>
  <si>
    <t>422011</t>
  </si>
  <si>
    <t>長崎県</t>
  </si>
  <si>
    <t>長崎市</t>
  </si>
  <si>
    <t>ﾅｶﾞｻｷｹﾝ</t>
  </si>
  <si>
    <t>ﾅｶﾞｻｷｼ</t>
  </si>
  <si>
    <t>422029</t>
  </si>
  <si>
    <t>佐世保市</t>
  </si>
  <si>
    <t>ｻｾﾎﾞｼ</t>
  </si>
  <si>
    <t>422037</t>
  </si>
  <si>
    <t>島原市</t>
  </si>
  <si>
    <t>ｼﾏﾊﾞﾗｼ</t>
  </si>
  <si>
    <t>422045</t>
  </si>
  <si>
    <t>諫早市</t>
  </si>
  <si>
    <t>ｲｻﾊﾔｼ</t>
  </si>
  <si>
    <t>422053</t>
  </si>
  <si>
    <t>大村市</t>
  </si>
  <si>
    <t>ｵｵﾑﾗｼ</t>
  </si>
  <si>
    <t>422070</t>
  </si>
  <si>
    <t>平戸市</t>
  </si>
  <si>
    <t>ﾋﾗﾄﾞｼ</t>
  </si>
  <si>
    <t>422088</t>
  </si>
  <si>
    <t>松浦市</t>
  </si>
  <si>
    <t>ﾏﾂｳﾗｼ</t>
  </si>
  <si>
    <t>422096</t>
  </si>
  <si>
    <t>対馬市</t>
  </si>
  <si>
    <t>422100</t>
  </si>
  <si>
    <t>壱岐市</t>
  </si>
  <si>
    <t>ｲｷｼ</t>
  </si>
  <si>
    <t>422118</t>
  </si>
  <si>
    <t>五島市</t>
  </si>
  <si>
    <t>ｺﾞﾄｳｼ</t>
  </si>
  <si>
    <t>422126</t>
  </si>
  <si>
    <t>西海市</t>
  </si>
  <si>
    <t>ｻｲｶｲｼ</t>
  </si>
  <si>
    <t>422134</t>
  </si>
  <si>
    <t>雲仙市</t>
  </si>
  <si>
    <t>ｳﾝｾﾞﾝｼ</t>
  </si>
  <si>
    <t>422142</t>
  </si>
  <si>
    <t>南島原市</t>
  </si>
  <si>
    <t>ﾐﾅﾐｼﾏﾊﾞﾗｼ</t>
  </si>
  <si>
    <t>423076</t>
  </si>
  <si>
    <t>長与町</t>
  </si>
  <si>
    <t>ﾅｶﾞﾖﾁｮｳ</t>
  </si>
  <si>
    <t>423084</t>
  </si>
  <si>
    <t>時津町</t>
  </si>
  <si>
    <t>ﾄｷﾞﾂﾁｮｳ</t>
  </si>
  <si>
    <t>423211</t>
  </si>
  <si>
    <t>東彼杵町</t>
  </si>
  <si>
    <t>ﾋｶﾞｼｿﾉｷﾞﾁｮｳ</t>
  </si>
  <si>
    <t>423220</t>
  </si>
  <si>
    <t>川棚町</t>
  </si>
  <si>
    <t>ｶﾜﾀﾅﾁｮｳ</t>
  </si>
  <si>
    <t>423238</t>
  </si>
  <si>
    <t>波佐見町</t>
  </si>
  <si>
    <t>ﾊｻﾐﾁｮｳ</t>
  </si>
  <si>
    <t>423831</t>
  </si>
  <si>
    <t>小値賀町</t>
  </si>
  <si>
    <t>ｵﾁﾞｶﾁｮｳ</t>
  </si>
  <si>
    <t>423912</t>
  </si>
  <si>
    <t>佐々町</t>
  </si>
  <si>
    <t>ｻｻﾞﾁｮｳ</t>
  </si>
  <si>
    <t>424111</t>
  </si>
  <si>
    <t>新上五島町</t>
  </si>
  <si>
    <t>ｼﾝｶﾐｺﾞﾄｳﾁｮｳ</t>
  </si>
  <si>
    <t>430005</t>
    <phoneticPr fontId="3"/>
  </si>
  <si>
    <t>熊本県</t>
    <phoneticPr fontId="3"/>
  </si>
  <si>
    <t>ｸﾏﾓﾄｹﾝ</t>
    <phoneticPr fontId="3"/>
  </si>
  <si>
    <t>431001</t>
  </si>
  <si>
    <t>熊本県</t>
  </si>
  <si>
    <t>熊本市</t>
  </si>
  <si>
    <t>ｸﾏﾓﾄｹﾝ</t>
  </si>
  <si>
    <t>ｸﾏﾓﾄｼ</t>
  </si>
  <si>
    <t>432024</t>
  </si>
  <si>
    <t>八代市</t>
  </si>
  <si>
    <t>ﾔﾂｼﾛｼ</t>
  </si>
  <si>
    <t>432032</t>
  </si>
  <si>
    <t>人吉市</t>
  </si>
  <si>
    <t>ﾋﾄﾖｼｼ</t>
  </si>
  <si>
    <t>432041</t>
  </si>
  <si>
    <t>荒尾市</t>
  </si>
  <si>
    <t>ｱﾗｵｼ</t>
  </si>
  <si>
    <t>432059</t>
  </si>
  <si>
    <t>水俣市</t>
  </si>
  <si>
    <t>ﾐﾅﾏﾀｼ</t>
  </si>
  <si>
    <t>432067</t>
  </si>
  <si>
    <t>玉名市</t>
  </si>
  <si>
    <t>ﾀﾏﾅｼ</t>
  </si>
  <si>
    <t>432083</t>
  </si>
  <si>
    <t>山鹿市</t>
  </si>
  <si>
    <t>ﾔﾏｶﾞｼ</t>
  </si>
  <si>
    <t>432105</t>
  </si>
  <si>
    <t>菊池市</t>
  </si>
  <si>
    <t>ｷｸﾁｼ</t>
  </si>
  <si>
    <t>432113</t>
  </si>
  <si>
    <t>宇土市</t>
  </si>
  <si>
    <t>ｳﾄｼ</t>
  </si>
  <si>
    <t>432121</t>
  </si>
  <si>
    <t>上天草市</t>
  </si>
  <si>
    <t>ｶﾐｱﾏｸｻｼ</t>
  </si>
  <si>
    <t>432130</t>
  </si>
  <si>
    <t>宇城市</t>
  </si>
  <si>
    <t>ｳｷｼ</t>
  </si>
  <si>
    <t>432148</t>
  </si>
  <si>
    <t>阿蘇市</t>
  </si>
  <si>
    <t>ｱｿｼ</t>
  </si>
  <si>
    <t>432156</t>
  </si>
  <si>
    <t>天草市</t>
  </si>
  <si>
    <t>ｱﾏｸｻｼ</t>
  </si>
  <si>
    <t>432164</t>
  </si>
  <si>
    <t>合志市</t>
  </si>
  <si>
    <t>ｺｳｼｼ</t>
  </si>
  <si>
    <t>433489</t>
  </si>
  <si>
    <t>433641</t>
  </si>
  <si>
    <t>玉東町</t>
  </si>
  <si>
    <t>ｷﾞｮｸﾄｳﾏﾁ</t>
    <phoneticPr fontId="3"/>
  </si>
  <si>
    <t>433675</t>
  </si>
  <si>
    <t>南関町</t>
  </si>
  <si>
    <t>ﾅﾝｶﾝﾏﾁ</t>
  </si>
  <si>
    <t>433683</t>
  </si>
  <si>
    <t>長洲町</t>
  </si>
  <si>
    <t>ﾅｶﾞｽﾏﾁ</t>
  </si>
  <si>
    <t>433691</t>
  </si>
  <si>
    <t>和水町</t>
  </si>
  <si>
    <t>ﾅｺﾞﾐﾏﾁ</t>
  </si>
  <si>
    <t>434035</t>
  </si>
  <si>
    <t>大津町</t>
  </si>
  <si>
    <t>ｵｵﾂﾞﾏﾁ</t>
  </si>
  <si>
    <t>434043</t>
  </si>
  <si>
    <t>菊陽町</t>
  </si>
  <si>
    <t>ｷｸﾖｳﾏﾁ</t>
  </si>
  <si>
    <t>434230</t>
  </si>
  <si>
    <t>南小国町</t>
  </si>
  <si>
    <t>ﾐﾅﾐｵｸﾞﾆﾏﾁ</t>
  </si>
  <si>
    <t>434248</t>
  </si>
  <si>
    <t>434256</t>
  </si>
  <si>
    <t>産山村</t>
  </si>
  <si>
    <t>ｳﾌﾞﾔﾏﾑﾗ</t>
  </si>
  <si>
    <t>434281</t>
  </si>
  <si>
    <t>434329</t>
  </si>
  <si>
    <t>西原村</t>
  </si>
  <si>
    <t>ﾆｼﾊﾗﾑﾗ</t>
  </si>
  <si>
    <t>434337</t>
  </si>
  <si>
    <t>南阿蘇村</t>
  </si>
  <si>
    <t>ﾐﾅﾐｱｿﾑﾗ</t>
  </si>
  <si>
    <t>434418</t>
  </si>
  <si>
    <t>御船町</t>
  </si>
  <si>
    <t>ﾐﾌﾈﾏﾁ</t>
  </si>
  <si>
    <t>434426</t>
  </si>
  <si>
    <t>嘉島町</t>
  </si>
  <si>
    <t>ｶｼﾏﾏﾁ</t>
  </si>
  <si>
    <t>434434</t>
  </si>
  <si>
    <t>益城町</t>
  </si>
  <si>
    <t>ﾏｼｷﾏﾁ</t>
  </si>
  <si>
    <t>434442</t>
  </si>
  <si>
    <t>甲佐町</t>
  </si>
  <si>
    <t>ｺｳｻﾏﾁ</t>
  </si>
  <si>
    <t>434477</t>
  </si>
  <si>
    <t>山都町</t>
  </si>
  <si>
    <t>ﾔﾏﾄﾁｮｳ</t>
  </si>
  <si>
    <t>434680</t>
  </si>
  <si>
    <t>氷川町</t>
  </si>
  <si>
    <t>ﾋｶﾜﾁｮｳ</t>
  </si>
  <si>
    <t>434825</t>
  </si>
  <si>
    <t>芦北町</t>
  </si>
  <si>
    <t>ｱｼｷﾀﾏﾁ</t>
  </si>
  <si>
    <t>434841</t>
  </si>
  <si>
    <t>津奈木町</t>
  </si>
  <si>
    <t>ﾂﾅｷﾞﾏﾁ</t>
  </si>
  <si>
    <t>435015</t>
  </si>
  <si>
    <t>錦町</t>
  </si>
  <si>
    <t>ﾆｼｷﾏﾁ</t>
  </si>
  <si>
    <t>435058</t>
  </si>
  <si>
    <t>多良木町</t>
  </si>
  <si>
    <t>ﾀﾗｷﾞﾏﾁ</t>
  </si>
  <si>
    <t>435066</t>
  </si>
  <si>
    <t>湯前町</t>
  </si>
  <si>
    <t>ﾕﾉﾏｴﾏﾁ</t>
  </si>
  <si>
    <t>435074</t>
  </si>
  <si>
    <t>水上村</t>
  </si>
  <si>
    <t>ﾐｽﾞｶﾐﾑﾗ</t>
  </si>
  <si>
    <t>435104</t>
  </si>
  <si>
    <t>相良村</t>
  </si>
  <si>
    <t>ｻｶﾞﾗﾑﾗ</t>
  </si>
  <si>
    <t>435112</t>
  </si>
  <si>
    <t>五木村</t>
  </si>
  <si>
    <t>ｲﾂｷﾑﾗ</t>
  </si>
  <si>
    <t>435121</t>
  </si>
  <si>
    <t>山江村</t>
  </si>
  <si>
    <t>ﾔﾏｴﾑﾗ</t>
  </si>
  <si>
    <t>435139</t>
  </si>
  <si>
    <t>球磨村</t>
  </si>
  <si>
    <t>ｸﾏﾑﾗ</t>
  </si>
  <si>
    <t>435147</t>
  </si>
  <si>
    <t>あさぎり町</t>
  </si>
  <si>
    <t>ｱｻｷﾞﾘﾁｮｳ</t>
  </si>
  <si>
    <t>435317</t>
  </si>
  <si>
    <t>苓北町</t>
  </si>
  <si>
    <t>ﾚｲﾎｸﾏﾁ</t>
  </si>
  <si>
    <t>440001</t>
    <phoneticPr fontId="3"/>
  </si>
  <si>
    <t>大分県</t>
    <phoneticPr fontId="3"/>
  </si>
  <si>
    <t>ｵｵｲﾀｹﾝ</t>
    <phoneticPr fontId="3"/>
  </si>
  <si>
    <t>442011</t>
  </si>
  <si>
    <t>大分県</t>
  </si>
  <si>
    <t>大分市</t>
  </si>
  <si>
    <t>ｵｵｲﾀｹﾝ</t>
  </si>
  <si>
    <t>ｵｵｲﾀｼ</t>
  </si>
  <si>
    <t>442020</t>
  </si>
  <si>
    <t>別府市</t>
  </si>
  <si>
    <t>ﾍﾞｯﾌﾟｼ</t>
    <phoneticPr fontId="3"/>
  </si>
  <si>
    <t>442038</t>
  </si>
  <si>
    <t>中津市</t>
  </si>
  <si>
    <t>ﾅｶﾂｼ</t>
  </si>
  <si>
    <t>442046</t>
  </si>
  <si>
    <t>日田市</t>
  </si>
  <si>
    <t>ﾋﾀｼ</t>
  </si>
  <si>
    <t>442054</t>
  </si>
  <si>
    <t>佐伯市</t>
  </si>
  <si>
    <t>ｻｲｷｼ</t>
  </si>
  <si>
    <t>442062</t>
  </si>
  <si>
    <t>臼杵市</t>
  </si>
  <si>
    <t>ｳｽｷｼ</t>
  </si>
  <si>
    <t>442071</t>
  </si>
  <si>
    <t>津久見市</t>
  </si>
  <si>
    <t>ﾂｸﾐｼ</t>
  </si>
  <si>
    <t>442089</t>
  </si>
  <si>
    <t>竹田市</t>
  </si>
  <si>
    <t>ﾀｹﾀｼ</t>
  </si>
  <si>
    <t>442097</t>
  </si>
  <si>
    <t>豊後高田市</t>
  </si>
  <si>
    <t>ﾌﾞﾝｺﾞﾀｶﾀﾞｼ</t>
  </si>
  <si>
    <t>442101</t>
  </si>
  <si>
    <t>杵築市</t>
  </si>
  <si>
    <t>ｷﾂｷｼ</t>
  </si>
  <si>
    <t>442119</t>
  </si>
  <si>
    <t>宇佐市</t>
  </si>
  <si>
    <t>ｳｻｼ</t>
  </si>
  <si>
    <t>442127</t>
  </si>
  <si>
    <t>豊後大野市</t>
  </si>
  <si>
    <t>ﾌﾞﾝｺﾞｵｵﾉｼ</t>
  </si>
  <si>
    <t>442135</t>
  </si>
  <si>
    <t>由布市</t>
  </si>
  <si>
    <t>ﾕﾌｼ</t>
  </si>
  <si>
    <t>442143</t>
  </si>
  <si>
    <t>国東市</t>
  </si>
  <si>
    <t>ｸﾆｻｷｼ</t>
  </si>
  <si>
    <t>443221</t>
  </si>
  <si>
    <t>姫島村</t>
  </si>
  <si>
    <t>ﾋﾒｼﾏﾑﾗ</t>
  </si>
  <si>
    <t>443417</t>
  </si>
  <si>
    <t>日出町</t>
  </si>
  <si>
    <t>ﾋｼﾞﾏﾁ</t>
  </si>
  <si>
    <t>444618</t>
  </si>
  <si>
    <t>九重町</t>
  </si>
  <si>
    <t>ｺｺﾉｴﾏﾁ</t>
  </si>
  <si>
    <t>444626</t>
  </si>
  <si>
    <t>玖珠町</t>
  </si>
  <si>
    <t>ｸｽﾏﾁ</t>
  </si>
  <si>
    <t>450006</t>
    <phoneticPr fontId="3"/>
  </si>
  <si>
    <t>宮崎県</t>
    <phoneticPr fontId="3"/>
  </si>
  <si>
    <t>ﾐﾔｻﾞｷｹﾝ</t>
    <phoneticPr fontId="3"/>
  </si>
  <si>
    <t>452017</t>
  </si>
  <si>
    <t>宮崎県</t>
  </si>
  <si>
    <t>宮崎市</t>
  </si>
  <si>
    <t>ﾐﾔｻﾞｷｹﾝ</t>
  </si>
  <si>
    <t>ﾐﾔｻﾞｷｼ</t>
  </si>
  <si>
    <t>452025</t>
  </si>
  <si>
    <t>都城市</t>
  </si>
  <si>
    <t>ﾐﾔｺﾉｼﾞｮｳｼ</t>
  </si>
  <si>
    <t>452033</t>
  </si>
  <si>
    <t>延岡市</t>
  </si>
  <si>
    <t>ﾉﾍﾞｵｶｼ</t>
  </si>
  <si>
    <t>452041</t>
  </si>
  <si>
    <t>日南市</t>
  </si>
  <si>
    <t>ﾆﾁﾅﾝｼ</t>
  </si>
  <si>
    <t>452050</t>
  </si>
  <si>
    <t>小林市</t>
  </si>
  <si>
    <t>ｺﾊﾞﾔｼｼ</t>
  </si>
  <si>
    <t>452068</t>
  </si>
  <si>
    <t>日向市</t>
  </si>
  <si>
    <t>ﾋｭｳｶﾞｼ</t>
  </si>
  <si>
    <t>452076</t>
  </si>
  <si>
    <t>串間市</t>
  </si>
  <si>
    <t>ｸｼﾏｼ</t>
  </si>
  <si>
    <t>452084</t>
  </si>
  <si>
    <t>西都市</t>
  </si>
  <si>
    <t>ｻｲﾄｼ</t>
  </si>
  <si>
    <t>452092</t>
  </si>
  <si>
    <t>えびの市</t>
  </si>
  <si>
    <t>ｴﾋﾞﾉｼ</t>
  </si>
  <si>
    <t>453412</t>
  </si>
  <si>
    <t>三股町</t>
  </si>
  <si>
    <t>ﾐﾏﾀﾁｮｳ</t>
  </si>
  <si>
    <t>453617</t>
  </si>
  <si>
    <t>高原町</t>
  </si>
  <si>
    <t>ﾀｶﾊﾙﾁｮｳ</t>
  </si>
  <si>
    <t>453820</t>
  </si>
  <si>
    <t>国富町</t>
  </si>
  <si>
    <t>ｸﾆﾄﾐﾁｮｳ</t>
  </si>
  <si>
    <t>453838</t>
  </si>
  <si>
    <t>綾町</t>
  </si>
  <si>
    <t>ｱﾔﾁｮｳ</t>
  </si>
  <si>
    <t>454010</t>
  </si>
  <si>
    <t>高鍋町</t>
  </si>
  <si>
    <t>ﾀｶﾅﾍﾞﾁｮｳ</t>
  </si>
  <si>
    <t>454028</t>
  </si>
  <si>
    <t>新富町</t>
  </si>
  <si>
    <t>ｼﾝﾄﾐﾁｮｳ</t>
  </si>
  <si>
    <t>454036</t>
  </si>
  <si>
    <t>西米良村</t>
  </si>
  <si>
    <t>ﾆｼﾒﾗｿﾝ</t>
  </si>
  <si>
    <t>454044</t>
  </si>
  <si>
    <t>木城町</t>
  </si>
  <si>
    <t>ｷｼﾞｮｳﾁｮｳ</t>
  </si>
  <si>
    <t>454052</t>
  </si>
  <si>
    <t>川南町</t>
  </si>
  <si>
    <t>ｶﾜﾐﾅﾐﾁｮｳ</t>
  </si>
  <si>
    <t>454061</t>
  </si>
  <si>
    <t>都農町</t>
  </si>
  <si>
    <t>454214</t>
  </si>
  <si>
    <t>門川町</t>
  </si>
  <si>
    <t>ｶﾄﾞｶﾞﾜﾁｮｳ</t>
  </si>
  <si>
    <t>454290</t>
  </si>
  <si>
    <t>諸塚村</t>
  </si>
  <si>
    <t>ﾓﾛﾂｶｿﾝ</t>
  </si>
  <si>
    <t>454303</t>
  </si>
  <si>
    <t>椎葉村</t>
  </si>
  <si>
    <t>ｼｲﾊﾞｿﾝ</t>
  </si>
  <si>
    <t>454311</t>
  </si>
  <si>
    <t>454419</t>
  </si>
  <si>
    <t>高千穂町</t>
  </si>
  <si>
    <t>ﾀｶﾁﾎﾁｮｳ</t>
  </si>
  <si>
    <t>454427</t>
  </si>
  <si>
    <t>日之影町</t>
  </si>
  <si>
    <t>ﾋﾉｶｹﾞﾁｮｳ</t>
  </si>
  <si>
    <t>454435</t>
  </si>
  <si>
    <t>五ヶ瀬町</t>
  </si>
  <si>
    <t>ｺﾞｶｾﾁｮｳ</t>
  </si>
  <si>
    <t>460001</t>
    <phoneticPr fontId="3"/>
  </si>
  <si>
    <t>鹿児島県</t>
    <phoneticPr fontId="3"/>
  </si>
  <si>
    <t>ｶｺﾞｼﾏｹﾝ</t>
    <phoneticPr fontId="3"/>
  </si>
  <si>
    <t>462012</t>
  </si>
  <si>
    <t>鹿児島県</t>
  </si>
  <si>
    <t>鹿児島市</t>
  </si>
  <si>
    <t>ｶｺﾞｼﾏｹﾝ</t>
  </si>
  <si>
    <t>ｶｺﾞｼﾏｼ</t>
  </si>
  <si>
    <t>462039</t>
  </si>
  <si>
    <t>鹿屋市</t>
  </si>
  <si>
    <t>ｶﾉﾔｼ</t>
  </si>
  <si>
    <t>462047</t>
  </si>
  <si>
    <t>枕崎市</t>
  </si>
  <si>
    <t>ﾏｸﾗｻﾞｷｼ</t>
  </si>
  <si>
    <t>462063</t>
  </si>
  <si>
    <t>阿久根市</t>
  </si>
  <si>
    <t>ｱｸﾈｼ</t>
  </si>
  <si>
    <t>462080</t>
  </si>
  <si>
    <t>出水市</t>
  </si>
  <si>
    <t>462101</t>
  </si>
  <si>
    <t>指宿市</t>
  </si>
  <si>
    <t>ｲﾌﾞｽｷｼ</t>
  </si>
  <si>
    <t>462136</t>
  </si>
  <si>
    <t>西之表市</t>
  </si>
  <si>
    <t>ﾆｼﾉｵﾓﾃｼ</t>
  </si>
  <si>
    <t>462144</t>
  </si>
  <si>
    <t>垂水市</t>
  </si>
  <si>
    <t>ﾀﾙﾐｽﾞｼ</t>
  </si>
  <si>
    <t>462152</t>
  </si>
  <si>
    <t>薩摩川内市</t>
  </si>
  <si>
    <t>ｻﾂﾏｾﾝﾀﾞｲｼ</t>
  </si>
  <si>
    <t>462161</t>
  </si>
  <si>
    <t>日置市</t>
  </si>
  <si>
    <t>ﾋｵｷｼ</t>
  </si>
  <si>
    <t>462179</t>
  </si>
  <si>
    <t>曽於市</t>
  </si>
  <si>
    <t>ｿｵｼ</t>
  </si>
  <si>
    <t>462187</t>
  </si>
  <si>
    <t>霧島市</t>
  </si>
  <si>
    <t>ｷﾘｼﾏｼ</t>
  </si>
  <si>
    <t>462195</t>
  </si>
  <si>
    <t>いちき串木野市</t>
  </si>
  <si>
    <t>ｲﾁｷｸｼｷﾉｼ</t>
  </si>
  <si>
    <t>462209</t>
  </si>
  <si>
    <t>南さつま市</t>
  </si>
  <si>
    <t>ﾐﾅﾐｻﾂﾏｼ</t>
  </si>
  <si>
    <t>462217</t>
  </si>
  <si>
    <t>志布志市</t>
  </si>
  <si>
    <t>ｼﾌﾞｼｼ</t>
  </si>
  <si>
    <t>462225</t>
  </si>
  <si>
    <t>奄美市</t>
  </si>
  <si>
    <t>ｱﾏﾐｼ</t>
  </si>
  <si>
    <t>462233</t>
  </si>
  <si>
    <t>南九州市</t>
  </si>
  <si>
    <t>ﾐﾅﾐｷｭｳｼｭｳｼ</t>
  </si>
  <si>
    <t>462241</t>
  </si>
  <si>
    <t>伊佐市</t>
  </si>
  <si>
    <t>ｲｻｼ</t>
  </si>
  <si>
    <t>462250</t>
  </si>
  <si>
    <t>姶良市</t>
  </si>
  <si>
    <t>ｱｲﾗｼ</t>
  </si>
  <si>
    <t>463035</t>
  </si>
  <si>
    <t>三島村</t>
  </si>
  <si>
    <t>ﾐｼﾏﾑﾗ</t>
  </si>
  <si>
    <t>463043</t>
  </si>
  <si>
    <t>十島村</t>
  </si>
  <si>
    <t>463922</t>
  </si>
  <si>
    <t>さつま町</t>
  </si>
  <si>
    <t>ｻﾂﾏﾁｮｳ</t>
  </si>
  <si>
    <t>464040</t>
  </si>
  <si>
    <t>長島町</t>
  </si>
  <si>
    <t>ﾅｶﾞｼﾏﾁｮｳ</t>
  </si>
  <si>
    <t>464520</t>
  </si>
  <si>
    <t>湧水町</t>
  </si>
  <si>
    <t>ﾕｳｽｲﾁｮｳ</t>
  </si>
  <si>
    <t>464686</t>
  </si>
  <si>
    <t>大崎町</t>
  </si>
  <si>
    <t>ｵｵｻｷﾁｮｳ</t>
  </si>
  <si>
    <t>464821</t>
  </si>
  <si>
    <t>東串良町</t>
  </si>
  <si>
    <t>ﾋｶﾞｼｸｼﾗﾁｮｳ</t>
  </si>
  <si>
    <t>464902</t>
  </si>
  <si>
    <t>錦江町</t>
  </si>
  <si>
    <t>ｷﾝｺｳﾁｮｳ</t>
  </si>
  <si>
    <t>464911</t>
  </si>
  <si>
    <t>南大隅町</t>
  </si>
  <si>
    <t>ﾐﾅﾐｵｵｽﾐﾁｮｳ</t>
  </si>
  <si>
    <t>464929</t>
  </si>
  <si>
    <t>肝付町</t>
  </si>
  <si>
    <t>ｷﾓﾂｷﾁｮｳ</t>
    <phoneticPr fontId="3"/>
  </si>
  <si>
    <t>465011</t>
  </si>
  <si>
    <t>中種子町</t>
  </si>
  <si>
    <t>ﾅｶﾀﾈﾁｮｳ</t>
  </si>
  <si>
    <t>465020</t>
  </si>
  <si>
    <t>南種子町</t>
  </si>
  <si>
    <t>ﾐﾅﾐﾀﾈﾁｮｳ</t>
  </si>
  <si>
    <t>465054</t>
  </si>
  <si>
    <t>屋久島町</t>
  </si>
  <si>
    <t>ﾔｸｼﾏﾁｮｳ</t>
  </si>
  <si>
    <t>465232</t>
  </si>
  <si>
    <t>大和村</t>
  </si>
  <si>
    <t>ﾔﾏﾄｿﾝ</t>
  </si>
  <si>
    <t>465241</t>
  </si>
  <si>
    <t>宇検村</t>
  </si>
  <si>
    <t>ｳｹﾝｿﾝ</t>
  </si>
  <si>
    <t>465259</t>
  </si>
  <si>
    <t>瀬戸内町</t>
  </si>
  <si>
    <t>ｾﾄｳﾁﾁｮｳ</t>
  </si>
  <si>
    <t>465275</t>
  </si>
  <si>
    <t>龍郷町</t>
  </si>
  <si>
    <t>ﾀﾂｺﾞｳﾁｮｳ</t>
  </si>
  <si>
    <t>465291</t>
  </si>
  <si>
    <t>喜界町</t>
  </si>
  <si>
    <t>ｷｶｲﾁｮｳ</t>
  </si>
  <si>
    <t>465305</t>
  </si>
  <si>
    <t>徳之島町</t>
  </si>
  <si>
    <t>ﾄｸﾉｼﾏﾁｮｳ</t>
  </si>
  <si>
    <t>465313</t>
  </si>
  <si>
    <t>天城町</t>
  </si>
  <si>
    <t>ｱﾏｷﾞﾁｮｳ</t>
  </si>
  <si>
    <t>465321</t>
  </si>
  <si>
    <t>伊仙町</t>
  </si>
  <si>
    <t>ｲｾﾝﾁｮｳ</t>
  </si>
  <si>
    <t>465330</t>
  </si>
  <si>
    <t>和泊町</t>
  </si>
  <si>
    <t>ﾜﾄﾞﾏﾘﾁｮｳ</t>
  </si>
  <si>
    <t>465348</t>
  </si>
  <si>
    <t>知名町</t>
  </si>
  <si>
    <t>ﾁﾅﾁｮｳ</t>
  </si>
  <si>
    <t>465356</t>
  </si>
  <si>
    <t>与論町</t>
  </si>
  <si>
    <t>ﾖﾛﾝﾁｮｳ</t>
  </si>
  <si>
    <t>470007</t>
    <phoneticPr fontId="3"/>
  </si>
  <si>
    <t>沖縄県</t>
    <phoneticPr fontId="3"/>
  </si>
  <si>
    <t>ｵｷﾅﾜｹﾝ</t>
    <phoneticPr fontId="3"/>
  </si>
  <si>
    <t>472018</t>
  </si>
  <si>
    <t>沖縄県</t>
  </si>
  <si>
    <t>那覇市</t>
  </si>
  <si>
    <t>ｵｷﾅﾜｹﾝ</t>
  </si>
  <si>
    <t>ﾅﾊｼ</t>
  </si>
  <si>
    <t>472051</t>
  </si>
  <si>
    <t>宜野湾市</t>
  </si>
  <si>
    <t>ｷﾞﾉﾜﾝｼ</t>
  </si>
  <si>
    <t>472077</t>
  </si>
  <si>
    <t>石垣市</t>
  </si>
  <si>
    <t>ｲｼｶﾞｷｼ</t>
  </si>
  <si>
    <t>472085</t>
  </si>
  <si>
    <t>浦添市</t>
  </si>
  <si>
    <t>ｳﾗｿｴｼ</t>
  </si>
  <si>
    <t>472093</t>
  </si>
  <si>
    <t>名護市</t>
  </si>
  <si>
    <t>ﾅｺﾞｼ</t>
  </si>
  <si>
    <t>472107</t>
  </si>
  <si>
    <t>糸満市</t>
  </si>
  <si>
    <t>ｲﾄﾏﾝｼ</t>
  </si>
  <si>
    <t>472115</t>
  </si>
  <si>
    <t>沖縄市</t>
  </si>
  <si>
    <t>ｵｷﾅﾜｼ</t>
  </si>
  <si>
    <t>472123</t>
  </si>
  <si>
    <t>豊見城市</t>
  </si>
  <si>
    <t>ﾄﾐｸﾞｽｸｼ</t>
  </si>
  <si>
    <t>472131</t>
  </si>
  <si>
    <t>うるま市</t>
  </si>
  <si>
    <t>ｳﾙﾏｼ</t>
  </si>
  <si>
    <t>472140</t>
  </si>
  <si>
    <t>宮古島市</t>
  </si>
  <si>
    <t>ﾐﾔｺｼﾞﾏｼ</t>
  </si>
  <si>
    <t>472158</t>
  </si>
  <si>
    <t>南城市</t>
  </si>
  <si>
    <t>ﾅﾝｼﾞｮｳｼ</t>
  </si>
  <si>
    <t>473014</t>
  </si>
  <si>
    <t>国頭村</t>
  </si>
  <si>
    <t>ｸﾆｶﾞﾐｿﾝ</t>
  </si>
  <si>
    <t>473022</t>
  </si>
  <si>
    <t>大宜味村</t>
  </si>
  <si>
    <t>ｵｵｷﾞﾐｿﾝ</t>
  </si>
  <si>
    <t>473031</t>
  </si>
  <si>
    <t>東村</t>
  </si>
  <si>
    <t>ﾋｶﾞｼｿﾝ</t>
  </si>
  <si>
    <t>473065</t>
  </si>
  <si>
    <t>今帰仁村</t>
  </si>
  <si>
    <t>ﾅｷｼﾞﾝｿﾝ</t>
  </si>
  <si>
    <t>473081</t>
  </si>
  <si>
    <t>本部町</t>
  </si>
  <si>
    <t>ﾓﾄﾌﾞﾁｮｳ</t>
  </si>
  <si>
    <t>473111</t>
  </si>
  <si>
    <t>恩納村</t>
  </si>
  <si>
    <t>ｵﾝﾅｿﾝ</t>
  </si>
  <si>
    <t>473138</t>
  </si>
  <si>
    <t>宜野座村</t>
  </si>
  <si>
    <t>ｷﾞﾉｻﾞｿﾝ</t>
  </si>
  <si>
    <t>473146</t>
  </si>
  <si>
    <t>金武町</t>
  </si>
  <si>
    <t>ｷﾝﾁｮｳ</t>
  </si>
  <si>
    <t>473154</t>
  </si>
  <si>
    <t>伊江村</t>
  </si>
  <si>
    <t>ｲｴｿﾝ</t>
  </si>
  <si>
    <t>473243</t>
  </si>
  <si>
    <t>読谷村</t>
  </si>
  <si>
    <t>ﾖﾐﾀﾝｿﾝ</t>
  </si>
  <si>
    <t>473251</t>
  </si>
  <si>
    <t>嘉手納町</t>
  </si>
  <si>
    <t>ｶﾃﾞﾅﾁｮｳ</t>
  </si>
  <si>
    <t>473260</t>
  </si>
  <si>
    <t>北谷町</t>
  </si>
  <si>
    <t>ﾁﾔﾀﾝﾁｮｳ</t>
  </si>
  <si>
    <t>473278</t>
  </si>
  <si>
    <t>北中城村</t>
  </si>
  <si>
    <t>ｷﾀﾅｶｸﾞｽｸｿﾝ</t>
  </si>
  <si>
    <t>473286</t>
  </si>
  <si>
    <t>中城村</t>
  </si>
  <si>
    <t>ﾅｶｸﾞｽｸｿﾝ</t>
  </si>
  <si>
    <t>473294</t>
  </si>
  <si>
    <t>西原町</t>
  </si>
  <si>
    <t>ﾆｼﾊﾗﾁｮｳ</t>
  </si>
  <si>
    <t>473481</t>
  </si>
  <si>
    <t>与那原町</t>
  </si>
  <si>
    <t>ﾖﾅﾊﾞﾙﾁｮｳ</t>
  </si>
  <si>
    <t>473502</t>
  </si>
  <si>
    <t>南風原町</t>
  </si>
  <si>
    <t>ﾊｴﾊﾞﾙﾁｮｳ</t>
  </si>
  <si>
    <t>473537</t>
  </si>
  <si>
    <t>渡嘉敷村</t>
  </si>
  <si>
    <t>ﾄｶｼｷｿﾝ</t>
  </si>
  <si>
    <t>473545</t>
  </si>
  <si>
    <t>座間味村</t>
  </si>
  <si>
    <t>ｻﾞﾏﾐｿﾝ</t>
  </si>
  <si>
    <t>473553</t>
  </si>
  <si>
    <t>粟国村</t>
  </si>
  <si>
    <t>ｱｸﾞﾆｿﾝ</t>
  </si>
  <si>
    <t>473561</t>
  </si>
  <si>
    <t>渡名喜村</t>
  </si>
  <si>
    <t>ﾄﾅｷｿﾝ</t>
  </si>
  <si>
    <t>473570</t>
  </si>
  <si>
    <t>南大東村</t>
  </si>
  <si>
    <t>ﾐﾅﾐﾀﾞｲﾄｳｿﾝ</t>
  </si>
  <si>
    <t>473588</t>
  </si>
  <si>
    <t>北大東村</t>
  </si>
  <si>
    <t>ｷﾀﾀﾞｲﾄｳｿﾝ</t>
  </si>
  <si>
    <t>473596</t>
  </si>
  <si>
    <t>伊平屋村</t>
  </si>
  <si>
    <t>ｲﾍﾔｿﾝ</t>
  </si>
  <si>
    <t>473600</t>
  </si>
  <si>
    <t>伊是名村</t>
  </si>
  <si>
    <t>ｲｾﾞﾅｿﾝ</t>
  </si>
  <si>
    <t>473618</t>
  </si>
  <si>
    <t>久米島町</t>
  </si>
  <si>
    <t>ｸﾒｼﾞﾏﾁｮｳ</t>
  </si>
  <si>
    <t>473626</t>
  </si>
  <si>
    <t>八重瀬町</t>
  </si>
  <si>
    <t>ﾔｴｾﾁｮｳ</t>
  </si>
  <si>
    <t>473758</t>
  </si>
  <si>
    <t>多良間村</t>
  </si>
  <si>
    <t>ﾀﾗﾏｿﾝ</t>
  </si>
  <si>
    <t>473812</t>
  </si>
  <si>
    <t>竹富町</t>
  </si>
  <si>
    <t>ﾀｹﾄﾐﾁｮｳ</t>
  </si>
  <si>
    <t>473821</t>
  </si>
  <si>
    <t>与那国町</t>
  </si>
  <si>
    <t>ﾖﾅｸﾞﾆﾁｮｳ</t>
  </si>
  <si>
    <t>都道府県＋市町村</t>
    <rPh sb="0" eb="4">
      <t>トドウフケン</t>
    </rPh>
    <rPh sb="5" eb="8">
      <t>シチョウソン</t>
    </rPh>
    <phoneticPr fontId="3"/>
  </si>
  <si>
    <t>通し番号</t>
    <rPh sb="0" eb="1">
      <t>トオ</t>
    </rPh>
    <rPh sb="2" eb="4">
      <t>バンゴウ</t>
    </rPh>
    <phoneticPr fontId="3"/>
  </si>
  <si>
    <t>植栽等の景観形成活動</t>
    <rPh sb="0" eb="2">
      <t>ショクサイ</t>
    </rPh>
    <rPh sb="2" eb="3">
      <t>トウ</t>
    </rPh>
    <rPh sb="4" eb="6">
      <t>ケイカン</t>
    </rPh>
    <rPh sb="6" eb="8">
      <t>ケイセイ</t>
    </rPh>
    <rPh sb="8" eb="10">
      <t>カツドウ</t>
    </rPh>
    <phoneticPr fontId="3"/>
  </si>
  <si>
    <t>農地周りの環境改善活動の強化</t>
    <rPh sb="5" eb="7">
      <t>カンキョウ</t>
    </rPh>
    <rPh sb="7" eb="9">
      <t>カイゼン</t>
    </rPh>
    <phoneticPr fontId="3"/>
  </si>
  <si>
    <t>水路の補修</t>
    <rPh sb="0" eb="2">
      <t>スイロ</t>
    </rPh>
    <rPh sb="3" eb="5">
      <t>ホシュウ</t>
    </rPh>
    <phoneticPr fontId="9"/>
  </si>
  <si>
    <t>水路の更新等</t>
    <rPh sb="0" eb="2">
      <t>スイロ</t>
    </rPh>
    <rPh sb="3" eb="5">
      <t>コウシン</t>
    </rPh>
    <rPh sb="5" eb="6">
      <t>トウ</t>
    </rPh>
    <phoneticPr fontId="9"/>
  </si>
  <si>
    <t>農道の補修</t>
    <rPh sb="0" eb="2">
      <t>ノウドウ</t>
    </rPh>
    <rPh sb="3" eb="5">
      <t>ホシュウ</t>
    </rPh>
    <phoneticPr fontId="9"/>
  </si>
  <si>
    <t>農道の更新等</t>
    <rPh sb="0" eb="2">
      <t>ノウドウ</t>
    </rPh>
    <rPh sb="3" eb="5">
      <t>コウシン</t>
    </rPh>
    <rPh sb="5" eb="6">
      <t>トウ</t>
    </rPh>
    <phoneticPr fontId="9"/>
  </si>
  <si>
    <t>ため池の補修</t>
    <rPh sb="2" eb="3">
      <t>イケ</t>
    </rPh>
    <rPh sb="4" eb="6">
      <t>ホシュウ</t>
    </rPh>
    <phoneticPr fontId="9"/>
  </si>
  <si>
    <t>ため池（附帯施設）の更新等</t>
    <rPh sb="2" eb="3">
      <t>イケ</t>
    </rPh>
    <rPh sb="4" eb="6">
      <t>フタイ</t>
    </rPh>
    <rPh sb="6" eb="8">
      <t>シセツ</t>
    </rPh>
    <rPh sb="10" eb="12">
      <t>コウシン</t>
    </rPh>
    <rPh sb="12" eb="13">
      <t>トウ</t>
    </rPh>
    <phoneticPr fontId="9"/>
  </si>
  <si>
    <t>鳥獣害防護柵等の保守管理</t>
    <rPh sb="0" eb="2">
      <t>チョウジュウ</t>
    </rPh>
    <rPh sb="2" eb="3">
      <t>ガイ</t>
    </rPh>
    <rPh sb="3" eb="6">
      <t>ボウゴサク</t>
    </rPh>
    <rPh sb="6" eb="7">
      <t>トウ</t>
    </rPh>
    <rPh sb="8" eb="10">
      <t>ホシュ</t>
    </rPh>
    <rPh sb="10" eb="12">
      <t>カンリ</t>
    </rPh>
    <phoneticPr fontId="9"/>
  </si>
  <si>
    <t>路面の維持</t>
    <rPh sb="0" eb="2">
      <t>ロメン</t>
    </rPh>
    <rPh sb="3" eb="5">
      <t>イジ</t>
    </rPh>
    <phoneticPr fontId="9"/>
  </si>
  <si>
    <t>広域化・
体制強化</t>
    <rPh sb="0" eb="3">
      <t>コウイキカ</t>
    </rPh>
    <rPh sb="5" eb="7">
      <t>タイセイ</t>
    </rPh>
    <rPh sb="7" eb="9">
      <t>キョウカ</t>
    </rPh>
    <phoneticPr fontId="3"/>
  </si>
  <si>
    <t>植栽等の景観形成活動</t>
    <rPh sb="0" eb="2">
      <t>ショクサイ</t>
    </rPh>
    <rPh sb="2" eb="3">
      <t>トウ</t>
    </rPh>
    <rPh sb="4" eb="6">
      <t>ケイカン</t>
    </rPh>
    <rPh sb="6" eb="8">
      <t>ケイセイ</t>
    </rPh>
    <rPh sb="8" eb="10">
      <t>カツドウ</t>
    </rPh>
    <phoneticPr fontId="3"/>
  </si>
  <si>
    <t>農地周りの環境改善活動の強化</t>
    <rPh sb="0" eb="2">
      <t>ノウチ</t>
    </rPh>
    <rPh sb="2" eb="3">
      <t>マワ</t>
    </rPh>
    <rPh sb="5" eb="7">
      <t>カンキョウ</t>
    </rPh>
    <rPh sb="7" eb="9">
      <t>カイゼン</t>
    </rPh>
    <rPh sb="9" eb="11">
      <t>カツドウ</t>
    </rPh>
    <rPh sb="12" eb="14">
      <t>キョウカ</t>
    </rPh>
    <phoneticPr fontId="3"/>
  </si>
  <si>
    <t>その他（生態系保全）</t>
    <rPh sb="2" eb="3">
      <t>タ</t>
    </rPh>
    <rPh sb="4" eb="7">
      <t>セイタイケイ</t>
    </rPh>
    <rPh sb="7" eb="9">
      <t>ホゼン</t>
    </rPh>
    <phoneticPr fontId="9"/>
  </si>
  <si>
    <t>その他（水質保全）</t>
    <rPh sb="2" eb="3">
      <t>タ</t>
    </rPh>
    <rPh sb="4" eb="6">
      <t>スイシツ</t>
    </rPh>
    <rPh sb="6" eb="8">
      <t>ホゼン</t>
    </rPh>
    <phoneticPr fontId="9"/>
  </si>
  <si>
    <t>その他（景観形成・生活環境保全）</t>
    <rPh sb="2" eb="3">
      <t>タ</t>
    </rPh>
    <rPh sb="4" eb="6">
      <t>ケイカン</t>
    </rPh>
    <rPh sb="6" eb="8">
      <t>ケイセイ</t>
    </rPh>
    <rPh sb="9" eb="11">
      <t>セイカツ</t>
    </rPh>
    <rPh sb="11" eb="13">
      <t>カンキョウ</t>
    </rPh>
    <rPh sb="13" eb="15">
      <t>ホゼン</t>
    </rPh>
    <phoneticPr fontId="9"/>
  </si>
  <si>
    <t>その他の農業者団体（団体数）</t>
    <rPh sb="2" eb="3">
      <t>タ</t>
    </rPh>
    <rPh sb="4" eb="7">
      <t>ノウギョウシャ</t>
    </rPh>
    <rPh sb="7" eb="9">
      <t>ダンタイ</t>
    </rPh>
    <rPh sb="10" eb="13">
      <t>ダンタイスウ</t>
    </rPh>
    <phoneticPr fontId="3"/>
  </si>
  <si>
    <t>合計団体数</t>
    <rPh sb="0" eb="2">
      <t>ゴウケイ</t>
    </rPh>
    <rPh sb="2" eb="5">
      <t>ダンタイスウ</t>
    </rPh>
    <phoneticPr fontId="3"/>
  </si>
  <si>
    <t>水路の補修（kｍ）</t>
    <phoneticPr fontId="3"/>
  </si>
  <si>
    <t>水路の更新等（kｍ）</t>
    <rPh sb="3" eb="5">
      <t>コウシン</t>
    </rPh>
    <rPh sb="5" eb="6">
      <t>トウ</t>
    </rPh>
    <phoneticPr fontId="3"/>
  </si>
  <si>
    <t>農道の補修（kｍ）</t>
    <phoneticPr fontId="3"/>
  </si>
  <si>
    <t>農道の更新等（kｍ）</t>
    <rPh sb="3" eb="5">
      <t>コウシン</t>
    </rPh>
    <rPh sb="5" eb="6">
      <t>トウ</t>
    </rPh>
    <phoneticPr fontId="3"/>
  </si>
  <si>
    <t>ため池の補修（箇所）</t>
    <rPh sb="7" eb="9">
      <t>カショ</t>
    </rPh>
    <phoneticPr fontId="3"/>
  </si>
  <si>
    <t>ため池（附帯施設）の更新等（箇所）</t>
    <rPh sb="10" eb="12">
      <t>コウシン</t>
    </rPh>
    <rPh sb="12" eb="13">
      <t>トウ</t>
    </rPh>
    <phoneticPr fontId="3"/>
  </si>
  <si>
    <t>km</t>
    <phoneticPr fontId="2"/>
  </si>
  <si>
    <t>箇所</t>
    <rPh sb="0" eb="2">
      <t>カショ</t>
    </rPh>
    <phoneticPr fontId="2"/>
  </si>
  <si>
    <t>その他(生態系保全）</t>
    <rPh sb="2" eb="3">
      <t>タ</t>
    </rPh>
    <rPh sb="4" eb="7">
      <t>セイタイケイ</t>
    </rPh>
    <rPh sb="7" eb="9">
      <t>ホゼン</t>
    </rPh>
    <phoneticPr fontId="3"/>
  </si>
  <si>
    <t>その他（水質保全）</t>
    <rPh sb="2" eb="3">
      <t>タ</t>
    </rPh>
    <rPh sb="4" eb="6">
      <t>スイシツ</t>
    </rPh>
    <rPh sb="6" eb="8">
      <t>ホゼン</t>
    </rPh>
    <phoneticPr fontId="3"/>
  </si>
  <si>
    <t>その他（景観形成・生活環境保全）</t>
    <rPh sb="2" eb="3">
      <t>タ</t>
    </rPh>
    <rPh sb="4" eb="6">
      <t>ケイカン</t>
    </rPh>
    <rPh sb="6" eb="8">
      <t>ケイセイ</t>
    </rPh>
    <rPh sb="9" eb="11">
      <t>セイカツ</t>
    </rPh>
    <rPh sb="11" eb="13">
      <t>カンキョウ</t>
    </rPh>
    <rPh sb="13" eb="15">
      <t>ホゼン</t>
    </rPh>
    <phoneticPr fontId="3"/>
  </si>
  <si>
    <t>遊休農地発生防止のための保全管理</t>
    <phoneticPr fontId="9"/>
  </si>
  <si>
    <t>畦畔・法面・防風林の草刈り</t>
    <rPh sb="0" eb="2">
      <t>ケイハン</t>
    </rPh>
    <rPh sb="3" eb="5">
      <t>ノリメン</t>
    </rPh>
    <rPh sb="6" eb="9">
      <t>ボウフウリン</t>
    </rPh>
    <phoneticPr fontId="9"/>
  </si>
  <si>
    <t>水路の草刈り</t>
    <phoneticPr fontId="3"/>
  </si>
  <si>
    <t>水路の泥上げ</t>
    <phoneticPr fontId="3"/>
  </si>
  <si>
    <t>水路附帯施設の保守管理</t>
    <rPh sb="0" eb="2">
      <t>スイロ</t>
    </rPh>
    <rPh sb="2" eb="4">
      <t>フタイ</t>
    </rPh>
    <rPh sb="4" eb="6">
      <t>シセツ</t>
    </rPh>
    <rPh sb="7" eb="9">
      <t>ホシュ</t>
    </rPh>
    <phoneticPr fontId="9"/>
  </si>
  <si>
    <t>農道の草刈り</t>
    <rPh sb="0" eb="2">
      <t>ノウドウ</t>
    </rPh>
    <phoneticPr fontId="9"/>
  </si>
  <si>
    <t>農道側溝の泥上げ</t>
    <rPh sb="0" eb="2">
      <t>ノウドウ</t>
    </rPh>
    <rPh sb="2" eb="4">
      <t>ソッコウ</t>
    </rPh>
    <phoneticPr fontId="9"/>
  </si>
  <si>
    <t>ため池の草刈り</t>
    <phoneticPr fontId="3"/>
  </si>
  <si>
    <t>ため池の泥上げ</t>
    <phoneticPr fontId="3"/>
  </si>
  <si>
    <t>ため池附帯施設の保守管理</t>
    <rPh sb="2" eb="3">
      <t>イケ</t>
    </rPh>
    <rPh sb="3" eb="5">
      <t>フタイ</t>
    </rPh>
    <rPh sb="5" eb="7">
      <t>シセツ</t>
    </rPh>
    <rPh sb="8" eb="10">
      <t>ホシュ</t>
    </rPh>
    <phoneticPr fontId="9"/>
  </si>
  <si>
    <t>施設の点検（水路、農道、ため池）</t>
    <rPh sb="0" eb="2">
      <t>シセツ</t>
    </rPh>
    <rPh sb="3" eb="5">
      <t>テンケン</t>
    </rPh>
    <rPh sb="6" eb="8">
      <t>スイロ</t>
    </rPh>
    <rPh sb="9" eb="11">
      <t>ノウドウ</t>
    </rPh>
    <rPh sb="14" eb="15">
      <t>イケ</t>
    </rPh>
    <phoneticPr fontId="3"/>
  </si>
  <si>
    <t>ポンプ吸水槽等の泥上げ</t>
    <rPh sb="3" eb="5">
      <t>キュウスイ</t>
    </rPh>
    <rPh sb="5" eb="6">
      <t>ソウ</t>
    </rPh>
    <rPh sb="6" eb="7">
      <t>トウ</t>
    </rPh>
    <rPh sb="8" eb="9">
      <t>ドロ</t>
    </rPh>
    <rPh sb="9" eb="10">
      <t>ア</t>
    </rPh>
    <phoneticPr fontId="3"/>
  </si>
  <si>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3"/>
  </si>
  <si>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3"/>
  </si>
  <si>
    <t>施設の機能診断（農用地）</t>
    <rPh sb="0" eb="2">
      <t>シセツ</t>
    </rPh>
    <rPh sb="3" eb="5">
      <t>キノウ</t>
    </rPh>
    <rPh sb="5" eb="7">
      <t>シンダン</t>
    </rPh>
    <rPh sb="8" eb="11">
      <t>ノウヨウチ</t>
    </rPh>
    <phoneticPr fontId="3"/>
  </si>
  <si>
    <t>診断結果の記録管理（農用地）</t>
    <rPh sb="0" eb="2">
      <t>シンダン</t>
    </rPh>
    <rPh sb="2" eb="4">
      <t>ケッカ</t>
    </rPh>
    <rPh sb="5" eb="7">
      <t>キロク</t>
    </rPh>
    <rPh sb="7" eb="9">
      <t>カンリ</t>
    </rPh>
    <rPh sb="10" eb="13">
      <t>ノウヨウチ</t>
    </rPh>
    <phoneticPr fontId="3"/>
  </si>
  <si>
    <t>施設の機能診断（水路）</t>
    <rPh sb="0" eb="2">
      <t>シセツ</t>
    </rPh>
    <rPh sb="3" eb="5">
      <t>キノウ</t>
    </rPh>
    <rPh sb="5" eb="7">
      <t>シンダン</t>
    </rPh>
    <rPh sb="8" eb="10">
      <t>スイロ</t>
    </rPh>
    <phoneticPr fontId="3"/>
  </si>
  <si>
    <t>診断結果の記録管理（水路）</t>
    <rPh sb="0" eb="2">
      <t>シンダン</t>
    </rPh>
    <rPh sb="2" eb="4">
      <t>ケッカ</t>
    </rPh>
    <rPh sb="5" eb="7">
      <t>キロク</t>
    </rPh>
    <rPh sb="7" eb="9">
      <t>カンリ</t>
    </rPh>
    <rPh sb="10" eb="12">
      <t>スイロ</t>
    </rPh>
    <phoneticPr fontId="3"/>
  </si>
  <si>
    <t>施設の機能診断（農道）</t>
    <rPh sb="0" eb="2">
      <t>シセツ</t>
    </rPh>
    <rPh sb="3" eb="5">
      <t>キノウ</t>
    </rPh>
    <rPh sb="5" eb="7">
      <t>シンダン</t>
    </rPh>
    <rPh sb="8" eb="10">
      <t>ノウドウ</t>
    </rPh>
    <phoneticPr fontId="3"/>
  </si>
  <si>
    <t>診断結果の記録管理（農道）</t>
    <rPh sb="0" eb="2">
      <t>シンダン</t>
    </rPh>
    <rPh sb="2" eb="4">
      <t>ケッカ</t>
    </rPh>
    <rPh sb="5" eb="7">
      <t>キロク</t>
    </rPh>
    <rPh sb="7" eb="9">
      <t>カンリ</t>
    </rPh>
    <rPh sb="10" eb="12">
      <t>ノウドウ</t>
    </rPh>
    <phoneticPr fontId="3"/>
  </si>
  <si>
    <t>施設の機能診断（ため池）</t>
    <rPh sb="0" eb="2">
      <t>シセツ</t>
    </rPh>
    <rPh sb="3" eb="5">
      <t>キノウ</t>
    </rPh>
    <rPh sb="5" eb="7">
      <t>シンダン</t>
    </rPh>
    <rPh sb="10" eb="11">
      <t>イケ</t>
    </rPh>
    <phoneticPr fontId="3"/>
  </si>
  <si>
    <t>診断結果の記録管理（ため池）</t>
    <rPh sb="0" eb="2">
      <t>シンダン</t>
    </rPh>
    <rPh sb="2" eb="4">
      <t>ケッカ</t>
    </rPh>
    <rPh sb="5" eb="7">
      <t>キロク</t>
    </rPh>
    <rPh sb="7" eb="9">
      <t>カンリ</t>
    </rPh>
    <rPh sb="12" eb="13">
      <t>イケ</t>
    </rPh>
    <phoneticPr fontId="3"/>
  </si>
  <si>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3"/>
  </si>
  <si>
    <t>破損施設の補修（水路）</t>
    <rPh sb="0" eb="2">
      <t>ハソン</t>
    </rPh>
    <rPh sb="2" eb="4">
      <t>シセツ</t>
    </rPh>
    <rPh sb="5" eb="7">
      <t>ホシュウ</t>
    </rPh>
    <rPh sb="8" eb="10">
      <t>スイロ</t>
    </rPh>
    <phoneticPr fontId="3"/>
  </si>
  <si>
    <t>きめ細やかな雑草対策（水路）</t>
    <rPh sb="2" eb="3">
      <t>コマ</t>
    </rPh>
    <rPh sb="6" eb="8">
      <t>ザッソウ</t>
    </rPh>
    <rPh sb="8" eb="10">
      <t>タイサク</t>
    </rPh>
    <rPh sb="11" eb="13">
      <t>スイロ</t>
    </rPh>
    <phoneticPr fontId="3"/>
  </si>
  <si>
    <t>破損施設の補修（水路の附帯施設）</t>
    <rPh sb="0" eb="2">
      <t>ハソン</t>
    </rPh>
    <rPh sb="2" eb="4">
      <t>シセツ</t>
    </rPh>
    <rPh sb="5" eb="7">
      <t>ホシュウ</t>
    </rPh>
    <rPh sb="8" eb="10">
      <t>スイロ</t>
    </rPh>
    <rPh sb="11" eb="13">
      <t>フタイ</t>
    </rPh>
    <rPh sb="13" eb="15">
      <t>シセツ</t>
    </rPh>
    <phoneticPr fontId="3"/>
  </si>
  <si>
    <t>破損施設の補修（農道）</t>
    <rPh sb="0" eb="2">
      <t>ハソン</t>
    </rPh>
    <rPh sb="2" eb="4">
      <t>シセツ</t>
    </rPh>
    <rPh sb="5" eb="7">
      <t>ホシュウ</t>
    </rPh>
    <rPh sb="8" eb="10">
      <t>ノウドウ</t>
    </rPh>
    <phoneticPr fontId="3"/>
  </si>
  <si>
    <t>きめ細やかな雑草対策（農道）</t>
    <rPh sb="2" eb="3">
      <t>コマ</t>
    </rPh>
    <rPh sb="6" eb="8">
      <t>ザッソウ</t>
    </rPh>
    <rPh sb="8" eb="10">
      <t>タイサク</t>
    </rPh>
    <rPh sb="11" eb="13">
      <t>ノウドウ</t>
    </rPh>
    <phoneticPr fontId="3"/>
  </si>
  <si>
    <t>破損施設の補修（農道の附帯施設）</t>
    <rPh sb="0" eb="2">
      <t>ハソン</t>
    </rPh>
    <rPh sb="2" eb="4">
      <t>シセツ</t>
    </rPh>
    <rPh sb="5" eb="7">
      <t>ホシュウ</t>
    </rPh>
    <rPh sb="8" eb="10">
      <t>ノウドウ</t>
    </rPh>
    <rPh sb="11" eb="13">
      <t>フタイ</t>
    </rPh>
    <rPh sb="13" eb="15">
      <t>シセツ</t>
    </rPh>
    <phoneticPr fontId="3"/>
  </si>
  <si>
    <t>破損施設の補修（ため池の堤体）</t>
    <rPh sb="0" eb="2">
      <t>ハソン</t>
    </rPh>
    <rPh sb="2" eb="4">
      <t>シセツ</t>
    </rPh>
    <rPh sb="5" eb="7">
      <t>ホシュウ</t>
    </rPh>
    <rPh sb="10" eb="11">
      <t>イケ</t>
    </rPh>
    <rPh sb="12" eb="14">
      <t>テイタイ</t>
    </rPh>
    <phoneticPr fontId="3"/>
  </si>
  <si>
    <t>きめ細やかな雑草対策（ため池の堤体）</t>
    <rPh sb="2" eb="3">
      <t>コマ</t>
    </rPh>
    <rPh sb="6" eb="8">
      <t>ザッソウ</t>
    </rPh>
    <rPh sb="8" eb="10">
      <t>タイサク</t>
    </rPh>
    <rPh sb="13" eb="14">
      <t>イケ</t>
    </rPh>
    <rPh sb="15" eb="17">
      <t>テイタイ</t>
    </rPh>
    <phoneticPr fontId="3"/>
  </si>
  <si>
    <t>破損施設の補修（ため池の附帯施設）</t>
    <rPh sb="0" eb="2">
      <t>ハソン</t>
    </rPh>
    <rPh sb="2" eb="4">
      <t>シセツ</t>
    </rPh>
    <rPh sb="5" eb="7">
      <t>ホシュウ</t>
    </rPh>
    <rPh sb="10" eb="11">
      <t>イケ</t>
    </rPh>
    <rPh sb="12" eb="14">
      <t>フタイ</t>
    </rPh>
    <rPh sb="14" eb="16">
      <t>シセツ</t>
    </rPh>
    <phoneticPr fontId="3"/>
  </si>
  <si>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3"/>
  </si>
  <si>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3"/>
  </si>
  <si>
    <t>沈砂池の適正管理</t>
    <rPh sb="0" eb="1">
      <t>チン</t>
    </rPh>
    <rPh sb="1" eb="2">
      <t>サ</t>
    </rPh>
    <rPh sb="2" eb="3">
      <t>イケ</t>
    </rPh>
    <rPh sb="4" eb="6">
      <t>テキセイ</t>
    </rPh>
    <rPh sb="6" eb="8">
      <t>カンリ</t>
    </rPh>
    <phoneticPr fontId="3"/>
  </si>
  <si>
    <t>水田からの排水（濁水）管理</t>
    <rPh sb="0" eb="2">
      <t>スイデン</t>
    </rPh>
    <rPh sb="5" eb="7">
      <t>ハイスイ</t>
    </rPh>
    <rPh sb="8" eb="10">
      <t>ダクスイ</t>
    </rPh>
    <rPh sb="11" eb="13">
      <t>カンリ</t>
    </rPh>
    <phoneticPr fontId="3"/>
  </si>
  <si>
    <t>施設区分</t>
    <rPh sb="0" eb="2">
      <t>シセツ</t>
    </rPh>
    <rPh sb="2" eb="4">
      <t>クブン</t>
    </rPh>
    <phoneticPr fontId="9"/>
  </si>
  <si>
    <t>生態系保全</t>
    <rPh sb="0" eb="3">
      <t>セイタイケイ</t>
    </rPh>
    <rPh sb="3" eb="5">
      <t>ホゼン</t>
    </rPh>
    <phoneticPr fontId="3"/>
  </si>
  <si>
    <t>水質保全</t>
    <rPh sb="0" eb="2">
      <t>スイシツ</t>
    </rPh>
    <rPh sb="2" eb="4">
      <t>ホゼン</t>
    </rPh>
    <phoneticPr fontId="3"/>
  </si>
  <si>
    <t>景観保全・生活環境保全</t>
    <rPh sb="0" eb="2">
      <t>ケイカン</t>
    </rPh>
    <rPh sb="2" eb="4">
      <t>ホゼン</t>
    </rPh>
    <rPh sb="5" eb="7">
      <t>セイカツ</t>
    </rPh>
    <rPh sb="7" eb="9">
      <t>カンキョウ</t>
    </rPh>
    <rPh sb="9" eb="11">
      <t>ホゼン</t>
    </rPh>
    <phoneticPr fontId="3"/>
  </si>
  <si>
    <t>水田貯留機能増進・地下水かん養</t>
    <rPh sb="0" eb="2">
      <t>スイデン</t>
    </rPh>
    <rPh sb="2" eb="4">
      <t>チョリュウ</t>
    </rPh>
    <rPh sb="4" eb="6">
      <t>キノウ</t>
    </rPh>
    <rPh sb="6" eb="8">
      <t>ゾウシン</t>
    </rPh>
    <rPh sb="9" eb="12">
      <t>チカスイ</t>
    </rPh>
    <rPh sb="14" eb="15">
      <t>ヨウ</t>
    </rPh>
    <phoneticPr fontId="3"/>
  </si>
  <si>
    <t>資源循環</t>
    <rPh sb="0" eb="2">
      <t>シゲン</t>
    </rPh>
    <rPh sb="2" eb="4">
      <t>ジュンカン</t>
    </rPh>
    <phoneticPr fontId="3"/>
  </si>
  <si>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3"/>
  </si>
  <si>
    <t>遊休農地発生防止のための保全管理</t>
    <rPh sb="0" eb="2">
      <t>ユウキュウ</t>
    </rPh>
    <rPh sb="2" eb="4">
      <t>ノウチ</t>
    </rPh>
    <rPh sb="4" eb="6">
      <t>ハッセイ</t>
    </rPh>
    <rPh sb="6" eb="8">
      <t>ボウシ</t>
    </rPh>
    <rPh sb="12" eb="14">
      <t>ホゼン</t>
    </rPh>
    <rPh sb="14" eb="16">
      <t>カンリ</t>
    </rPh>
    <phoneticPr fontId="3"/>
  </si>
  <si>
    <t>畦畔・法面・防風林の草刈り</t>
    <rPh sb="0" eb="2">
      <t>ケイハン</t>
    </rPh>
    <rPh sb="3" eb="5">
      <t>ノリメン</t>
    </rPh>
    <rPh sb="6" eb="9">
      <t>ボウフウリン</t>
    </rPh>
    <rPh sb="10" eb="12">
      <t>クサカ</t>
    </rPh>
    <phoneticPr fontId="3"/>
  </si>
  <si>
    <t>鳥獣害防護柵等の保守管理</t>
    <rPh sb="0" eb="2">
      <t>チョウジュウ</t>
    </rPh>
    <rPh sb="2" eb="3">
      <t>ガイ</t>
    </rPh>
    <rPh sb="3" eb="6">
      <t>ボウゴサク</t>
    </rPh>
    <rPh sb="6" eb="7">
      <t>トウ</t>
    </rPh>
    <rPh sb="8" eb="10">
      <t>ホシュ</t>
    </rPh>
    <rPh sb="10" eb="12">
      <t>カンリ</t>
    </rPh>
    <phoneticPr fontId="3"/>
  </si>
  <si>
    <t>水路の草刈り</t>
    <rPh sb="0" eb="2">
      <t>スイロ</t>
    </rPh>
    <rPh sb="3" eb="5">
      <t>クサカ</t>
    </rPh>
    <phoneticPr fontId="3"/>
  </si>
  <si>
    <t>水路の泥上げ</t>
    <rPh sb="0" eb="2">
      <t>スイロ</t>
    </rPh>
    <rPh sb="3" eb="4">
      <t>ドロ</t>
    </rPh>
    <rPh sb="4" eb="5">
      <t>ア</t>
    </rPh>
    <phoneticPr fontId="3"/>
  </si>
  <si>
    <t>水路附帯施設の保守管理</t>
    <rPh sb="0" eb="2">
      <t>スイロ</t>
    </rPh>
    <rPh sb="2" eb="4">
      <t>フタイ</t>
    </rPh>
    <rPh sb="4" eb="6">
      <t>シセツ</t>
    </rPh>
    <rPh sb="7" eb="9">
      <t>ホシュ</t>
    </rPh>
    <rPh sb="9" eb="11">
      <t>カンリ</t>
    </rPh>
    <phoneticPr fontId="3"/>
  </si>
  <si>
    <t>農道の草刈り</t>
    <rPh sb="0" eb="2">
      <t>ノウドウ</t>
    </rPh>
    <rPh sb="3" eb="5">
      <t>クサカ</t>
    </rPh>
    <phoneticPr fontId="3"/>
  </si>
  <si>
    <t>農道側溝の泥上げ</t>
    <rPh sb="0" eb="2">
      <t>ノウドウ</t>
    </rPh>
    <rPh sb="2" eb="4">
      <t>ソッコウ</t>
    </rPh>
    <rPh sb="5" eb="6">
      <t>ドロ</t>
    </rPh>
    <rPh sb="6" eb="7">
      <t>ア</t>
    </rPh>
    <phoneticPr fontId="3"/>
  </si>
  <si>
    <t>路面の維持</t>
    <rPh sb="0" eb="2">
      <t>ロメン</t>
    </rPh>
    <rPh sb="3" eb="5">
      <t>イジ</t>
    </rPh>
    <phoneticPr fontId="3"/>
  </si>
  <si>
    <t>ため池の草刈り</t>
    <rPh sb="2" eb="3">
      <t>イケ</t>
    </rPh>
    <rPh sb="4" eb="6">
      <t>クサカ</t>
    </rPh>
    <phoneticPr fontId="3"/>
  </si>
  <si>
    <t>ため池の泥上げ</t>
    <rPh sb="2" eb="3">
      <t>イケ</t>
    </rPh>
    <rPh sb="4" eb="5">
      <t>ドロ</t>
    </rPh>
    <rPh sb="5" eb="6">
      <t>ア</t>
    </rPh>
    <phoneticPr fontId="3"/>
  </si>
  <si>
    <t>ため池附帯施設の保守管理</t>
    <rPh sb="2" eb="3">
      <t>イケ</t>
    </rPh>
    <rPh sb="3" eb="5">
      <t>フタイ</t>
    </rPh>
    <rPh sb="5" eb="7">
      <t>シセツ</t>
    </rPh>
    <rPh sb="8" eb="10">
      <t>ホシュ</t>
    </rPh>
    <rPh sb="10" eb="12">
      <t>カンリ</t>
    </rPh>
    <phoneticPr fontId="3"/>
  </si>
  <si>
    <t>農用地</t>
    <rPh sb="0" eb="3">
      <t>ノウヨウチ</t>
    </rPh>
    <phoneticPr fontId="3"/>
  </si>
  <si>
    <t>水路</t>
    <rPh sb="0" eb="2">
      <t>スイロ</t>
    </rPh>
    <phoneticPr fontId="3"/>
  </si>
  <si>
    <t>農道</t>
    <rPh sb="0" eb="2">
      <t>ノウドウ</t>
    </rPh>
    <phoneticPr fontId="3"/>
  </si>
  <si>
    <t>ため池</t>
    <rPh sb="2" eb="3">
      <t>イケ</t>
    </rPh>
    <phoneticPr fontId="3"/>
  </si>
  <si>
    <t>農地中間管理機構の借り受け農地の有無</t>
    <rPh sb="0" eb="2">
      <t>ノウチ</t>
    </rPh>
    <rPh sb="2" eb="4">
      <t>チュウカン</t>
    </rPh>
    <rPh sb="4" eb="6">
      <t>カンリ</t>
    </rPh>
    <rPh sb="6" eb="8">
      <t>キコウ</t>
    </rPh>
    <rPh sb="9" eb="10">
      <t>カ</t>
    </rPh>
    <rPh sb="11" eb="12">
      <t>ウ</t>
    </rPh>
    <rPh sb="13" eb="15">
      <t>ノウチ</t>
    </rPh>
    <rPh sb="16" eb="18">
      <t>ウム</t>
    </rPh>
    <phoneticPr fontId="3"/>
  </si>
  <si>
    <t>農用地の軽微な補修等</t>
    <rPh sb="0" eb="3">
      <t>ノウヨウチ</t>
    </rPh>
    <rPh sb="4" eb="6">
      <t>ケイビ</t>
    </rPh>
    <rPh sb="7" eb="9">
      <t>ホシュウ</t>
    </rPh>
    <rPh sb="9" eb="10">
      <t>トウ</t>
    </rPh>
    <phoneticPr fontId="3"/>
  </si>
  <si>
    <t>水路の軽微な補修等</t>
    <rPh sb="0" eb="2">
      <t>スイロ</t>
    </rPh>
    <rPh sb="3" eb="5">
      <t>ケイビ</t>
    </rPh>
    <rPh sb="6" eb="8">
      <t>ホシュウ</t>
    </rPh>
    <rPh sb="8" eb="9">
      <t>トウ</t>
    </rPh>
    <phoneticPr fontId="3"/>
  </si>
  <si>
    <t>農道の軽微な補修等</t>
    <rPh sb="0" eb="2">
      <t>ノウドウ</t>
    </rPh>
    <rPh sb="3" eb="5">
      <t>ケイビ</t>
    </rPh>
    <rPh sb="6" eb="8">
      <t>ホシュウ</t>
    </rPh>
    <rPh sb="8" eb="9">
      <t>トウ</t>
    </rPh>
    <phoneticPr fontId="3"/>
  </si>
  <si>
    <t>ため池の軽微な補修等</t>
    <rPh sb="2" eb="3">
      <t>イケ</t>
    </rPh>
    <rPh sb="4" eb="6">
      <t>ケイビ</t>
    </rPh>
    <rPh sb="7" eb="9">
      <t>ホシュウ</t>
    </rPh>
    <rPh sb="9" eb="10">
      <t>トウ</t>
    </rPh>
    <phoneticPr fontId="3"/>
  </si>
  <si>
    <t>資源向上支払（長寿命化）</t>
    <rPh sb="0" eb="2">
      <t>シゲン</t>
    </rPh>
    <rPh sb="2" eb="4">
      <t>コウジョウ</t>
    </rPh>
    <rPh sb="4" eb="6">
      <t>シハライ</t>
    </rPh>
    <rPh sb="7" eb="11">
      <t>チョウジュミョウカ</t>
    </rPh>
    <phoneticPr fontId="3"/>
  </si>
  <si>
    <t>活動に参加した最大人数</t>
    <rPh sb="0" eb="2">
      <t>カツドウ</t>
    </rPh>
    <rPh sb="3" eb="5">
      <t>サンカ</t>
    </rPh>
    <rPh sb="7" eb="9">
      <t>サイダイ</t>
    </rPh>
    <rPh sb="9" eb="11">
      <t>ニンズウ</t>
    </rPh>
    <phoneticPr fontId="3"/>
  </si>
  <si>
    <t>活動に参加した最大人数</t>
    <rPh sb="7" eb="9">
      <t>サイダイ</t>
    </rPh>
    <rPh sb="9" eb="11">
      <t>ニンズウ</t>
    </rPh>
    <phoneticPr fontId="3"/>
  </si>
  <si>
    <t>研修</t>
    <rPh sb="0" eb="2">
      <t>ケンシュウ</t>
    </rPh>
    <phoneticPr fontId="3"/>
  </si>
  <si>
    <t>研修</t>
    <rPh sb="0" eb="2">
      <t>ケンシュウ</t>
    </rPh>
    <phoneticPr fontId="3"/>
  </si>
  <si>
    <t>点検・計画策定</t>
    <rPh sb="0" eb="2">
      <t>テンケン</t>
    </rPh>
    <rPh sb="3" eb="5">
      <t>ケイカク</t>
    </rPh>
    <rPh sb="5" eb="7">
      <t>サクテイ</t>
    </rPh>
    <phoneticPr fontId="9"/>
  </si>
  <si>
    <t>機能診断・計画策定</t>
    <rPh sb="0" eb="2">
      <t>キノウ</t>
    </rPh>
    <rPh sb="2" eb="4">
      <t>シンダン</t>
    </rPh>
    <rPh sb="5" eb="7">
      <t>ケイカク</t>
    </rPh>
    <rPh sb="7" eb="9">
      <t>サクテイ</t>
    </rPh>
    <phoneticPr fontId="9"/>
  </si>
  <si>
    <t>研修</t>
    <rPh sb="0" eb="2">
      <t>ケンシュウ</t>
    </rPh>
    <phoneticPr fontId="2"/>
  </si>
  <si>
    <t>農村環境保全活動</t>
    <rPh sb="0" eb="2">
      <t>ノウソン</t>
    </rPh>
    <rPh sb="2" eb="4">
      <t>カンキョウ</t>
    </rPh>
    <rPh sb="4" eb="6">
      <t>ホゼン</t>
    </rPh>
    <rPh sb="6" eb="8">
      <t>カツドウ</t>
    </rPh>
    <phoneticPr fontId="3"/>
  </si>
  <si>
    <t>農地維持支払・資源向上支払（共同）</t>
    <rPh sb="0" eb="2">
      <t>ノウチ</t>
    </rPh>
    <rPh sb="2" eb="4">
      <t>イジ</t>
    </rPh>
    <rPh sb="4" eb="6">
      <t>シハライ</t>
    </rPh>
    <rPh sb="7" eb="9">
      <t>シゲン</t>
    </rPh>
    <rPh sb="9" eb="11">
      <t>コウジョウ</t>
    </rPh>
    <rPh sb="11" eb="13">
      <t>シハライ</t>
    </rPh>
    <rPh sb="14" eb="16">
      <t>キョウドウ</t>
    </rPh>
    <phoneticPr fontId="3"/>
  </si>
  <si>
    <t>施設の軽微な補修</t>
    <rPh sb="0" eb="2">
      <t>シセツ</t>
    </rPh>
    <rPh sb="3" eb="5">
      <t>ケイビ</t>
    </rPh>
    <rPh sb="6" eb="8">
      <t>ホシュウ</t>
    </rPh>
    <phoneticPr fontId="3"/>
  </si>
  <si>
    <t>資源向上支払（共同）</t>
    <rPh sb="0" eb="2">
      <t>シゲン</t>
    </rPh>
    <rPh sb="2" eb="4">
      <t>コウジョウ</t>
    </rPh>
    <rPh sb="4" eb="6">
      <t>シハライ</t>
    </rPh>
    <rPh sb="7" eb="9">
      <t>キョウドウ</t>
    </rPh>
    <phoneticPr fontId="3"/>
  </si>
  <si>
    <t>資源向上支払交付金（共同）</t>
    <rPh sb="0" eb="2">
      <t>シゲン</t>
    </rPh>
    <rPh sb="2" eb="4">
      <t>コウジョウ</t>
    </rPh>
    <rPh sb="4" eb="6">
      <t>シハライ</t>
    </rPh>
    <rPh sb="6" eb="9">
      <t>コウフキン</t>
    </rPh>
    <rPh sb="10" eb="12">
      <t>キョウドウ</t>
    </rPh>
    <phoneticPr fontId="3"/>
  </si>
  <si>
    <t>資源向上支払交付金（長寿命化）</t>
    <rPh sb="0" eb="2">
      <t>シゲン</t>
    </rPh>
    <rPh sb="2" eb="4">
      <t>コウジョウ</t>
    </rPh>
    <rPh sb="4" eb="6">
      <t>シハライ</t>
    </rPh>
    <rPh sb="6" eb="9">
      <t>コウフキン</t>
    </rPh>
    <rPh sb="10" eb="14">
      <t>チョウジュミョウカ</t>
    </rPh>
    <phoneticPr fontId="3"/>
  </si>
  <si>
    <t>52　遊休農地の有効活用</t>
    <rPh sb="3" eb="5">
      <t>ユウキュウ</t>
    </rPh>
    <rPh sb="5" eb="7">
      <t>ノウチ</t>
    </rPh>
    <rPh sb="8" eb="10">
      <t>ユウコウ</t>
    </rPh>
    <rPh sb="10" eb="12">
      <t>カツヨウ</t>
    </rPh>
    <phoneticPr fontId="2"/>
  </si>
  <si>
    <t>53　農地周りの環境改善活動の強化</t>
    <rPh sb="3" eb="5">
      <t>ノウチ</t>
    </rPh>
    <rPh sb="5" eb="6">
      <t>マワ</t>
    </rPh>
    <rPh sb="8" eb="10">
      <t>カンキョウ</t>
    </rPh>
    <rPh sb="10" eb="12">
      <t>カイゼン</t>
    </rPh>
    <rPh sb="12" eb="14">
      <t>カツドウ</t>
    </rPh>
    <rPh sb="15" eb="17">
      <t>キョウカ</t>
    </rPh>
    <phoneticPr fontId="2"/>
  </si>
  <si>
    <t>54　地域住民による直営施工</t>
    <rPh sb="3" eb="5">
      <t>チイキ</t>
    </rPh>
    <rPh sb="5" eb="7">
      <t>ジュウミン</t>
    </rPh>
    <rPh sb="10" eb="12">
      <t>チョクエイ</t>
    </rPh>
    <rPh sb="12" eb="14">
      <t>セコウ</t>
    </rPh>
    <phoneticPr fontId="2"/>
  </si>
  <si>
    <t>55　防災・減災力の強化</t>
    <rPh sb="3" eb="5">
      <t>ボウサイ</t>
    </rPh>
    <rPh sb="6" eb="7">
      <t>ゲン</t>
    </rPh>
    <rPh sb="7" eb="8">
      <t>サイ</t>
    </rPh>
    <rPh sb="8" eb="9">
      <t>リョク</t>
    </rPh>
    <rPh sb="10" eb="12">
      <t>キョウカ</t>
    </rPh>
    <phoneticPr fontId="2"/>
  </si>
  <si>
    <t>56　農村環境保全活動の幅広い展開</t>
    <rPh sb="3" eb="5">
      <t>ノウソン</t>
    </rPh>
    <rPh sb="5" eb="7">
      <t>カンキョウ</t>
    </rPh>
    <rPh sb="7" eb="9">
      <t>ホゼン</t>
    </rPh>
    <rPh sb="9" eb="11">
      <t>カツドウ</t>
    </rPh>
    <rPh sb="12" eb="14">
      <t>ハバヒロ</t>
    </rPh>
    <rPh sb="15" eb="17">
      <t>テンカイ</t>
    </rPh>
    <phoneticPr fontId="2"/>
  </si>
  <si>
    <t>57　医療・福祉との連携</t>
    <rPh sb="3" eb="5">
      <t>イリョウ</t>
    </rPh>
    <rPh sb="6" eb="8">
      <t>フクシ</t>
    </rPh>
    <rPh sb="10" eb="12">
      <t>レンケイ</t>
    </rPh>
    <phoneticPr fontId="2"/>
  </si>
  <si>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2"/>
  </si>
  <si>
    <t>59　都道府県、市町村が特に認める活動</t>
    <rPh sb="3" eb="7">
      <t>トドウフケン</t>
    </rPh>
    <rPh sb="8" eb="11">
      <t>シチョウソン</t>
    </rPh>
    <rPh sb="12" eb="13">
      <t>トク</t>
    </rPh>
    <rPh sb="14" eb="15">
      <t>ミト</t>
    </rPh>
    <rPh sb="17" eb="19">
      <t>カツドウ</t>
    </rPh>
    <phoneticPr fontId="2"/>
  </si>
  <si>
    <t>61　水路の補修</t>
    <rPh sb="3" eb="5">
      <t>スイロ</t>
    </rPh>
    <rPh sb="6" eb="8">
      <t>ホシュウ</t>
    </rPh>
    <phoneticPr fontId="2"/>
  </si>
  <si>
    <t>62　水路の更新等</t>
    <rPh sb="3" eb="5">
      <t>スイロ</t>
    </rPh>
    <rPh sb="6" eb="8">
      <t>コウシン</t>
    </rPh>
    <rPh sb="8" eb="9">
      <t>トウ</t>
    </rPh>
    <phoneticPr fontId="2"/>
  </si>
  <si>
    <t>63　農道の補修</t>
    <rPh sb="3" eb="5">
      <t>ノウドウ</t>
    </rPh>
    <rPh sb="6" eb="8">
      <t>ホシュウ</t>
    </rPh>
    <phoneticPr fontId="2"/>
  </si>
  <si>
    <t>64　農道の更新等</t>
    <rPh sb="3" eb="5">
      <t>ノウドウ</t>
    </rPh>
    <rPh sb="6" eb="8">
      <t>コウシン</t>
    </rPh>
    <rPh sb="8" eb="9">
      <t>トウ</t>
    </rPh>
    <phoneticPr fontId="2"/>
  </si>
  <si>
    <t>65　ため池の補修</t>
    <rPh sb="5" eb="6">
      <t>イケ</t>
    </rPh>
    <rPh sb="7" eb="9">
      <t>ホシュウ</t>
    </rPh>
    <phoneticPr fontId="2"/>
  </si>
  <si>
    <t>66　ため池（附帯施設）の更新等</t>
    <rPh sb="5" eb="6">
      <t>イケ</t>
    </rPh>
    <rPh sb="7" eb="9">
      <t>フタイ</t>
    </rPh>
    <rPh sb="9" eb="11">
      <t>シセツ</t>
    </rPh>
    <rPh sb="13" eb="15">
      <t>コウシン</t>
    </rPh>
    <rPh sb="15" eb="16">
      <t>トウ</t>
    </rPh>
    <phoneticPr fontId="2"/>
  </si>
  <si>
    <t>取組番号（左詰め）</t>
    <rPh sb="0" eb="2">
      <t>トリクミ</t>
    </rPh>
    <rPh sb="2" eb="4">
      <t>バンゴウ</t>
    </rPh>
    <rPh sb="5" eb="6">
      <t>ヒダリ</t>
    </rPh>
    <rPh sb="6" eb="7">
      <t>ツ</t>
    </rPh>
    <phoneticPr fontId="3"/>
  </si>
  <si>
    <t>備考（具体的な活動内容を記入）</t>
    <rPh sb="0" eb="2">
      <t>ビコウ</t>
    </rPh>
    <rPh sb="3" eb="6">
      <t>グタイテキ</t>
    </rPh>
    <rPh sb="7" eb="9">
      <t>カツドウ</t>
    </rPh>
    <rPh sb="9" eb="11">
      <t>ナイヨウ</t>
    </rPh>
    <rPh sb="12" eb="14">
      <t>キニュウ</t>
    </rPh>
    <phoneticPr fontId="3"/>
  </si>
  <si>
    <t>循環かんがいによる水質保全</t>
    <rPh sb="0" eb="2">
      <t>ジュンカン</t>
    </rPh>
    <rPh sb="9" eb="11">
      <t>スイシツ</t>
    </rPh>
    <rPh sb="11" eb="13">
      <t>ホゼン</t>
    </rPh>
    <phoneticPr fontId="2"/>
  </si>
  <si>
    <t>浄化水路による水質保全</t>
    <rPh sb="0" eb="2">
      <t>ジョウカ</t>
    </rPh>
    <rPh sb="2" eb="4">
      <t>スイロ</t>
    </rPh>
    <rPh sb="7" eb="9">
      <t>スイシツ</t>
    </rPh>
    <rPh sb="9" eb="11">
      <t>ホゼン</t>
    </rPh>
    <phoneticPr fontId="2"/>
  </si>
  <si>
    <t>地下水かん養</t>
    <rPh sb="0" eb="3">
      <t>チカスイ</t>
    </rPh>
    <rPh sb="5" eb="6">
      <t>ヨウ</t>
    </rPh>
    <phoneticPr fontId="2"/>
  </si>
  <si>
    <t>持続的な水管理</t>
    <rPh sb="0" eb="3">
      <t>ジゾクテキ</t>
    </rPh>
    <rPh sb="4" eb="5">
      <t>ミズ</t>
    </rPh>
    <rPh sb="5" eb="7">
      <t>カンリ</t>
    </rPh>
    <phoneticPr fontId="2"/>
  </si>
  <si>
    <t>土壌流出防止</t>
    <rPh sb="0" eb="2">
      <t>ドジョウ</t>
    </rPh>
    <rPh sb="2" eb="4">
      <t>リュウシュツ</t>
    </rPh>
    <rPh sb="4" eb="6">
      <t>ボウシ</t>
    </rPh>
    <phoneticPr fontId="2"/>
  </si>
  <si>
    <t>生物多様性の回復</t>
    <rPh sb="0" eb="2">
      <t>セイブツ</t>
    </rPh>
    <rPh sb="2" eb="5">
      <t>タヨウセイ</t>
    </rPh>
    <rPh sb="6" eb="8">
      <t>カイフク</t>
    </rPh>
    <phoneticPr fontId="2"/>
  </si>
  <si>
    <t>水環境の回復</t>
    <rPh sb="0" eb="3">
      <t>ミズカンキョウ</t>
    </rPh>
    <rPh sb="4" eb="6">
      <t>カイフク</t>
    </rPh>
    <phoneticPr fontId="2"/>
  </si>
  <si>
    <t>持続的な畦畔管理</t>
    <rPh sb="0" eb="3">
      <t>ジゾクテキ</t>
    </rPh>
    <rPh sb="4" eb="6">
      <t>ケイハン</t>
    </rPh>
    <rPh sb="6" eb="8">
      <t>カンリ</t>
    </rPh>
    <phoneticPr fontId="2"/>
  </si>
  <si>
    <t>専門家の指導</t>
    <rPh sb="0" eb="3">
      <t>センモンカ</t>
    </rPh>
    <rPh sb="4" eb="6">
      <t>シドウ</t>
    </rPh>
    <phoneticPr fontId="2"/>
  </si>
  <si>
    <t>実施状況確認表</t>
    <rPh sb="0" eb="2">
      <t>ジッシ</t>
    </rPh>
    <rPh sb="2" eb="4">
      <t>ジョウキョウ</t>
    </rPh>
    <rPh sb="4" eb="6">
      <t>カクニン</t>
    </rPh>
    <rPh sb="6" eb="7">
      <t>オモテ</t>
    </rPh>
    <phoneticPr fontId="3"/>
  </si>
  <si>
    <t>広域活動組織</t>
    <rPh sb="0" eb="2">
      <t>コウイキ</t>
    </rPh>
    <rPh sb="2" eb="4">
      <t>カツドウ</t>
    </rPh>
    <rPh sb="4" eb="6">
      <t>ソシキ</t>
    </rPh>
    <phoneticPr fontId="3"/>
  </si>
  <si>
    <t>特定非営利活動法人</t>
    <rPh sb="0" eb="2">
      <t>トクテイ</t>
    </rPh>
    <rPh sb="2" eb="5">
      <t>ヒエイリ</t>
    </rPh>
    <rPh sb="5" eb="7">
      <t>カツドウ</t>
    </rPh>
    <rPh sb="7" eb="9">
      <t>ホウジン</t>
    </rPh>
    <phoneticPr fontId="3"/>
  </si>
  <si>
    <t>構成員（農業者）</t>
    <rPh sb="0" eb="3">
      <t>コウセイイン</t>
    </rPh>
    <rPh sb="4" eb="7">
      <t>ノウギョウシャ</t>
    </rPh>
    <phoneticPr fontId="3"/>
  </si>
  <si>
    <t>構成員（農業者以外）</t>
    <rPh sb="0" eb="3">
      <t>コウセイイン</t>
    </rPh>
    <rPh sb="4" eb="7">
      <t>ノウギョウシャ</t>
    </rPh>
    <rPh sb="7" eb="9">
      <t>イガイ</t>
    </rPh>
    <phoneticPr fontId="3"/>
  </si>
  <si>
    <t>資源向上支払
（長寿命化）</t>
    <rPh sb="0" eb="2">
      <t>シゲン</t>
    </rPh>
    <rPh sb="2" eb="4">
      <t>コウジョウ</t>
    </rPh>
    <rPh sb="4" eb="6">
      <t>シハライ</t>
    </rPh>
    <rPh sb="8" eb="12">
      <t>チョウジュミョウカ</t>
    </rPh>
    <phoneticPr fontId="3"/>
  </si>
  <si>
    <t>資源向上支払
（共同）</t>
    <rPh sb="0" eb="2">
      <t>シゲン</t>
    </rPh>
    <rPh sb="2" eb="4">
      <t>コウジョウ</t>
    </rPh>
    <rPh sb="4" eb="6">
      <t>シハライ</t>
    </rPh>
    <rPh sb="8" eb="10">
      <t>キョウドウ</t>
    </rPh>
    <phoneticPr fontId="3"/>
  </si>
  <si>
    <t>計(a)</t>
    <rPh sb="0" eb="1">
      <t>ケイ</t>
    </rPh>
    <phoneticPr fontId="3"/>
  </si>
  <si>
    <t>奄美群島</t>
    <rPh sb="0" eb="2">
      <t>アマミ</t>
    </rPh>
    <rPh sb="2" eb="4">
      <t>グントウ</t>
    </rPh>
    <phoneticPr fontId="3"/>
  </si>
  <si>
    <t>小笠原諸島</t>
    <rPh sb="0" eb="3">
      <t>オガサワラ</t>
    </rPh>
    <rPh sb="3" eb="5">
      <t>ショトウ</t>
    </rPh>
    <phoneticPr fontId="3"/>
  </si>
  <si>
    <t>有識者等による研修会、
検討会の開催</t>
    <rPh sb="0" eb="3">
      <t>ユウシキシャ</t>
    </rPh>
    <rPh sb="3" eb="4">
      <t>トウ</t>
    </rPh>
    <rPh sb="7" eb="10">
      <t>ケンシュウカイ</t>
    </rPh>
    <rPh sb="12" eb="15">
      <t>ケントウカイ</t>
    </rPh>
    <rPh sb="16" eb="18">
      <t>カイサイ</t>
    </rPh>
    <phoneticPr fontId="3"/>
  </si>
  <si>
    <t>構造変化に対応した
保全管理の目標</t>
    <phoneticPr fontId="3"/>
  </si>
  <si>
    <t>農村文化の伝承を通じた
農村コミュニティの強化</t>
    <rPh sb="0" eb="2">
      <t>ノウソン</t>
    </rPh>
    <rPh sb="2" eb="4">
      <t>ブンカ</t>
    </rPh>
    <rPh sb="5" eb="7">
      <t>デンショウ</t>
    </rPh>
    <rPh sb="8" eb="9">
      <t>ツウ</t>
    </rPh>
    <rPh sb="12" eb="14">
      <t>ノウソン</t>
    </rPh>
    <rPh sb="21" eb="23">
      <t>キョウカ</t>
    </rPh>
    <phoneticPr fontId="3"/>
  </si>
  <si>
    <t>都道府県、市町村が
特に認める活動</t>
    <rPh sb="0" eb="4">
      <t>トドウフケン</t>
    </rPh>
    <rPh sb="5" eb="8">
      <t>シチョウソン</t>
    </rPh>
    <rPh sb="10" eb="11">
      <t>トク</t>
    </rPh>
    <rPh sb="12" eb="13">
      <t>ミト</t>
    </rPh>
    <rPh sb="15" eb="17">
      <t>カツドウ</t>
    </rPh>
    <phoneticPr fontId="3"/>
  </si>
  <si>
    <t>水質モニタリングの
実施・記録管理</t>
    <rPh sb="0" eb="2">
      <t>スイシツ</t>
    </rPh>
    <rPh sb="10" eb="12">
      <t>ジッシ</t>
    </rPh>
    <rPh sb="13" eb="15">
      <t>キロク</t>
    </rPh>
    <rPh sb="15" eb="17">
      <t>カンリ</t>
    </rPh>
    <phoneticPr fontId="3"/>
  </si>
  <si>
    <t>確認年月日：平成 　年　月　日</t>
    <rPh sb="0" eb="2">
      <t>カクニン</t>
    </rPh>
    <rPh sb="2" eb="5">
      <t>ネンガッピ</t>
    </rPh>
    <rPh sb="6" eb="8">
      <t>ヘイセイ</t>
    </rPh>
    <phoneticPr fontId="3"/>
  </si>
  <si>
    <t>実施状況報告書等</t>
    <rPh sb="0" eb="2">
      <t>ジッシ</t>
    </rPh>
    <rPh sb="2" eb="4">
      <t>ジョウキョウ</t>
    </rPh>
    <rPh sb="4" eb="7">
      <t>ホウコクショ</t>
    </rPh>
    <rPh sb="7" eb="8">
      <t>トウ</t>
    </rPh>
    <phoneticPr fontId="3"/>
  </si>
  <si>
    <t>（確認内容）
　活動計画書に位置付けた活動項目について、「計画」欄及び「実施」欄に「○」、「×」又は「－」が記入されていることなど、記載の漏れがないことを確認。</t>
    <rPh sb="1" eb="3">
      <t>カクニン</t>
    </rPh>
    <rPh sb="3" eb="5">
      <t>ナイヨウ</t>
    </rPh>
    <rPh sb="8" eb="10">
      <t>カツドウ</t>
    </rPh>
    <rPh sb="10" eb="12">
      <t>ケイカク</t>
    </rPh>
    <rPh sb="12" eb="13">
      <t>ショ</t>
    </rPh>
    <rPh sb="14" eb="17">
      <t>イチヅ</t>
    </rPh>
    <rPh sb="19" eb="21">
      <t>カツドウ</t>
    </rPh>
    <rPh sb="21" eb="23">
      <t>コウモク</t>
    </rPh>
    <rPh sb="29" eb="31">
      <t>ケイカク</t>
    </rPh>
    <rPh sb="32" eb="33">
      <t>ラン</t>
    </rPh>
    <rPh sb="33" eb="34">
      <t>オヨ</t>
    </rPh>
    <rPh sb="36" eb="38">
      <t>ジッシ</t>
    </rPh>
    <rPh sb="39" eb="40">
      <t>ラン</t>
    </rPh>
    <rPh sb="48" eb="49">
      <t>マタ</t>
    </rPh>
    <rPh sb="54" eb="56">
      <t>キニュウ</t>
    </rPh>
    <rPh sb="66" eb="68">
      <t>キサイ</t>
    </rPh>
    <rPh sb="69" eb="70">
      <t>モ</t>
    </rPh>
    <rPh sb="77" eb="79">
      <t>カクニン</t>
    </rPh>
    <phoneticPr fontId="3"/>
  </si>
  <si>
    <t>（確認内容）
　総会、研修会が開催されていることを議事録等により確認。</t>
    <rPh sb="1" eb="3">
      <t>カクニン</t>
    </rPh>
    <rPh sb="3" eb="5">
      <t>ナイヨウ</t>
    </rPh>
    <rPh sb="8" eb="10">
      <t>ソウカイ</t>
    </rPh>
    <rPh sb="11" eb="14">
      <t>ケンシュウカイ</t>
    </rPh>
    <rPh sb="15" eb="17">
      <t>カイサイ</t>
    </rPh>
    <rPh sb="25" eb="28">
      <t>ギジロク</t>
    </rPh>
    <rPh sb="28" eb="29">
      <t>トウ</t>
    </rPh>
    <rPh sb="32" eb="34">
      <t>カクニン</t>
    </rPh>
    <phoneticPr fontId="3"/>
  </si>
  <si>
    <t>資源向上
（共同及び長寿命化）</t>
    <rPh sb="0" eb="2">
      <t>シゲン</t>
    </rPh>
    <rPh sb="2" eb="4">
      <t>コウジョウ</t>
    </rPh>
    <rPh sb="6" eb="8">
      <t>キョウドウ</t>
    </rPh>
    <rPh sb="8" eb="9">
      <t>オヨ</t>
    </rPh>
    <rPh sb="10" eb="14">
      <t>チョウジュミョウカ</t>
    </rPh>
    <phoneticPr fontId="3"/>
  </si>
  <si>
    <t>（確認内容）
　実施内容について、活動記録により活動が実施されていることを確認。</t>
    <rPh sb="1" eb="3">
      <t>カクニン</t>
    </rPh>
    <rPh sb="3" eb="5">
      <t>ナイヨウ</t>
    </rPh>
    <rPh sb="8" eb="10">
      <t>ジッシ</t>
    </rPh>
    <rPh sb="10" eb="12">
      <t>ナイヨウ</t>
    </rPh>
    <rPh sb="17" eb="19">
      <t>カツドウ</t>
    </rPh>
    <rPh sb="19" eb="21">
      <t>キロク</t>
    </rPh>
    <rPh sb="24" eb="26">
      <t>カツドウ</t>
    </rPh>
    <rPh sb="27" eb="29">
      <t>ジッシ</t>
    </rPh>
    <rPh sb="37" eb="39">
      <t>カクニン</t>
    </rPh>
    <phoneticPr fontId="3"/>
  </si>
  <si>
    <t>全体</t>
    <rPh sb="0" eb="2">
      <t>ゼンタイ</t>
    </rPh>
    <phoneticPr fontId="3"/>
  </si>
  <si>
    <t>資源向上（長寿命化）</t>
    <rPh sb="0" eb="2">
      <t>シゲン</t>
    </rPh>
    <rPh sb="2" eb="4">
      <t>コウジョウ</t>
    </rPh>
    <rPh sb="5" eb="9">
      <t>チョウジュミョウカ</t>
    </rPh>
    <phoneticPr fontId="3"/>
  </si>
  <si>
    <t>（確認内容）
金銭出納簿により、長寿命化整備計画に位置付けていない工事が、工事１件当たりの上限額を超えていないことを確認。</t>
    <rPh sb="1" eb="3">
      <t>カクニン</t>
    </rPh>
    <rPh sb="3" eb="5">
      <t>ナイヨウ</t>
    </rPh>
    <rPh sb="7" eb="9">
      <t>キンセン</t>
    </rPh>
    <rPh sb="9" eb="12">
      <t>スイトウボ</t>
    </rPh>
    <rPh sb="16" eb="20">
      <t>チョウジュミョウカ</t>
    </rPh>
    <rPh sb="20" eb="22">
      <t>セイビ</t>
    </rPh>
    <rPh sb="22" eb="24">
      <t>ケイカク</t>
    </rPh>
    <rPh sb="25" eb="28">
      <t>イチヅ</t>
    </rPh>
    <rPh sb="33" eb="35">
      <t>コウジ</t>
    </rPh>
    <rPh sb="37" eb="39">
      <t>コウジ</t>
    </rPh>
    <rPh sb="40" eb="41">
      <t>ケン</t>
    </rPh>
    <rPh sb="41" eb="42">
      <t>ア</t>
    </rPh>
    <rPh sb="45" eb="48">
      <t>ジョウゲンガク</t>
    </rPh>
    <rPh sb="49" eb="50">
      <t>コ</t>
    </rPh>
    <rPh sb="58" eb="60">
      <t>カクニン</t>
    </rPh>
    <phoneticPr fontId="3"/>
  </si>
  <si>
    <t>（注１）荒廃農地の発生・解消状況に関する調査とは、荒廃農地の発生・解消状況に関する調査要領（平成20年４月15日付け19農振第2125号農村振興局長通知）に基づく調査のこと。（平成24年12月25日までは「耕作放棄地全体調査」として実施。）荒廃農地の発生・解消状況に関する調査と重複のあった農用地については、適宜、各担当部局と情報共有を行うこと。</t>
    <rPh sb="1" eb="2">
      <t>チュウ</t>
    </rPh>
    <rPh sb="4" eb="6">
      <t>コウハイ</t>
    </rPh>
    <rPh sb="6" eb="8">
      <t>ノウチ</t>
    </rPh>
    <rPh sb="9" eb="11">
      <t>ハッセイ</t>
    </rPh>
    <rPh sb="12" eb="14">
      <t>カイショウ</t>
    </rPh>
    <rPh sb="14" eb="16">
      <t>ジョウキョウ</t>
    </rPh>
    <rPh sb="17" eb="18">
      <t>カン</t>
    </rPh>
    <rPh sb="20" eb="22">
      <t>チョウサ</t>
    </rPh>
    <rPh sb="25" eb="27">
      <t>コウハイ</t>
    </rPh>
    <rPh sb="27" eb="29">
      <t>ノウチ</t>
    </rPh>
    <rPh sb="30" eb="32">
      <t>ハッセイ</t>
    </rPh>
    <rPh sb="33" eb="35">
      <t>カイショウ</t>
    </rPh>
    <rPh sb="35" eb="37">
      <t>ジョウキョウ</t>
    </rPh>
    <rPh sb="38" eb="39">
      <t>カン</t>
    </rPh>
    <rPh sb="41" eb="43">
      <t>チョウサ</t>
    </rPh>
    <rPh sb="43" eb="45">
      <t>ヨウリョウ</t>
    </rPh>
    <rPh sb="46" eb="48">
      <t>ヘイセイ</t>
    </rPh>
    <rPh sb="50" eb="51">
      <t>ネン</t>
    </rPh>
    <rPh sb="52" eb="53">
      <t>ガツ</t>
    </rPh>
    <rPh sb="55" eb="56">
      <t>ニチ</t>
    </rPh>
    <rPh sb="56" eb="57">
      <t>ヅ</t>
    </rPh>
    <rPh sb="60" eb="61">
      <t>ノウ</t>
    </rPh>
    <rPh sb="62" eb="63">
      <t>ダイ</t>
    </rPh>
    <rPh sb="67" eb="68">
      <t>ゴウ</t>
    </rPh>
    <rPh sb="68" eb="69">
      <t>ノウ</t>
    </rPh>
    <phoneticPr fontId="3"/>
  </si>
  <si>
    <t>２．所見</t>
    <rPh sb="2" eb="4">
      <t>ショケン</t>
    </rPh>
    <phoneticPr fontId="3"/>
  </si>
  <si>
    <t>　必要に応じて、当該年度に取組が適切に実施されているか確認。</t>
    <rPh sb="1" eb="3">
      <t>ヒツヨウ</t>
    </rPh>
    <rPh sb="4" eb="5">
      <t>オウ</t>
    </rPh>
    <rPh sb="8" eb="10">
      <t>トウガイ</t>
    </rPh>
    <rPh sb="10" eb="12">
      <t>ネンド</t>
    </rPh>
    <rPh sb="13" eb="15">
      <t>トリクミ</t>
    </rPh>
    <rPh sb="16" eb="18">
      <t>テキセツ</t>
    </rPh>
    <rPh sb="19" eb="21">
      <t>ジッシ</t>
    </rPh>
    <rPh sb="27" eb="29">
      <t>カクニン</t>
    </rPh>
    <phoneticPr fontId="3"/>
  </si>
  <si>
    <t>テーマ</t>
    <phoneticPr fontId="3"/>
  </si>
  <si>
    <t>（４）所見</t>
    <rPh sb="3" eb="5">
      <t>ショケン</t>
    </rPh>
    <phoneticPr fontId="3"/>
  </si>
  <si>
    <t>　施工箇所・延長について、現地で確認（延長については図測でも可能）。</t>
    <rPh sb="1" eb="3">
      <t>セコウ</t>
    </rPh>
    <rPh sb="3" eb="5">
      <t>カショ</t>
    </rPh>
    <rPh sb="6" eb="8">
      <t>エンチョウ</t>
    </rPh>
    <rPh sb="13" eb="15">
      <t>ゲンチ</t>
    </rPh>
    <rPh sb="16" eb="18">
      <t>カクニン</t>
    </rPh>
    <rPh sb="19" eb="21">
      <t>エンチョウ</t>
    </rPh>
    <rPh sb="26" eb="27">
      <t>ズ</t>
    </rPh>
    <rPh sb="27" eb="28">
      <t>ソク</t>
    </rPh>
    <rPh sb="30" eb="32">
      <t>カノウ</t>
    </rPh>
    <phoneticPr fontId="3"/>
  </si>
  <si>
    <t>注１：事業量は、実施状況報告書（様式１－８号）の実施欄に記入されている事業量を記入する。</t>
    <rPh sb="0" eb="1">
      <t>チュウ</t>
    </rPh>
    <rPh sb="3" eb="5">
      <t>ジギョウ</t>
    </rPh>
    <rPh sb="5" eb="6">
      <t>リョウ</t>
    </rPh>
    <rPh sb="8" eb="10">
      <t>ジッシ</t>
    </rPh>
    <rPh sb="10" eb="12">
      <t>ジョウキョウ</t>
    </rPh>
    <rPh sb="12" eb="14">
      <t>ホウコク</t>
    </rPh>
    <rPh sb="14" eb="15">
      <t>ショ</t>
    </rPh>
    <rPh sb="16" eb="18">
      <t>ヨウシキ</t>
    </rPh>
    <rPh sb="21" eb="22">
      <t>ゴウ</t>
    </rPh>
    <rPh sb="24" eb="26">
      <t>ジッシ</t>
    </rPh>
    <rPh sb="26" eb="27">
      <t>ラン</t>
    </rPh>
    <rPh sb="28" eb="30">
      <t>キニュウ</t>
    </rPh>
    <rPh sb="35" eb="37">
      <t>ジギョウ</t>
    </rPh>
    <rPh sb="37" eb="38">
      <t>リョウ</t>
    </rPh>
    <rPh sb="39" eb="41">
      <t>キニュウ</t>
    </rPh>
    <phoneticPr fontId="3"/>
  </si>
  <si>
    <t>（２）所見</t>
    <rPh sb="3" eb="5">
      <t>ショケン</t>
    </rPh>
    <phoneticPr fontId="3"/>
  </si>
  <si>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3"/>
  </si>
  <si>
    <t>堤体侵食の早期補修</t>
    <rPh sb="0" eb="2">
      <t>テイタイ</t>
    </rPh>
    <rPh sb="2" eb="4">
      <t>シンショク</t>
    </rPh>
    <rPh sb="5" eb="7">
      <t>ソウキ</t>
    </rPh>
    <rPh sb="7" eb="9">
      <t>ホシュウ</t>
    </rPh>
    <phoneticPr fontId="3"/>
  </si>
  <si>
    <t>うち農振農用地区域外
面積（a）</t>
    <rPh sb="2" eb="3">
      <t>ノウ</t>
    </rPh>
    <rPh sb="3" eb="4">
      <t>シン</t>
    </rPh>
    <rPh sb="4" eb="7">
      <t>ノウヨウチ</t>
    </rPh>
    <rPh sb="7" eb="10">
      <t>クイキガイ</t>
    </rPh>
    <rPh sb="11" eb="13">
      <t>メンセキ</t>
    </rPh>
    <phoneticPr fontId="3"/>
  </si>
  <si>
    <t>日付</t>
    <rPh sb="0" eb="2">
      <t>ヒヅケ</t>
    </rPh>
    <phoneticPr fontId="3"/>
  </si>
  <si>
    <t>平成○年度</t>
    <rPh sb="0" eb="2">
      <t>ヘイセイ</t>
    </rPh>
    <rPh sb="3" eb="5">
      <t>ネンド</t>
    </rPh>
    <phoneticPr fontId="3"/>
  </si>
  <si>
    <t>都道府県名</t>
    <rPh sb="0" eb="4">
      <t>トドウフケン</t>
    </rPh>
    <rPh sb="4" eb="5">
      <t>メイ</t>
    </rPh>
    <phoneticPr fontId="3"/>
  </si>
  <si>
    <t>市町村名</t>
    <rPh sb="0" eb="4">
      <t>シチョウソンメイ</t>
    </rPh>
    <phoneticPr fontId="3"/>
  </si>
  <si>
    <t>対象組織名</t>
    <rPh sb="0" eb="2">
      <t>タイショウ</t>
    </rPh>
    <rPh sb="2" eb="5">
      <t>ソシキメイ</t>
    </rPh>
    <phoneticPr fontId="3"/>
  </si>
  <si>
    <t>その他の農業者以外団体
（団体数）</t>
    <rPh sb="2" eb="3">
      <t>タ</t>
    </rPh>
    <rPh sb="4" eb="7">
      <t>ノウギョウシャ</t>
    </rPh>
    <rPh sb="7" eb="9">
      <t>イガイ</t>
    </rPh>
    <rPh sb="9" eb="11">
      <t>ダンタイ</t>
    </rPh>
    <rPh sb="13" eb="16">
      <t>ダンタイスウ</t>
    </rPh>
    <phoneticPr fontId="3"/>
  </si>
  <si>
    <t>特定農山村</t>
    <rPh sb="0" eb="2">
      <t>トクテイ</t>
    </rPh>
    <rPh sb="2" eb="3">
      <t>ノウ</t>
    </rPh>
    <rPh sb="3" eb="5">
      <t>サンソン</t>
    </rPh>
    <phoneticPr fontId="3"/>
  </si>
  <si>
    <t>前年度からの持越金
（農地維持支払・資源向上支払（共同））</t>
    <rPh sb="8" eb="9">
      <t>キン</t>
    </rPh>
    <rPh sb="25" eb="27">
      <t>キョウドウ</t>
    </rPh>
    <phoneticPr fontId="3"/>
  </si>
  <si>
    <t>前年度からの持越金
（資源向上支払（長寿命化）</t>
    <rPh sb="8" eb="9">
      <t>キン</t>
    </rPh>
    <rPh sb="11" eb="13">
      <t>シゲン</t>
    </rPh>
    <rPh sb="13" eb="15">
      <t>コウジョウ</t>
    </rPh>
    <rPh sb="15" eb="17">
      <t>シハライ</t>
    </rPh>
    <rPh sb="18" eb="22">
      <t>チョウジュミョウカ</t>
    </rPh>
    <phoneticPr fontId="3"/>
  </si>
  <si>
    <t>次年度への持越金
（農地維持支払・資源向上支払
（共同））</t>
    <rPh sb="7" eb="8">
      <t>キン</t>
    </rPh>
    <rPh sb="25" eb="27">
      <t>キョウドウ</t>
    </rPh>
    <phoneticPr fontId="3"/>
  </si>
  <si>
    <t>次年度への持越金
（資源向上支払（長寿命化））</t>
    <rPh sb="7" eb="8">
      <t>キン</t>
    </rPh>
    <rPh sb="10" eb="12">
      <t>シゲン</t>
    </rPh>
    <rPh sb="12" eb="14">
      <t>コウジョウ</t>
    </rPh>
    <rPh sb="14" eb="16">
      <t>シハライ</t>
    </rPh>
    <rPh sb="17" eb="21">
      <t>チョウジュミョウカ</t>
    </rPh>
    <phoneticPr fontId="3"/>
  </si>
  <si>
    <t>地域資源の適切な保全管理のための
推進活動</t>
    <rPh sb="0" eb="2">
      <t>チイキ</t>
    </rPh>
    <rPh sb="2" eb="4">
      <t>シゲン</t>
    </rPh>
    <rPh sb="5" eb="7">
      <t>テキセツ</t>
    </rPh>
    <rPh sb="8" eb="10">
      <t>ホゼン</t>
    </rPh>
    <rPh sb="10" eb="12">
      <t>カンリ</t>
    </rPh>
    <rPh sb="17" eb="19">
      <t>スイシン</t>
    </rPh>
    <rPh sb="19" eb="21">
      <t>カツドウ</t>
    </rPh>
    <phoneticPr fontId="3"/>
  </si>
  <si>
    <t>農業者の検討会の開催</t>
    <rPh sb="0" eb="3">
      <t>ノウギョウシャ</t>
    </rPh>
    <rPh sb="4" eb="7">
      <t>ケントウカイ</t>
    </rPh>
    <rPh sb="8" eb="10">
      <t>カイサイ</t>
    </rPh>
    <phoneticPr fontId="3"/>
  </si>
  <si>
    <t>地域住民等に対する意向調査等</t>
    <rPh sb="0" eb="2">
      <t>チイキ</t>
    </rPh>
    <rPh sb="2" eb="4">
      <t>ジュウミン</t>
    </rPh>
    <rPh sb="4" eb="5">
      <t>トウ</t>
    </rPh>
    <rPh sb="6" eb="7">
      <t>タイ</t>
    </rPh>
    <rPh sb="9" eb="11">
      <t>イコウ</t>
    </rPh>
    <rPh sb="11" eb="13">
      <t>チョウサ</t>
    </rPh>
    <rPh sb="13" eb="14">
      <t>トウ</t>
    </rPh>
    <phoneticPr fontId="3"/>
  </si>
  <si>
    <t>集落外住民や地域住民との
意見交換等</t>
    <rPh sb="0" eb="2">
      <t>シュウラク</t>
    </rPh>
    <rPh sb="2" eb="3">
      <t>ガイ</t>
    </rPh>
    <rPh sb="3" eb="5">
      <t>ジュウミン</t>
    </rPh>
    <rPh sb="6" eb="8">
      <t>チイキ</t>
    </rPh>
    <rPh sb="8" eb="10">
      <t>ジュウミン</t>
    </rPh>
    <rPh sb="13" eb="15">
      <t>イケン</t>
    </rPh>
    <rPh sb="15" eb="17">
      <t>コウカン</t>
    </rPh>
    <rPh sb="17" eb="18">
      <t>ナド</t>
    </rPh>
    <phoneticPr fontId="3"/>
  </si>
  <si>
    <t>農業者に対する意向調査、
現地調査</t>
    <rPh sb="0" eb="3">
      <t>ノウギョウシャ</t>
    </rPh>
    <rPh sb="4" eb="5">
      <t>タイ</t>
    </rPh>
    <rPh sb="7" eb="9">
      <t>イコウ</t>
    </rPh>
    <rPh sb="9" eb="11">
      <t>チョウサ</t>
    </rPh>
    <rPh sb="13" eb="15">
      <t>ゲンチ</t>
    </rPh>
    <rPh sb="15" eb="17">
      <t>チョウサ</t>
    </rPh>
    <phoneticPr fontId="3"/>
  </si>
  <si>
    <t>不在村地主との連絡体制の整備等</t>
    <rPh sb="0" eb="2">
      <t>フザイ</t>
    </rPh>
    <rPh sb="2" eb="3">
      <t>ムラ</t>
    </rPh>
    <rPh sb="3" eb="5">
      <t>ジヌシ</t>
    </rPh>
    <rPh sb="7" eb="9">
      <t>レンラク</t>
    </rPh>
    <rPh sb="9" eb="11">
      <t>タイセイ</t>
    </rPh>
    <rPh sb="12" eb="14">
      <t>セイビ</t>
    </rPh>
    <rPh sb="14" eb="15">
      <t>トウ</t>
    </rPh>
    <phoneticPr fontId="3"/>
  </si>
  <si>
    <t>水田の地下水かん養機能向上活動、水源かん養林の保全</t>
    <rPh sb="0" eb="2">
      <t>スイデン</t>
    </rPh>
    <rPh sb="3" eb="5">
      <t>チカ</t>
    </rPh>
    <rPh sb="5" eb="6">
      <t>スイ</t>
    </rPh>
    <rPh sb="8" eb="9">
      <t>ヨウ</t>
    </rPh>
    <rPh sb="9" eb="11">
      <t>キノウ</t>
    </rPh>
    <rPh sb="11" eb="13">
      <t>コウジョウ</t>
    </rPh>
    <rPh sb="13" eb="15">
      <t>カツドウ</t>
    </rPh>
    <phoneticPr fontId="3"/>
  </si>
  <si>
    <t>地域資源の活用・資源循環活動</t>
    <rPh sb="0" eb="4">
      <t>チイキシゲン</t>
    </rPh>
    <rPh sb="5" eb="7">
      <t>カツヨウ</t>
    </rPh>
    <rPh sb="8" eb="10">
      <t>シゲン</t>
    </rPh>
    <rPh sb="10" eb="12">
      <t>ジュンカン</t>
    </rPh>
    <rPh sb="12" eb="14">
      <t>カツドウ</t>
    </rPh>
    <phoneticPr fontId="3"/>
  </si>
  <si>
    <t>年度　多面的機能支払交付金　活動記録</t>
    <phoneticPr fontId="3"/>
  </si>
  <si>
    <t>取組番号</t>
    <rPh sb="2" eb="4">
      <t>バンゴウ</t>
    </rPh>
    <phoneticPr fontId="9"/>
  </si>
  <si>
    <t>取組番号</t>
    <rPh sb="2" eb="4">
      <t>バンゴウ</t>
    </rPh>
    <phoneticPr fontId="3"/>
  </si>
  <si>
    <t>取組番号</t>
    <rPh sb="0" eb="2">
      <t>トリクミ</t>
    </rPh>
    <rPh sb="2" eb="4">
      <t>バンゴウ</t>
    </rPh>
    <phoneticPr fontId="9"/>
  </si>
  <si>
    <t>農業者の検討会の開催</t>
    <phoneticPr fontId="9"/>
  </si>
  <si>
    <t>農業者に対する意向調査、現地調査</t>
    <phoneticPr fontId="9"/>
  </si>
  <si>
    <t>不在村地主との連絡体制の整備等</t>
    <rPh sb="14" eb="15">
      <t>トウ</t>
    </rPh>
    <phoneticPr fontId="9"/>
  </si>
  <si>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3"/>
  </si>
  <si>
    <t>地域住民等に対する意向調査等</t>
    <rPh sb="0" eb="2">
      <t>チイキ</t>
    </rPh>
    <rPh sb="2" eb="4">
      <t>ジュウミン</t>
    </rPh>
    <rPh sb="4" eb="5">
      <t>トウ</t>
    </rPh>
    <rPh sb="6" eb="7">
      <t>タイ</t>
    </rPh>
    <rPh sb="9" eb="11">
      <t>イコウ</t>
    </rPh>
    <rPh sb="11" eb="13">
      <t>チョウサ</t>
    </rPh>
    <rPh sb="13" eb="14">
      <t>トウ</t>
    </rPh>
    <phoneticPr fontId="3"/>
  </si>
  <si>
    <t>有識者等による研修会、検討会の開催</t>
    <phoneticPr fontId="9"/>
  </si>
  <si>
    <t>取組番号表</t>
    <rPh sb="0" eb="2">
      <t>トリクミ</t>
    </rPh>
    <rPh sb="2" eb="4">
      <t>バンゴウ</t>
    </rPh>
    <rPh sb="4" eb="5">
      <t>ヒョウ</t>
    </rPh>
    <phoneticPr fontId="3"/>
  </si>
  <si>
    <t>推進活動</t>
    <phoneticPr fontId="9"/>
  </si>
  <si>
    <t>増進活動</t>
    <phoneticPr fontId="3"/>
  </si>
  <si>
    <t>１（農地維持）</t>
    <rPh sb="2" eb="4">
      <t>ノウチ</t>
    </rPh>
    <rPh sb="4" eb="6">
      <t>イジ</t>
    </rPh>
    <phoneticPr fontId="3"/>
  </si>
  <si>
    <t>（地域資源の基礎的な保全活動）</t>
    <phoneticPr fontId="9"/>
  </si>
  <si>
    <t>（地域資源の適切な保全管理のための推進活動）</t>
    <phoneticPr fontId="9"/>
  </si>
  <si>
    <t>（施設の軽微な補修）</t>
    <phoneticPr fontId="9"/>
  </si>
  <si>
    <t>（農村環境保全活動）</t>
    <phoneticPr fontId="9"/>
  </si>
  <si>
    <t>（多面的機能の増進を図る活動）</t>
    <phoneticPr fontId="9"/>
  </si>
  <si>
    <t>地域住民等（集落外の住民・組織等も含む）との意見交換・ワークショップ・交流会の開催</t>
    <phoneticPr fontId="3"/>
  </si>
  <si>
    <t>景観形成・
生活環境保全</t>
    <phoneticPr fontId="9"/>
  </si>
  <si>
    <t>水田貯留機能増進・
地下水かん養</t>
    <phoneticPr fontId="9"/>
  </si>
  <si>
    <t>２（資源向上）</t>
    <rPh sb="2" eb="4">
      <t>シゲン</t>
    </rPh>
    <rPh sb="4" eb="6">
      <t>コウジョウ</t>
    </rPh>
    <phoneticPr fontId="3"/>
  </si>
  <si>
    <t>３（長寿命化）</t>
    <rPh sb="2" eb="6">
      <t>チョウジュミョウカ</t>
    </rPh>
    <phoneticPr fontId="3"/>
  </si>
  <si>
    <t>水田の地下水かん養機能向上活動、
水源かん養林の保全</t>
    <rPh sb="17" eb="19">
      <t>スイゲン</t>
    </rPh>
    <rPh sb="21" eb="22">
      <t>ヨウ</t>
    </rPh>
    <rPh sb="22" eb="23">
      <t>ハヤシ</t>
    </rPh>
    <rPh sb="24" eb="26">
      <t>ホゼン</t>
    </rPh>
    <phoneticPr fontId="9"/>
  </si>
  <si>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3"/>
  </si>
  <si>
    <t>点検・
計画
策定</t>
    <rPh sb="0" eb="2">
      <t>テンケン</t>
    </rPh>
    <rPh sb="4" eb="6">
      <t>ケイカク</t>
    </rPh>
    <rPh sb="7" eb="9">
      <t>サクテイ</t>
    </rPh>
    <phoneticPr fontId="9"/>
  </si>
  <si>
    <t>事務・組織運営等に
関する研修</t>
    <rPh sb="0" eb="2">
      <t>ジム</t>
    </rPh>
    <rPh sb="3" eb="5">
      <t>ソシキ</t>
    </rPh>
    <rPh sb="5" eb="7">
      <t>ウンエイ</t>
    </rPh>
    <rPh sb="7" eb="8">
      <t>トウ</t>
    </rPh>
    <rPh sb="10" eb="11">
      <t>カン</t>
    </rPh>
    <rPh sb="13" eb="15">
      <t>ケンシュウ</t>
    </rPh>
    <phoneticPr fontId="9"/>
  </si>
  <si>
    <t>遊休農地発生防止の
ための保全管理</t>
    <phoneticPr fontId="9"/>
  </si>
  <si>
    <t>畦畔・法面・防風林の
草刈り</t>
    <rPh sb="0" eb="2">
      <t>ケイハン</t>
    </rPh>
    <rPh sb="3" eb="5">
      <t>ノリメン</t>
    </rPh>
    <rPh sb="6" eb="9">
      <t>ボウフウリン</t>
    </rPh>
    <rPh sb="11" eb="13">
      <t>クサカ</t>
    </rPh>
    <phoneticPr fontId="9"/>
  </si>
  <si>
    <t>鳥獣害防護柵等の
保守管理</t>
    <rPh sb="0" eb="2">
      <t>チョウジュウ</t>
    </rPh>
    <rPh sb="2" eb="3">
      <t>ガイ</t>
    </rPh>
    <rPh sb="3" eb="6">
      <t>ボウゴサク</t>
    </rPh>
    <rPh sb="6" eb="7">
      <t>トウ</t>
    </rPh>
    <rPh sb="9" eb="11">
      <t>ホシュ</t>
    </rPh>
    <rPh sb="11" eb="13">
      <t>カンリ</t>
    </rPh>
    <phoneticPr fontId="9"/>
  </si>
  <si>
    <t>水路附帯施設の
保守管理</t>
    <rPh sb="0" eb="2">
      <t>スイロ</t>
    </rPh>
    <rPh sb="2" eb="4">
      <t>フタイ</t>
    </rPh>
    <rPh sb="4" eb="6">
      <t>シセツ</t>
    </rPh>
    <rPh sb="8" eb="10">
      <t>ホシュ</t>
    </rPh>
    <rPh sb="10" eb="12">
      <t>カンリ</t>
    </rPh>
    <phoneticPr fontId="9"/>
  </si>
  <si>
    <t>ため池附帯施設の
保守管理</t>
    <rPh sb="2" eb="3">
      <t>イケ</t>
    </rPh>
    <rPh sb="3" eb="5">
      <t>フタイ</t>
    </rPh>
    <rPh sb="5" eb="7">
      <t>シセツ</t>
    </rPh>
    <rPh sb="9" eb="11">
      <t>ホシュ</t>
    </rPh>
    <phoneticPr fontId="9"/>
  </si>
  <si>
    <t>農業者に対する意向調査、農業者による現地調査</t>
    <phoneticPr fontId="3"/>
  </si>
  <si>
    <t>不在村地主との連絡体制の整備、調整、それに必要な調査</t>
    <phoneticPr fontId="3"/>
  </si>
  <si>
    <t>地域住民等に対する意向調査、地域住民等との集落内調査</t>
    <phoneticPr fontId="3"/>
  </si>
  <si>
    <t>有識者等による研修会、有識者を交えた検討会の開催</t>
    <phoneticPr fontId="3"/>
  </si>
  <si>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3"/>
  </si>
  <si>
    <t>機能診断・
計画策定</t>
    <rPh sb="0" eb="2">
      <t>キノウ</t>
    </rPh>
    <rPh sb="2" eb="4">
      <t>シンダン</t>
    </rPh>
    <rPh sb="6" eb="8">
      <t>ケイカク</t>
    </rPh>
    <rPh sb="8" eb="10">
      <t>サクテイ</t>
    </rPh>
    <phoneticPr fontId="9"/>
  </si>
  <si>
    <t>１（農地維持）</t>
    <phoneticPr fontId="3"/>
  </si>
  <si>
    <t>農村文化の伝承を通じた
農村コミュニティの強化</t>
    <phoneticPr fontId="3"/>
  </si>
  <si>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9"/>
  </si>
  <si>
    <t>景観形成計画、
生活環境保全計画の策定</t>
    <rPh sb="4" eb="6">
      <t>ケイカク</t>
    </rPh>
    <phoneticPr fontId="9"/>
  </si>
  <si>
    <t>共同</t>
    <rPh sb="0" eb="2">
      <t>キョウドウ</t>
    </rPh>
    <phoneticPr fontId="9"/>
  </si>
  <si>
    <t>組織名：</t>
    <rPh sb="0" eb="3">
      <t>ソシキメイ</t>
    </rPh>
    <phoneticPr fontId="3"/>
  </si>
  <si>
    <t>取組の内容（平成30年度までの取組名）</t>
    <rPh sb="0" eb="2">
      <t>トリクミ</t>
    </rPh>
    <rPh sb="3" eb="5">
      <t>ナイヨウ</t>
    </rPh>
    <rPh sb="6" eb="8">
      <t>ヘイセイ</t>
    </rPh>
    <rPh sb="10" eb="12">
      <t>ネンド</t>
    </rPh>
    <rPh sb="15" eb="17">
      <t>トリクミ</t>
    </rPh>
    <rPh sb="17" eb="18">
      <t>メイ</t>
    </rPh>
    <phoneticPr fontId="3"/>
  </si>
  <si>
    <t>番号</t>
    <rPh sb="0" eb="2">
      <t>バンゴウ</t>
    </rPh>
    <phoneticPr fontId="2"/>
  </si>
  <si>
    <t>生態系保全</t>
    <rPh sb="0" eb="3">
      <t>セイタイケイ</t>
    </rPh>
    <rPh sb="3" eb="5">
      <t>ホゼン</t>
    </rPh>
    <phoneticPr fontId="2"/>
  </si>
  <si>
    <t>水質保全</t>
    <rPh sb="0" eb="2">
      <t>スイシツ</t>
    </rPh>
    <rPh sb="2" eb="4">
      <t>ホゼン</t>
    </rPh>
    <phoneticPr fontId="2"/>
  </si>
  <si>
    <t>景観形成・生活環境保全</t>
    <rPh sb="0" eb="2">
      <t>ケイカン</t>
    </rPh>
    <rPh sb="2" eb="4">
      <t>ケイセイ</t>
    </rPh>
    <rPh sb="5" eb="7">
      <t>セイカツ</t>
    </rPh>
    <rPh sb="7" eb="9">
      <t>カンキョウ</t>
    </rPh>
    <rPh sb="9" eb="11">
      <t>ホゼン</t>
    </rPh>
    <phoneticPr fontId="2"/>
  </si>
  <si>
    <t>水田貯留・地下水かん養</t>
    <rPh sb="0" eb="2">
      <t>スイデン</t>
    </rPh>
    <rPh sb="2" eb="4">
      <t>チョリュウ</t>
    </rPh>
    <rPh sb="5" eb="8">
      <t>チカスイ</t>
    </rPh>
    <rPh sb="10" eb="11">
      <t>ヨウ</t>
    </rPh>
    <phoneticPr fontId="2"/>
  </si>
  <si>
    <t>資源循環</t>
    <rPh sb="0" eb="2">
      <t>シゲン</t>
    </rPh>
    <rPh sb="2" eb="4">
      <t>ジュンカン</t>
    </rPh>
    <phoneticPr fontId="2"/>
  </si>
  <si>
    <t>１.農業者個人</t>
    <rPh sb="2" eb="5">
      <t>ノウギョウシャ</t>
    </rPh>
    <rPh sb="5" eb="7">
      <t>コジン</t>
    </rPh>
    <phoneticPr fontId="2"/>
  </si>
  <si>
    <t>２.農事組合法人</t>
    <rPh sb="2" eb="4">
      <t>ノウジ</t>
    </rPh>
    <rPh sb="4" eb="6">
      <t>クミアイ</t>
    </rPh>
    <rPh sb="6" eb="8">
      <t>ホウジン</t>
    </rPh>
    <phoneticPr fontId="2"/>
  </si>
  <si>
    <t>３.営農組合</t>
    <rPh sb="2" eb="4">
      <t>エイノウ</t>
    </rPh>
    <rPh sb="4" eb="6">
      <t>クミアイ</t>
    </rPh>
    <phoneticPr fontId="2"/>
  </si>
  <si>
    <t>４.その他の農業者団体</t>
    <rPh sb="4" eb="5">
      <t>タ</t>
    </rPh>
    <rPh sb="6" eb="9">
      <t>ノウギョウシャ</t>
    </rPh>
    <rPh sb="9" eb="11">
      <t>ダンタイ</t>
    </rPh>
    <phoneticPr fontId="2"/>
  </si>
  <si>
    <t>５.農業者以外個人</t>
    <rPh sb="2" eb="5">
      <t>ノウギョウシャ</t>
    </rPh>
    <rPh sb="5" eb="7">
      <t>イガイ</t>
    </rPh>
    <rPh sb="7" eb="9">
      <t>コジン</t>
    </rPh>
    <phoneticPr fontId="2"/>
  </si>
  <si>
    <t>６.自治会</t>
    <rPh sb="2" eb="5">
      <t>ジチカイ</t>
    </rPh>
    <phoneticPr fontId="2"/>
  </si>
  <si>
    <t>７.女性会</t>
    <rPh sb="2" eb="5">
      <t>ジョセイカイ</t>
    </rPh>
    <phoneticPr fontId="2"/>
  </si>
  <si>
    <t>８.子供会</t>
    <rPh sb="2" eb="5">
      <t>コドモカイ</t>
    </rPh>
    <phoneticPr fontId="2"/>
  </si>
  <si>
    <t>９.土地改良区</t>
    <rPh sb="2" eb="4">
      <t>トチ</t>
    </rPh>
    <rPh sb="4" eb="7">
      <t>カイリョウク</t>
    </rPh>
    <phoneticPr fontId="2"/>
  </si>
  <si>
    <t>10.JA</t>
    <phoneticPr fontId="2"/>
  </si>
  <si>
    <t>11.学校・PTA</t>
    <rPh sb="3" eb="5">
      <t>ガッコウ</t>
    </rPh>
    <phoneticPr fontId="2"/>
  </si>
  <si>
    <t>12.NPO</t>
    <phoneticPr fontId="2"/>
  </si>
  <si>
    <t>13.その他の農業者以外団体</t>
    <rPh sb="5" eb="6">
      <t>タ</t>
    </rPh>
    <rPh sb="7" eb="10">
      <t>ノウギョウシャ</t>
    </rPh>
    <rPh sb="10" eb="12">
      <t>イガイ</t>
    </rPh>
    <rPh sb="12" eb="14">
      <t>ダンタイ</t>
    </rPh>
    <phoneticPr fontId="2"/>
  </si>
  <si>
    <t>１.前年度持越</t>
    <rPh sb="2" eb="5">
      <t>ゼンネンド</t>
    </rPh>
    <rPh sb="5" eb="7">
      <t>モチコシ</t>
    </rPh>
    <phoneticPr fontId="2"/>
  </si>
  <si>
    <t>２.交付金</t>
    <rPh sb="2" eb="5">
      <t>コウフキン</t>
    </rPh>
    <phoneticPr fontId="2"/>
  </si>
  <si>
    <t>３.利子等</t>
    <rPh sb="2" eb="4">
      <t>リシ</t>
    </rPh>
    <rPh sb="4" eb="5">
      <t>トウ</t>
    </rPh>
    <phoneticPr fontId="2"/>
  </si>
  <si>
    <t>４.日当</t>
    <rPh sb="2" eb="4">
      <t>ニットウ</t>
    </rPh>
    <phoneticPr fontId="2"/>
  </si>
  <si>
    <t>５.購入・リース費</t>
    <rPh sb="2" eb="4">
      <t>コウニュウ</t>
    </rPh>
    <rPh sb="8" eb="9">
      <t>ヒ</t>
    </rPh>
    <phoneticPr fontId="2"/>
  </si>
  <si>
    <t>６.外注費</t>
    <rPh sb="2" eb="5">
      <t>ガイチュウヒ</t>
    </rPh>
    <phoneticPr fontId="2"/>
  </si>
  <si>
    <t>７.その他支出</t>
    <rPh sb="4" eb="5">
      <t>タ</t>
    </rPh>
    <rPh sb="5" eb="7">
      <t>シシュツ</t>
    </rPh>
    <phoneticPr fontId="2"/>
  </si>
  <si>
    <t>８.返還</t>
    <rPh sb="2" eb="4">
      <t>ヘンカン</t>
    </rPh>
    <phoneticPr fontId="2"/>
  </si>
  <si>
    <t>この線より上に行を挿入してください。</t>
  </si>
  <si>
    <t>200 事務処理</t>
  </si>
  <si>
    <t>300 会議</t>
  </si>
  <si>
    <t>1 点検</t>
  </si>
  <si>
    <t>2 年度活動計画の策定</t>
  </si>
  <si>
    <t>3 事務・組織運営等に関する研修</t>
  </si>
  <si>
    <t>4 遊休農地発生防止のための保全管理</t>
  </si>
  <si>
    <t>5 畦畔・法面・防風林の草刈り</t>
  </si>
  <si>
    <t>6 鳥獣害防護柵等の保守管理</t>
  </si>
  <si>
    <t>7 水路の草刈り</t>
  </si>
  <si>
    <t>8 水路の泥上げ</t>
  </si>
  <si>
    <t>9 水路附帯施設の保守管理</t>
  </si>
  <si>
    <t>10 農道の草刈り</t>
  </si>
  <si>
    <t>11 農道側溝の泥上げ</t>
  </si>
  <si>
    <t>12 路面の維持</t>
  </si>
  <si>
    <t>13 ため池の草刈り</t>
  </si>
  <si>
    <t>14 ため池の泥上げ</t>
  </si>
  <si>
    <t>15 ため池附帯施設の保守管理</t>
  </si>
  <si>
    <t>16 異常気象時の対応</t>
  </si>
  <si>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</si>
  <si>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</si>
  <si>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</si>
  <si>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</si>
  <si>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</si>
  <si>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</si>
  <si>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</si>
  <si>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24 農用地の機能診断</t>
  </si>
  <si>
    <t>25 水路の機能診断</t>
  </si>
  <si>
    <t>26 農道の機能診断</t>
  </si>
  <si>
    <t>27 ため池の機能診断</t>
  </si>
  <si>
    <t>28 年度活動計画の策定</t>
  </si>
  <si>
    <t>29 機能診断・補修技術等に関する研修</t>
  </si>
  <si>
    <t>30 農用地の軽微な補修等</t>
  </si>
  <si>
    <t>31 水路の軽微な補修等</t>
  </si>
  <si>
    <t>32 農道の軽微な補修等</t>
  </si>
  <si>
    <t>33 ため池の軽微な補修等</t>
  </si>
  <si>
    <t>34 生物多様性保全計画の策定</t>
  </si>
  <si>
    <t>35 水質保全計画、農地保全計画の策定</t>
  </si>
  <si>
    <t>36 景観形成計画、生活環境保全計画の策定</t>
  </si>
  <si>
    <t>37 水田貯留計画、地下水かん養計画の策定</t>
  </si>
  <si>
    <t>38 資源循環計画の策定</t>
  </si>
  <si>
    <t>52 遊休農地の有効活用</t>
  </si>
  <si>
    <t>54 地域住民による直営施工</t>
  </si>
  <si>
    <t>55 防災・減災力の強化</t>
  </si>
  <si>
    <t>56 農村環境保全活動の幅広い展開</t>
  </si>
  <si>
    <t>58 農村文化の伝承を通じた農村コミュニティの強化</t>
  </si>
  <si>
    <t>59 都道府県、市町村が特に認める活動</t>
  </si>
  <si>
    <t>60 広報活動</t>
  </si>
  <si>
    <t>61 水路の補修</t>
  </si>
  <si>
    <t>62 水路の更新等</t>
  </si>
  <si>
    <t>63 農道の補修</t>
  </si>
  <si>
    <t>64 農道の更新等</t>
  </si>
  <si>
    <t>65 ため池の補修</t>
  </si>
  <si>
    <t>66 ため池（附帯施設）の更新等</t>
  </si>
  <si>
    <t>A.■か□</t>
    <phoneticPr fontId="3"/>
  </si>
  <si>
    <t>B.○か空白</t>
    <rPh sb="4" eb="6">
      <t>クウハク</t>
    </rPh>
    <phoneticPr fontId="3"/>
  </si>
  <si>
    <t>C.○か－か×</t>
    <phoneticPr fontId="3"/>
  </si>
  <si>
    <t>G.単位</t>
    <rPh sb="2" eb="4">
      <t>タンイ</t>
    </rPh>
    <phoneticPr fontId="2"/>
  </si>
  <si>
    <t>H.構成員一覧の分類</t>
    <rPh sb="2" eb="5">
      <t>コウセイイン</t>
    </rPh>
    <rPh sb="5" eb="7">
      <t>イチラン</t>
    </rPh>
    <rPh sb="8" eb="10">
      <t>ブンルイ</t>
    </rPh>
    <phoneticPr fontId="2"/>
  </si>
  <si>
    <t>I.金銭出納簿の区分</t>
    <rPh sb="2" eb="4">
      <t>キンセン</t>
    </rPh>
    <rPh sb="4" eb="7">
      <t>スイトウボ</t>
    </rPh>
    <rPh sb="8" eb="10">
      <t>クブン</t>
    </rPh>
    <phoneticPr fontId="2"/>
  </si>
  <si>
    <t>J.金銭出納簿の収支の分類</t>
    <rPh sb="2" eb="4">
      <t>キンセン</t>
    </rPh>
    <rPh sb="4" eb="7">
      <t>スイトウボ</t>
    </rPh>
    <rPh sb="8" eb="10">
      <t>シュウシ</t>
    </rPh>
    <rPh sb="11" eb="13">
      <t>ブンルイ</t>
    </rPh>
    <phoneticPr fontId="2"/>
  </si>
  <si>
    <t>D.農村環境保全活動のテーマ</t>
    <rPh sb="2" eb="4">
      <t>ノウソン</t>
    </rPh>
    <rPh sb="4" eb="6">
      <t>カンキョウ</t>
    </rPh>
    <rPh sb="6" eb="10">
      <t>ホゼンカツドウ</t>
    </rPh>
    <phoneticPr fontId="2"/>
  </si>
  <si>
    <t>E.高度な保全活動</t>
    <rPh sb="2" eb="4">
      <t>コウド</t>
    </rPh>
    <rPh sb="5" eb="9">
      <t>ホゼンカツドウ</t>
    </rPh>
    <phoneticPr fontId="2"/>
  </si>
  <si>
    <t>F.施設</t>
    <rPh sb="2" eb="4">
      <t>シセツ</t>
    </rPh>
    <phoneticPr fontId="2"/>
  </si>
  <si>
    <t>39 生物の生息状況の把握（生態系保全）</t>
    <rPh sb="3" eb="5">
      <t>セイブツ</t>
    </rPh>
    <rPh sb="6" eb="8">
      <t>セイソク</t>
    </rPh>
    <rPh sb="8" eb="10">
      <t>ジョウキョウ</t>
    </rPh>
    <rPh sb="11" eb="13">
      <t>ハアク</t>
    </rPh>
    <rPh sb="14" eb="17">
      <t>セイタイケイ</t>
    </rPh>
    <rPh sb="17" eb="19">
      <t>ホゼン</t>
    </rPh>
    <phoneticPr fontId="9"/>
  </si>
  <si>
    <t>40 外来種の駆除（生態系保全）</t>
    <rPh sb="3" eb="6">
      <t>ガイライシュ</t>
    </rPh>
    <rPh sb="7" eb="9">
      <t>クジョ</t>
    </rPh>
    <rPh sb="10" eb="13">
      <t>セイタイケイ</t>
    </rPh>
    <rPh sb="13" eb="15">
      <t>ホゼン</t>
    </rPh>
    <phoneticPr fontId="9"/>
  </si>
  <si>
    <t>41 その他（生態系保全）</t>
    <rPh sb="5" eb="6">
      <t>タ</t>
    </rPh>
    <rPh sb="7" eb="10">
      <t>セイタイケイ</t>
    </rPh>
    <rPh sb="10" eb="12">
      <t>ホゼン</t>
    </rPh>
    <phoneticPr fontId="9"/>
  </si>
  <si>
    <t>42 水質モニタリングの実施・記録管理（水質保全）</t>
    <rPh sb="3" eb="5">
      <t>スイシツ</t>
    </rPh>
    <rPh sb="12" eb="14">
      <t>ジッシ</t>
    </rPh>
    <rPh sb="15" eb="17">
      <t>キロク</t>
    </rPh>
    <rPh sb="17" eb="19">
      <t>カンリ</t>
    </rPh>
    <rPh sb="20" eb="22">
      <t>スイシツ</t>
    </rPh>
    <rPh sb="22" eb="24">
      <t>ホゼン</t>
    </rPh>
    <phoneticPr fontId="9"/>
  </si>
  <si>
    <t>43 畑からの土砂流出対策（水質保全）</t>
    <rPh sb="3" eb="4">
      <t>ハタケ</t>
    </rPh>
    <rPh sb="7" eb="9">
      <t>ドシャ</t>
    </rPh>
    <rPh sb="9" eb="11">
      <t>リュウシュツ</t>
    </rPh>
    <rPh sb="11" eb="13">
      <t>タイサク</t>
    </rPh>
    <rPh sb="14" eb="16">
      <t>スイシツ</t>
    </rPh>
    <rPh sb="16" eb="18">
      <t>ホゼン</t>
    </rPh>
    <phoneticPr fontId="9"/>
  </si>
  <si>
    <t>44 その他（水質保全）</t>
    <rPh sb="5" eb="6">
      <t>タ</t>
    </rPh>
    <rPh sb="7" eb="9">
      <t>スイシツ</t>
    </rPh>
    <rPh sb="9" eb="11">
      <t>ホゼン</t>
    </rPh>
    <phoneticPr fontId="9"/>
  </si>
  <si>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9"/>
  </si>
  <si>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9"/>
  </si>
  <si>
    <t>47 その他（景観形成・生活環境保全）</t>
    <rPh sb="5" eb="6">
      <t>タ</t>
    </rPh>
    <rPh sb="7" eb="9">
      <t>ケイカン</t>
    </rPh>
    <rPh sb="9" eb="11">
      <t>ケイセイ</t>
    </rPh>
    <rPh sb="12" eb="14">
      <t>セイカツ</t>
    </rPh>
    <rPh sb="14" eb="16">
      <t>カンキョウ</t>
    </rPh>
    <rPh sb="16" eb="18">
      <t>ホゼン</t>
    </rPh>
    <phoneticPr fontId="9"/>
  </si>
  <si>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9"/>
  </si>
  <si>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9"/>
  </si>
  <si>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9"/>
  </si>
  <si>
    <t>51 啓発・普及活動</t>
    <phoneticPr fontId="2"/>
  </si>
  <si>
    <t>Ｋ.農村環境保全活動</t>
    <phoneticPr fontId="9"/>
  </si>
  <si>
    <t>Ｌ.増進活動</t>
    <phoneticPr fontId="9"/>
  </si>
  <si>
    <t>Ｍ.長寿命化</t>
    <rPh sb="2" eb="6">
      <t>チョウジュミョウカ</t>
    </rPh>
    <phoneticPr fontId="9"/>
  </si>
  <si>
    <t>活動項目</t>
    <rPh sb="0" eb="2">
      <t>カツドウ</t>
    </rPh>
    <rPh sb="2" eb="4">
      <t>コウモク</t>
    </rPh>
    <phoneticPr fontId="2"/>
  </si>
  <si>
    <t>支払区分</t>
    <rPh sb="0" eb="2">
      <t>シハライ</t>
    </rPh>
    <rPh sb="2" eb="4">
      <t>クブン</t>
    </rPh>
    <phoneticPr fontId="9"/>
  </si>
  <si>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2"/>
  </si>
  <si>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2"/>
  </si>
  <si>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2"/>
  </si>
  <si>
    <t>　　　　「データ」タブの「データの入力規則」を選択する。</t>
    <phoneticPr fontId="2"/>
  </si>
  <si>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2"/>
  </si>
  <si>
    <t>　　　新たに行を追加し、追加した取組を入力する。</t>
    <rPh sb="19" eb="21">
      <t>ニュウリョク</t>
    </rPh>
    <phoneticPr fontId="2"/>
  </si>
  <si>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2"/>
  </si>
  <si>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2"/>
  </si>
  <si>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2"/>
  </si>
  <si>
    <t>実施回数のカウント</t>
    <rPh sb="0" eb="2">
      <t>ジッシ</t>
    </rPh>
    <rPh sb="2" eb="4">
      <t>カイスウ</t>
    </rPh>
    <phoneticPr fontId="2"/>
  </si>
  <si>
    <t>←活動記録に取組番号が入力された回数をカウントし、これをもとに実施状況報告書の「実施欄」の○、×を判定しています。</t>
    <rPh sb="49" eb="51">
      <t>ハンテイ</t>
    </rPh>
    <phoneticPr fontId="2"/>
  </si>
  <si>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2"/>
  </si>
  <si>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2"/>
  </si>
  <si>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2"/>
  </si>
  <si>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2"/>
  </si>
  <si>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2"/>
  </si>
  <si>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2"/>
  </si>
  <si>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2"/>
  </si>
  <si>
    <t>③長寿命化の項目を追加する場合</t>
    <rPh sb="1" eb="5">
      <t>チョウジュミョウカ</t>
    </rPh>
    <phoneticPr fontId="2"/>
  </si>
  <si>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2"/>
  </si>
  <si>
    <t>②多面的機能の増進を図る活動の項目を追加する場合</t>
    <rPh sb="1" eb="4">
      <t>タメンテキ</t>
    </rPh>
    <rPh sb="4" eb="6">
      <t>キノウ</t>
    </rPh>
    <rPh sb="7" eb="9">
      <t>ゾウシン</t>
    </rPh>
    <rPh sb="10" eb="11">
      <t>ハカ</t>
    </rPh>
    <rPh sb="12" eb="14">
      <t>カツドウ</t>
    </rPh>
    <phoneticPr fontId="2"/>
  </si>
  <si>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2"/>
  </si>
  <si>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2"/>
  </si>
  <si>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2"/>
  </si>
  <si>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2"/>
  </si>
  <si>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2"/>
  </si>
  <si>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2"/>
  </si>
  <si>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2"/>
  </si>
  <si>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2"/>
  </si>
  <si>
    <t>　５）リストの中から２）で設定したリスト名を選択し確定する。</t>
    <rPh sb="7" eb="8">
      <t>ナカ</t>
    </rPh>
    <rPh sb="13" eb="15">
      <t>セッテイ</t>
    </rPh>
    <rPh sb="20" eb="21">
      <t>メイ</t>
    </rPh>
    <rPh sb="22" eb="24">
      <t>センタク</t>
    </rPh>
    <rPh sb="25" eb="27">
      <t>カクテイ</t>
    </rPh>
    <phoneticPr fontId="2"/>
  </si>
  <si>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2"/>
  </si>
  <si>
    <t>取組番号早見表</t>
    <rPh sb="4" eb="5">
      <t>ハヤ</t>
    </rPh>
    <rPh sb="5" eb="6">
      <t>ミ</t>
    </rPh>
    <rPh sb="6" eb="7">
      <t>ヒョウ</t>
    </rPh>
    <phoneticPr fontId="3"/>
  </si>
  <si>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2"/>
  </si>
  <si>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2"/>
  </si>
  <si>
    <t>（別記３-１様式第４号）</t>
    <rPh sb="1" eb="3">
      <t>ベッキ</t>
    </rPh>
    <rPh sb="6" eb="8">
      <t>ヨウシキ</t>
    </rPh>
    <rPh sb="8" eb="9">
      <t>ダイ</t>
    </rPh>
    <rPh sb="10" eb="11">
      <t>ゴウ</t>
    </rPh>
    <phoneticPr fontId="3"/>
  </si>
  <si>
    <t>★「取組番号」欄には、実施要領別記1-2の国が定める活動指針における取組の番号及び要領第1の２の(1)に基づき都道府県が定める要綱基本方針において追加された
   取組の番号を記入します。その他、事務処理は200番、会議等は300番を記入します。
　同一日に複数の取組を行った場合は、該当する全ての取組番号を左詰めで一行に記入してください。番号欄が足りない場合は、複数行に分けて記入してください。
　　</t>
    <rPh sb="2" eb="4">
      <t>トリクミ</t>
    </rPh>
    <rPh sb="4" eb="6">
      <t>バンゴウ</t>
    </rPh>
    <rPh sb="7" eb="8">
      <t>ラン</t>
    </rPh>
    <rPh sb="11" eb="13">
      <t>ジッシ</t>
    </rPh>
    <rPh sb="13" eb="15">
      <t>ヨウリョウ</t>
    </rPh>
    <rPh sb="15" eb="17">
      <t>ベッキ</t>
    </rPh>
    <rPh sb="21" eb="22">
      <t>クニ</t>
    </rPh>
    <rPh sb="23" eb="24">
      <t>サダ</t>
    </rPh>
    <rPh sb="26" eb="28">
      <t>カツドウ</t>
    </rPh>
    <rPh sb="28" eb="30">
      <t>シシン</t>
    </rPh>
    <rPh sb="34" eb="36">
      <t>トリクミ</t>
    </rPh>
    <rPh sb="37" eb="39">
      <t>バンゴウ</t>
    </rPh>
    <rPh sb="39" eb="40">
      <t>オヨ</t>
    </rPh>
    <rPh sb="41" eb="43">
      <t>ヨウリョウ</t>
    </rPh>
    <rPh sb="43" eb="44">
      <t>ダイ</t>
    </rPh>
    <rPh sb="52" eb="53">
      <t>モト</t>
    </rPh>
    <rPh sb="55" eb="59">
      <t>トドウフケン</t>
    </rPh>
    <rPh sb="60" eb="61">
      <t>サダ</t>
    </rPh>
    <rPh sb="63" eb="65">
      <t>ヨウコウ</t>
    </rPh>
    <rPh sb="65" eb="67">
      <t>キホン</t>
    </rPh>
    <rPh sb="67" eb="69">
      <t>ホウシン</t>
    </rPh>
    <rPh sb="73" eb="75">
      <t>ツイカ</t>
    </rPh>
    <rPh sb="82" eb="84">
      <t>トリクミ</t>
    </rPh>
    <rPh sb="85" eb="87">
      <t>バンゴウ</t>
    </rPh>
    <rPh sb="88" eb="90">
      <t>キニュウ</t>
    </rPh>
    <rPh sb="96" eb="97">
      <t>タ</t>
    </rPh>
    <rPh sb="98" eb="100">
      <t>ジム</t>
    </rPh>
    <rPh sb="100" eb="102">
      <t>ショリ</t>
    </rPh>
    <rPh sb="106" eb="107">
      <t>バン</t>
    </rPh>
    <rPh sb="108" eb="110">
      <t>カイギ</t>
    </rPh>
    <rPh sb="110" eb="111">
      <t>トウ</t>
    </rPh>
    <rPh sb="115" eb="116">
      <t>バン</t>
    </rPh>
    <rPh sb="117" eb="119">
      <t>キニュウ</t>
    </rPh>
    <rPh sb="125" eb="127">
      <t>ドウイツ</t>
    </rPh>
    <rPh sb="127" eb="128">
      <t>ヒ</t>
    </rPh>
    <rPh sb="129" eb="131">
      <t>フクスウ</t>
    </rPh>
    <rPh sb="132" eb="134">
      <t>トリクミ</t>
    </rPh>
    <rPh sb="135" eb="136">
      <t>オコナ</t>
    </rPh>
    <rPh sb="138" eb="140">
      <t>バアイ</t>
    </rPh>
    <rPh sb="142" eb="144">
      <t>ガイトウ</t>
    </rPh>
    <rPh sb="146" eb="147">
      <t>スベ</t>
    </rPh>
    <rPh sb="149" eb="151">
      <t>トリクミ</t>
    </rPh>
    <rPh sb="151" eb="153">
      <t>バンゴウ</t>
    </rPh>
    <rPh sb="154" eb="156">
      <t>ヒダリヅ</t>
    </rPh>
    <rPh sb="158" eb="159">
      <t>イチ</t>
    </rPh>
    <rPh sb="159" eb="160">
      <t>ギョウ</t>
    </rPh>
    <rPh sb="161" eb="163">
      <t>キニュウ</t>
    </rPh>
    <rPh sb="170" eb="172">
      <t>バンゴウ</t>
    </rPh>
    <rPh sb="172" eb="173">
      <t>ラン</t>
    </rPh>
    <rPh sb="174" eb="175">
      <t>タ</t>
    </rPh>
    <rPh sb="178" eb="180">
      <t>バアイ</t>
    </rPh>
    <rPh sb="182" eb="185">
      <t>フクスウギョウ</t>
    </rPh>
    <rPh sb="186" eb="187">
      <t>ワ</t>
    </rPh>
    <rPh sb="189" eb="191">
      <t>キニュウ</t>
    </rPh>
    <phoneticPr fontId="3"/>
  </si>
  <si>
    <t>日報NO</t>
    <rPh sb="0" eb="2">
      <t>ニッポウ</t>
    </rPh>
    <phoneticPr fontId="54"/>
  </si>
  <si>
    <t xml:space="preserve"> </t>
  </si>
  <si>
    <t>日当集計</t>
  </si>
  <si>
    <t>備考</t>
    <rPh sb="0" eb="2">
      <t>ビコウ</t>
    </rPh>
    <phoneticPr fontId="55"/>
  </si>
  <si>
    <t>区分</t>
    <rPh sb="0" eb="2">
      <t>クブン</t>
    </rPh>
    <phoneticPr fontId="55"/>
  </si>
  <si>
    <t>参加者氏名</t>
    <rPh sb="0" eb="3">
      <t>サンカシャ</t>
    </rPh>
    <rPh sb="3" eb="5">
      <t>シメイ</t>
    </rPh>
    <phoneticPr fontId="55"/>
  </si>
  <si>
    <t>No</t>
    <phoneticPr fontId="55"/>
  </si>
  <si>
    <t>領収番号</t>
    <rPh sb="0" eb="2">
      <t>リョウシュウ</t>
    </rPh>
    <rPh sb="2" eb="4">
      <t>バンゴウ</t>
    </rPh>
    <phoneticPr fontId="3"/>
  </si>
  <si>
    <t>活動に要した経費</t>
    <rPh sb="0" eb="2">
      <t>カツドウ</t>
    </rPh>
    <rPh sb="3" eb="4">
      <t>ヨウ</t>
    </rPh>
    <rPh sb="6" eb="8">
      <t>ケイヒ</t>
    </rPh>
    <phoneticPr fontId="3"/>
  </si>
  <si>
    <t>活動写真貼付欄</t>
    <rPh sb="0" eb="2">
      <t>カツドウ</t>
    </rPh>
    <rPh sb="2" eb="4">
      <t>シャシン</t>
    </rPh>
    <rPh sb="4" eb="5">
      <t>ハ</t>
    </rPh>
    <rPh sb="5" eb="6">
      <t>ツ</t>
    </rPh>
    <rPh sb="6" eb="7">
      <t>ラン</t>
    </rPh>
    <phoneticPr fontId="3"/>
  </si>
  <si>
    <t>日当合計：</t>
    <rPh sb="0" eb="2">
      <t>ニットウ</t>
    </rPh>
    <rPh sb="2" eb="4">
      <t>ゴウケイ</t>
    </rPh>
    <phoneticPr fontId="3"/>
  </si>
  <si>
    <t>農業者以外：</t>
    <rPh sb="0" eb="3">
      <t>ノウギョウシャ</t>
    </rPh>
    <rPh sb="3" eb="5">
      <t>イガイ</t>
    </rPh>
    <phoneticPr fontId="55"/>
  </si>
  <si>
    <t>農業者：</t>
    <rPh sb="0" eb="3">
      <t>ノウギョウシャ</t>
    </rPh>
    <phoneticPr fontId="3"/>
  </si>
  <si>
    <t>参加</t>
    <rPh sb="0" eb="2">
      <t>サンカ</t>
    </rPh>
    <phoneticPr fontId="3"/>
  </si>
  <si>
    <t>活動参加者</t>
    <rPh sb="0" eb="2">
      <t>カツドウ</t>
    </rPh>
    <rPh sb="2" eb="5">
      <t>サンカシャ</t>
    </rPh>
    <phoneticPr fontId="3"/>
  </si>
  <si>
    <t>取組</t>
    <rPh sb="0" eb="2">
      <t>トリクミ</t>
    </rPh>
    <phoneticPr fontId="54"/>
  </si>
  <si>
    <t>支払区分</t>
    <rPh sb="0" eb="2">
      <t>シハラ</t>
    </rPh>
    <rPh sb="2" eb="4">
      <t>クブン</t>
    </rPh>
    <phoneticPr fontId="3"/>
  </si>
  <si>
    <t>取組番号</t>
    <rPh sb="0" eb="2">
      <t>トリクミ</t>
    </rPh>
    <rPh sb="2" eb="4">
      <t>バンゴウ</t>
    </rPh>
    <phoneticPr fontId="3"/>
  </si>
  <si>
    <t>　時間</t>
    <rPh sb="1" eb="3">
      <t>ジカン</t>
    </rPh>
    <phoneticPr fontId="3"/>
  </si>
  <si>
    <t>～</t>
    <phoneticPr fontId="3"/>
  </si>
  <si>
    <t>内休憩時間</t>
    <rPh sb="0" eb="1">
      <t>ウチ</t>
    </rPh>
    <rPh sb="1" eb="3">
      <t>キュウケイ</t>
    </rPh>
    <rPh sb="3" eb="5">
      <t>ジカン</t>
    </rPh>
    <phoneticPr fontId="54"/>
  </si>
  <si>
    <t>～</t>
    <phoneticPr fontId="3"/>
  </si>
  <si>
    <t>実施年月日</t>
    <rPh sb="0" eb="2">
      <t>ジッシ</t>
    </rPh>
    <rPh sb="2" eb="3">
      <t>ネン</t>
    </rPh>
    <rPh sb="3" eb="5">
      <t>ガッピ</t>
    </rPh>
    <phoneticPr fontId="3"/>
  </si>
  <si>
    <t>活動組織名</t>
    <rPh sb="0" eb="2">
      <t>カツドウ</t>
    </rPh>
    <rPh sb="2" eb="5">
      <t>ソシキメイ</t>
    </rPh>
    <phoneticPr fontId="3"/>
  </si>
  <si>
    <t>NO.</t>
    <phoneticPr fontId="55"/>
  </si>
  <si>
    <t>No</t>
    <phoneticPr fontId="55"/>
  </si>
  <si>
    <t>～</t>
    <phoneticPr fontId="3"/>
  </si>
  <si>
    <t>～</t>
    <phoneticPr fontId="3"/>
  </si>
  <si>
    <t>NO.</t>
    <phoneticPr fontId="55"/>
  </si>
  <si>
    <t>No</t>
    <phoneticPr fontId="55"/>
  </si>
  <si>
    <t>NO.</t>
    <phoneticPr fontId="55"/>
  </si>
  <si>
    <t>No</t>
    <phoneticPr fontId="55"/>
  </si>
  <si>
    <t>～</t>
    <phoneticPr fontId="3"/>
  </si>
  <si>
    <t>NO.</t>
    <phoneticPr fontId="55"/>
  </si>
  <si>
    <t>No</t>
    <phoneticPr fontId="55"/>
  </si>
  <si>
    <t>NO.</t>
    <phoneticPr fontId="55"/>
  </si>
  <si>
    <t>年度　多面的機能支払交付金に係る作業日報</t>
  </si>
  <si>
    <t>令和</t>
    <rPh sb="0" eb="2">
      <t>レイワ</t>
    </rPh>
    <phoneticPr fontId="3"/>
  </si>
  <si>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2"/>
  </si>
  <si>
    <t>57 やすらぎ・福祉及び教育機能の活用</t>
    <rPh sb="8" eb="10">
      <t>フクシ</t>
    </rPh>
    <rPh sb="10" eb="11">
      <t>オヨ</t>
    </rPh>
    <rPh sb="12" eb="14">
      <t>キョウイク</t>
    </rPh>
    <rPh sb="14" eb="16">
      <t>キノウ</t>
    </rPh>
    <rPh sb="17" eb="19">
      <t>カツヨウ</t>
    </rPh>
    <phoneticPr fontId="2"/>
  </si>
  <si>
    <t>58-2広域活動組織における活動支援班による活動の実施</t>
    <rPh sb="4" eb="6">
      <t>コウイキ</t>
    </rPh>
    <rPh sb="6" eb="8">
      <t>カツドウ</t>
    </rPh>
    <rPh sb="8" eb="10">
      <t>ソシキ</t>
    </rPh>
    <rPh sb="14" eb="16">
      <t>カツドウ</t>
    </rPh>
    <rPh sb="16" eb="18">
      <t>シエン</t>
    </rPh>
    <rPh sb="18" eb="19">
      <t>ハン</t>
    </rPh>
    <rPh sb="22" eb="24">
      <t>カツドウ</t>
    </rPh>
    <rPh sb="25" eb="27">
      <t>ジッシ</t>
    </rPh>
    <phoneticPr fontId="2"/>
  </si>
  <si>
    <t>58-3水管理を通じた環境負荷低減活動の強化</t>
    <rPh sb="4" eb="5">
      <t>ミズ</t>
    </rPh>
    <rPh sb="5" eb="7">
      <t>カンリ</t>
    </rPh>
    <rPh sb="8" eb="9">
      <t>ツウ</t>
    </rPh>
    <rPh sb="11" eb="13">
      <t>カンキョウ</t>
    </rPh>
    <rPh sb="13" eb="15">
      <t>フカ</t>
    </rPh>
    <rPh sb="15" eb="17">
      <t>テイゲン</t>
    </rPh>
    <rPh sb="17" eb="19">
      <t>カツドウ</t>
    </rPh>
    <rPh sb="20" eb="22">
      <t>キョウカ</t>
    </rPh>
    <phoneticPr fontId="2"/>
  </si>
  <si>
    <t>58-2</t>
    <phoneticPr fontId="3"/>
  </si>
  <si>
    <t>58-3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</si>
</sst>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76" formatCode="0.0"/>
    <numFmt numFmtId="177" formatCode="#"/>
    <numFmt numFmtId="178" formatCode="m&quot;月&quot;d&quot;日&quot;;@"/>
    <numFmt numFmtId="179" formatCode="0_);[Red]\(0\)"/>
    <numFmt numFmtId="180" formatCode="#,##0_ "/>
    <numFmt numFmtId="181" formatCode="\(#,##0\)"/>
    <numFmt numFmtId="182" formatCode="#,###&quot;組織&quot;"/>
    <numFmt numFmtId="183" formatCode="#,##0.0;[Red]\-#,##0.0"/>
    <numFmt numFmtId="184" formatCode="m/d;@"/>
    <numFmt numFmtId="185" formatCode="h&quot;時&quot;mm&quot;分&quot;;@"/>
    <numFmt numFmtId="186" formatCode="#&quot;人&quot;;;"/>
    <numFmt numFmtId="187" formatCode="@&quot;人&quot;"/>
    <numFmt numFmtId="188" formatCode="h:mm;@"/>
    <numFmt numFmtId="189" formatCode="#0.0"/>
    <numFmt numFmtId="190" formatCode="#0.0&quot;時間&quot;"/>
    <numFmt numFmtId="191" formatCode="#,##0&quot;人&quot;"/>
    <numFmt numFmtId="192" formatCode="0_ "/>
    <numFmt numFmtId="193" formatCode="&quot;平成&quot;##&quot; 年度&quot;;\-#;&quot;&quot;;@"/>
    <numFmt numFmtId="194" formatCode="General;;"/>
    <numFmt numFmtId="195" formatCode="[$-411]ge\.m\.d;@"/>
    <numFmt numFmtId="196" formatCode="#,##0&quot;円&quot;"/>
    <numFmt numFmtId="197" formatCode="#,##0&quot;名&quot;"/>
    <numFmt numFmtId="198" formatCode="0.0_ "/>
  </numFmts>
  <fonts count="6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0"/>
      <name val="メイリオ"/>
      <family val="3"/>
      <charset val="128"/>
    </font>
    <font>
      <sz val="11"/>
      <name val="メイリオ"/>
      <family val="3"/>
      <charset val="128"/>
    </font>
    <font>
      <sz val="9"/>
      <name val="メイリオ"/>
      <family val="3"/>
      <charset val="128"/>
    </font>
    <font>
      <sz val="12"/>
      <name val="メイリオ"/>
      <family val="3"/>
      <charset val="128"/>
    </font>
    <font>
      <sz val="6"/>
      <name val="ＭＳ Ｐゴシック"/>
      <family val="3"/>
      <charset val="128"/>
    </font>
    <font>
      <sz val="9"/>
      <name val="ＭＳ Ｐゴシック"/>
      <family val="3"/>
      <charset val="128"/>
    </font>
    <font>
      <sz val="10.5"/>
      <name val="ＭＳ Ｐゴシック"/>
      <family val="3"/>
      <charset val="128"/>
    </font>
    <font>
      <sz val="10"/>
      <name val="Meiryo UI"/>
      <family val="3"/>
      <charset val="128"/>
    </font>
    <font>
      <sz val="10"/>
      <color indexed="8"/>
      <name val="ＭＳ Ｐゴシック"/>
      <family val="3"/>
      <charset val="128"/>
    </font>
    <font>
      <b/>
      <sz val="14"/>
      <name val="メイリオ"/>
      <family val="3"/>
      <charset val="128"/>
    </font>
    <font>
      <sz val="10"/>
      <name val="HG丸ｺﾞｼｯｸM-PRO"/>
      <family val="3"/>
      <charset val="128"/>
    </font>
    <font>
      <sz val="11"/>
      <name val="Meiryo UI"/>
      <family val="3"/>
      <charset val="128"/>
    </font>
    <font>
      <sz val="12"/>
      <name val="ＭＳ Ｐゴシック"/>
      <family val="3"/>
      <charset val="128"/>
    </font>
    <font>
      <sz val="14"/>
      <name val="ＭＳ Ｐゴシック"/>
      <family val="3"/>
      <charset val="128"/>
    </font>
    <font>
      <sz val="10"/>
      <name val="ＭＳ ゴシック"/>
      <family val="3"/>
      <charset val="128"/>
    </font>
    <font>
      <sz val="12"/>
      <name val="ＭＳ ゴシック"/>
      <family val="3"/>
      <charset val="128"/>
    </font>
    <font>
      <sz val="8"/>
      <name val="ＭＳ Ｐゴシック"/>
      <family val="3"/>
      <charset val="128"/>
    </font>
    <font>
      <i/>
      <sz val="11"/>
      <name val="ＭＳ Ｐゴシック"/>
      <family val="3"/>
      <charset val="128"/>
    </font>
    <font>
      <sz val="11"/>
      <name val="ＭＳ ゴシック"/>
      <family val="3"/>
      <charset val="128"/>
    </font>
    <font>
      <i/>
      <sz val="11"/>
      <name val="ＭＳ ゴシック"/>
      <family val="3"/>
      <charset val="128"/>
    </font>
    <font>
      <b/>
      <sz val="11"/>
      <name val="ＭＳ ゴシック"/>
      <family val="3"/>
      <charset val="128"/>
    </font>
    <font>
      <b/>
      <sz val="12"/>
      <name val="ＭＳ Ｐゴシック"/>
      <family val="3"/>
      <charset val="128"/>
    </font>
    <font>
      <b/>
      <sz val="10"/>
      <name val="ＭＳ ゴシック"/>
      <family val="3"/>
      <charset val="128"/>
    </font>
    <font>
      <b/>
      <sz val="10"/>
      <name val="ＭＳ Ｐゴシック"/>
      <family val="3"/>
      <charset val="128"/>
    </font>
    <font>
      <b/>
      <sz val="12"/>
      <name val="ＭＳ ゴシック"/>
      <family val="3"/>
      <charset val="128"/>
    </font>
    <font>
      <sz val="11"/>
      <color indexed="8"/>
      <name val="ＭＳ Ｐゴシック"/>
      <family val="3"/>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font>
    <font>
      <sz val="14"/>
      <color theme="1"/>
      <name val="ＭＳ Ｐゴシック"/>
      <family val="3"/>
      <charset val="128"/>
    </font>
    <font>
      <sz val="11"/>
      <color theme="1"/>
      <name val="ＭＳ Ｐゴシック"/>
      <family val="3"/>
      <charset val="128"/>
    </font>
    <font>
      <sz val="11"/>
      <color theme="1"/>
      <name val="メイリオ"/>
      <family val="3"/>
      <charset val="128"/>
    </font>
    <font>
      <sz val="10"/>
      <color theme="1"/>
      <name val="メイリオ"/>
      <family val="3"/>
      <charset val="128"/>
    </font>
    <font>
      <sz val="11"/>
      <name val="ＭＳ Ｐゴシック"/>
      <family val="3"/>
      <charset val="128"/>
      <scheme val="minor"/>
    </font>
    <font>
      <sz val="12"/>
      <color theme="1"/>
      <name val="メイリオ"/>
      <family val="3"/>
      <charset val="128"/>
    </font>
    <font>
      <sz val="11"/>
      <color theme="1" tint="4.9989318521683403E-2"/>
      <name val="ＭＳ Ｐゴシック"/>
      <family val="3"/>
      <charset val="128"/>
    </font>
    <font>
      <sz val="14"/>
      <color theme="1"/>
      <name val="ＭＳ Ｐゴシック"/>
      <family val="3"/>
      <charset val="128"/>
      <scheme val="minor"/>
    </font>
    <font>
      <sz val="16"/>
      <color theme="1"/>
      <name val="ＭＳ Ｐゴシック"/>
      <family val="3"/>
      <charset val="128"/>
    </font>
    <font>
      <sz val="16"/>
      <color theme="1"/>
      <name val="ＭＳ Ｐゴシック"/>
      <family val="3"/>
      <charset val="128"/>
      <scheme val="minor"/>
    </font>
    <font>
      <b/>
      <sz val="24"/>
      <color theme="1"/>
      <name val="ＭＳ Ｐゴシック"/>
      <family val="3"/>
      <charset val="128"/>
      <scheme val="minor"/>
    </font>
    <font>
      <sz val="12"/>
      <name val="Meiryo UI"/>
      <family val="3"/>
      <charset val="128"/>
    </font>
    <font>
      <sz val="12"/>
      <color theme="1"/>
      <name val="Meiryo UI"/>
      <family val="3"/>
      <charset val="128"/>
    </font>
    <font>
      <b/>
      <sz val="12"/>
      <color theme="0"/>
      <name val="Meiryo UI"/>
      <family val="3"/>
      <charset val="128"/>
    </font>
    <font>
      <b/>
      <sz val="12"/>
      <name val="Meiryo UI"/>
      <family val="3"/>
      <charset val="128"/>
    </font>
    <font>
      <b/>
      <sz val="14"/>
      <name val="Meiryo UI"/>
      <family val="3"/>
      <charset val="128"/>
    </font>
    <font>
      <sz val="12"/>
      <color rgb="FF0070C0"/>
      <name val="Meiryo UI"/>
      <family val="3"/>
      <charset val="128"/>
    </font>
    <font>
      <sz val="14"/>
      <color theme="1"/>
      <name val="メイリオ"/>
      <family val="3"/>
      <charset val="128"/>
    </font>
    <font>
      <b/>
      <sz val="14"/>
      <color theme="1"/>
      <name val="メイリオ"/>
      <family val="3"/>
      <charset val="128"/>
    </font>
    <font>
      <b/>
      <sz val="10"/>
      <name val="HG丸ｺﾞｼｯｸM-PRO"/>
      <family val="3"/>
      <charset val="128"/>
    </font>
    <font>
      <sz val="6"/>
      <name val="ＭＳ Ｐゴシック"/>
      <family val="2"/>
      <charset val="128"/>
      <scheme val="minor"/>
    </font>
    <font>
      <sz val="6"/>
      <name val="ＭＳ Ｐゴシック"/>
      <family val="3"/>
      <charset val="128"/>
      <scheme val="minor"/>
    </font>
    <font>
      <sz val="10"/>
      <color theme="1"/>
      <name val="ＭＳ Ｐゴシック"/>
      <family val="3"/>
      <charset val="128"/>
      <scheme val="minor"/>
    </font>
    <font>
      <i/>
      <sz val="11"/>
      <color indexed="12"/>
      <name val="ＭＳ Ｐゴシック"/>
      <family val="3"/>
      <charset val="128"/>
    </font>
    <font>
      <sz val="16"/>
      <name val="ＭＳ Ｐゴシック"/>
      <family val="3"/>
      <charset val="128"/>
    </font>
    <font>
      <sz val="11"/>
      <color theme="1"/>
      <name val="Meiryo UI"/>
      <family val="3"/>
      <charset val="128"/>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59999389629810485"/>
        <bgColor indexed="64"/>
      </patternFill>
    </fill>
    <fill>
      <patternFill patternType="solid">
        <fgColor rgb="FFFFFFCC"/>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theme="7" tint="0.59999389629810485"/>
        <bgColor indexed="64"/>
      </patternFill>
    </fill>
    <fill>
      <patternFill patternType="solid">
        <fgColor theme="5"/>
        <bgColor indexed="64"/>
      </patternFill>
    </fill>
    <fill>
      <patternFill patternType="solid">
        <fgColor theme="8" tint="0.79998168889431442"/>
        <bgColor indexed="64"/>
      </patternFill>
    </fill>
  </fills>
  <borders count="1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diagonalUp="1">
      <left style="thin">
        <color indexed="64"/>
      </left>
      <right style="thin">
        <color indexed="64"/>
      </right>
      <top style="double">
        <color indexed="64"/>
      </top>
      <bottom style="thin">
        <color indexed="64"/>
      </bottom>
      <diagonal style="thin">
        <color indexed="64"/>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bottom/>
      <diagonal/>
    </border>
    <border>
      <left style="thin">
        <color theme="1"/>
      </left>
      <right style="thin">
        <color theme="1"/>
      </right>
      <top style="thin">
        <color theme="1"/>
      </top>
      <bottom/>
      <diagonal/>
    </border>
    <border>
      <left style="thin">
        <color theme="1"/>
      </left>
      <right style="thin">
        <color theme="1"/>
      </right>
      <top/>
      <bottom/>
      <diagonal/>
    </border>
    <border>
      <left/>
      <right/>
      <top/>
      <bottom style="thin">
        <color theme="1"/>
      </bottom>
      <diagonal/>
    </border>
    <border>
      <left/>
      <right/>
      <top style="thin">
        <color theme="1"/>
      </top>
      <bottom/>
      <diagonal/>
    </border>
    <border>
      <left style="thin">
        <color theme="1"/>
      </left>
      <right/>
      <top/>
      <bottom style="thin">
        <color theme="1"/>
      </bottom>
      <diagonal/>
    </border>
    <border>
      <left style="thin">
        <color theme="1"/>
      </left>
      <right/>
      <top style="thin">
        <color theme="1"/>
      </top>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theme="1"/>
      </right>
      <top/>
      <bottom style="hair">
        <color indexed="64"/>
      </bottom>
      <diagonal/>
    </border>
    <border>
      <left style="thin">
        <color indexed="64"/>
      </left>
      <right/>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theme="1"/>
      </left>
      <right style="thin">
        <color theme="1"/>
      </right>
      <top style="hair">
        <color theme="1"/>
      </top>
      <bottom style="thin">
        <color theme="1"/>
      </bottom>
      <diagonal/>
    </border>
    <border>
      <left style="thin">
        <color theme="1"/>
      </left>
      <right style="thin">
        <color indexed="64"/>
      </right>
      <top style="hair">
        <color indexed="64"/>
      </top>
      <bottom/>
      <diagonal/>
    </border>
    <border>
      <left style="thin">
        <color theme="1"/>
      </left>
      <right style="thin">
        <color theme="1"/>
      </right>
      <top style="hair">
        <color theme="1"/>
      </top>
      <bottom style="hair">
        <color theme="1"/>
      </bottom>
      <diagonal/>
    </border>
    <border>
      <left style="thin">
        <color indexed="64"/>
      </left>
      <right style="thin">
        <color indexed="64"/>
      </right>
      <top style="thin">
        <color theme="1"/>
      </top>
      <bottom/>
      <diagonal/>
    </border>
    <border>
      <left style="thin">
        <color theme="1"/>
      </left>
      <right style="thin">
        <color theme="1"/>
      </right>
      <top style="thin">
        <color auto="1"/>
      </top>
      <bottom style="thin">
        <color auto="1"/>
      </bottom>
      <diagonal/>
    </border>
    <border diagonalDown="1">
      <left style="thin">
        <color theme="1"/>
      </left>
      <right style="thin">
        <color theme="1"/>
      </right>
      <top style="thin">
        <color theme="1"/>
      </top>
      <bottom/>
      <diagonal style="thin">
        <color theme="1"/>
      </diagonal>
    </border>
    <border diagonalDown="1">
      <left style="thin">
        <color theme="1"/>
      </left>
      <right style="thin">
        <color theme="1"/>
      </right>
      <top/>
      <bottom/>
      <diagonal style="thin">
        <color theme="1"/>
      </diagonal>
    </border>
    <border diagonalDown="1">
      <left style="thin">
        <color theme="1"/>
      </left>
      <right style="thin">
        <color theme="1"/>
      </right>
      <top/>
      <bottom style="thin">
        <color theme="1"/>
      </bottom>
      <diagonal style="thin">
        <color theme="1"/>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bottom style="thick">
        <color indexed="64"/>
      </bottom>
      <diagonal/>
    </border>
    <border>
      <left style="thick">
        <color indexed="64"/>
      </left>
      <right style="thick">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double">
        <color indexed="64"/>
      </top>
      <bottom style="thin">
        <color indexed="64"/>
      </bottom>
      <diagonal/>
    </border>
    <border>
      <left style="thin">
        <color indexed="64"/>
      </left>
      <right style="thick">
        <color indexed="64"/>
      </right>
      <top/>
      <bottom style="thin">
        <color indexed="64"/>
      </bottom>
      <diagonal/>
    </border>
    <border>
      <left style="thick">
        <color indexed="64"/>
      </left>
      <right style="thick">
        <color indexed="64"/>
      </right>
      <top/>
      <bottom style="thin">
        <color indexed="64"/>
      </bottom>
      <diagonal/>
    </border>
    <border>
      <left style="thin">
        <color indexed="64"/>
      </left>
      <right style="thick">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ck">
        <color indexed="64"/>
      </left>
      <right style="thin">
        <color indexed="64"/>
      </right>
      <top style="thick">
        <color indexed="64"/>
      </top>
      <bottom style="double">
        <color indexed="64"/>
      </bottom>
      <diagonal/>
    </border>
    <border>
      <left style="thick">
        <color indexed="64"/>
      </left>
      <right style="thick">
        <color indexed="64"/>
      </right>
      <top style="thick">
        <color indexed="64"/>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diagonalDown="1">
      <left/>
      <right style="medium">
        <color indexed="64"/>
      </right>
      <top style="thin">
        <color indexed="64"/>
      </top>
      <bottom/>
      <diagonal style="thin">
        <color indexed="64"/>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style="thin">
        <color indexed="64"/>
      </top>
      <bottom/>
      <diagonal/>
    </border>
    <border diagonalDown="1">
      <left/>
      <right style="medium">
        <color indexed="64"/>
      </right>
      <top style="thin">
        <color indexed="64"/>
      </top>
      <bottom style="thin">
        <color indexed="64"/>
      </bottom>
      <diagonal style="thin">
        <color indexed="64"/>
      </diagonal>
    </border>
    <border diagonalDown="1">
      <left/>
      <right style="medium">
        <color indexed="64"/>
      </right>
      <top style="medium">
        <color indexed="64"/>
      </top>
      <bottom style="thin">
        <color indexed="64"/>
      </bottom>
      <diagonal style="thin">
        <color indexed="64"/>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ck">
        <color indexed="64"/>
      </top>
      <bottom style="double">
        <color indexed="64"/>
      </bottom>
      <diagonal/>
    </border>
    <border>
      <left style="thin">
        <color indexed="64"/>
      </left>
      <right/>
      <top style="thin">
        <color indexed="64"/>
      </top>
      <bottom style="thick">
        <color indexed="64"/>
      </bottom>
      <diagonal/>
    </border>
    <border>
      <left style="thin">
        <color auto="1"/>
      </left>
      <right style="thin">
        <color auto="1"/>
      </right>
      <top style="medium">
        <color auto="1"/>
      </top>
      <bottom style="double">
        <color indexed="64"/>
      </bottom>
      <diagonal/>
    </border>
    <border>
      <left style="thin">
        <color auto="1"/>
      </left>
      <right style="medium">
        <color auto="1"/>
      </right>
      <top style="medium">
        <color auto="1"/>
      </top>
      <bottom style="double">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s>
  <cellStyleXfs count="18">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0" fontId="31" fillId="0" borderId="0"/>
    <xf numFmtId="0" fontId="31" fillId="0" borderId="0">
      <alignment vertical="center"/>
    </xf>
    <xf numFmtId="0" fontId="2" fillId="0" borderId="0">
      <alignment vertical="center"/>
    </xf>
    <xf numFmtId="0" fontId="30" fillId="0" borderId="0"/>
    <xf numFmtId="0" fontId="31" fillId="0" borderId="0">
      <alignment vertical="center"/>
    </xf>
    <xf numFmtId="0" fontId="2" fillId="0" borderId="0"/>
    <xf numFmtId="0" fontId="31" fillId="0" borderId="0">
      <alignment vertical="center"/>
    </xf>
    <xf numFmtId="0" fontId="31" fillId="0" borderId="0">
      <alignment vertical="center"/>
    </xf>
    <xf numFmtId="0" fontId="32" fillId="0" borderId="0">
      <alignment vertical="center"/>
    </xf>
    <xf numFmtId="0" fontId="2" fillId="0" borderId="0"/>
    <xf numFmtId="0" fontId="2" fillId="0" borderId="0"/>
    <xf numFmtId="0" fontId="2" fillId="0" borderId="0"/>
    <xf numFmtId="38" fontId="31" fillId="0" borderId="0" applyFont="0" applyFill="0" applyBorder="0" applyAlignment="0" applyProtection="0">
      <alignment vertical="center"/>
    </xf>
    <xf numFmtId="0" fontId="1" fillId="0" borderId="0">
      <alignment vertical="center"/>
    </xf>
  </cellStyleXfs>
  <cellXfs count="790">
    <xf numFmtId="0" fontId="0" fillId="0" borderId="0" xfId="0">
      <alignment vertical="center"/>
    </xf>
    <xf numFmtId="0" fontId="31" fillId="0" borderId="0" xfId="5">
      <alignment vertical="center"/>
    </xf>
    <xf numFmtId="0" fontId="33" fillId="0" borderId="0" xfId="5" applyFont="1">
      <alignment vertical="center"/>
    </xf>
    <xf numFmtId="0" fontId="34" fillId="0" borderId="0" xfId="5" applyFont="1" applyAlignment="1">
      <alignment horizontal="left" vertical="center"/>
    </xf>
    <xf numFmtId="0" fontId="33" fillId="0" borderId="0" xfId="5" applyFont="1" applyAlignment="1">
      <alignment horizontal="center" vertical="center"/>
    </xf>
    <xf numFmtId="0" fontId="33" fillId="0" borderId="0" xfId="5" applyFont="1" applyAlignment="1">
      <alignment horizontal="left" vertical="center" indent="1"/>
    </xf>
    <xf numFmtId="0" fontId="35" fillId="0" borderId="0" xfId="5" applyFont="1">
      <alignment vertical="center"/>
    </xf>
    <xf numFmtId="0" fontId="35" fillId="0" borderId="0" xfId="5" applyFont="1" applyAlignment="1">
      <alignment horizontal="center" vertical="center"/>
    </xf>
    <xf numFmtId="0" fontId="33" fillId="0" borderId="0" xfId="5" applyFont="1" applyBorder="1" applyAlignment="1">
      <alignment horizontal="center" vertical="center"/>
    </xf>
    <xf numFmtId="0" fontId="4" fillId="3" borderId="0" xfId="0" applyFont="1" applyFill="1" applyAlignment="1">
      <alignment horizontal="left" vertical="center"/>
    </xf>
    <xf numFmtId="0" fontId="4" fillId="3" borderId="0" xfId="0" applyFont="1" applyFill="1">
      <alignment vertical="center"/>
    </xf>
    <xf numFmtId="0" fontId="4" fillId="3" borderId="0" xfId="0" applyFont="1" applyFill="1" applyAlignment="1">
      <alignment horizontal="center" vertical="center"/>
    </xf>
    <xf numFmtId="0" fontId="4" fillId="3" borderId="0" xfId="0" quotePrefix="1" applyFont="1" applyFill="1" applyAlignment="1">
      <alignment horizontal="right" vertical="center"/>
    </xf>
    <xf numFmtId="0" fontId="10" fillId="3" borderId="15" xfId="0" applyFont="1" applyFill="1" applyBorder="1" applyAlignment="1">
      <alignment vertical="center" wrapText="1"/>
    </xf>
    <xf numFmtId="0" fontId="10" fillId="3" borderId="0" xfId="0" applyFont="1" applyFill="1" applyAlignment="1">
      <alignment vertical="center"/>
    </xf>
    <xf numFmtId="0" fontId="10" fillId="3" borderId="16" xfId="0" applyFont="1" applyFill="1" applyBorder="1" applyAlignment="1">
      <alignment vertical="center" wrapText="1"/>
    </xf>
    <xf numFmtId="0" fontId="10" fillId="3" borderId="6" xfId="0" applyFont="1" applyFill="1" applyBorder="1" applyAlignment="1">
      <alignment vertical="center" wrapText="1"/>
    </xf>
    <xf numFmtId="0" fontId="10" fillId="3" borderId="5" xfId="0" applyFont="1" applyFill="1" applyBorder="1" applyAlignment="1">
      <alignment vertical="center" wrapText="1"/>
    </xf>
    <xf numFmtId="0" fontId="10" fillId="3" borderId="14" xfId="0" applyFont="1" applyFill="1" applyBorder="1" applyAlignment="1">
      <alignment vertical="center" wrapText="1"/>
    </xf>
    <xf numFmtId="0" fontId="10" fillId="3" borderId="0" xfId="0" applyFont="1" applyFill="1" applyAlignment="1">
      <alignment vertical="center" wrapText="1"/>
    </xf>
    <xf numFmtId="0" fontId="10" fillId="3" borderId="1" xfId="0" applyFont="1" applyFill="1" applyBorder="1" applyAlignment="1">
      <alignment horizontal="center" vertical="center" textRotation="255" wrapText="1"/>
    </xf>
    <xf numFmtId="0" fontId="10" fillId="3" borderId="1" xfId="0" applyFont="1" applyFill="1" applyBorder="1" applyAlignment="1">
      <alignment horizontal="center" vertical="center" textRotation="255"/>
    </xf>
    <xf numFmtId="0" fontId="10" fillId="3" borderId="3" xfId="0" applyFont="1" applyFill="1" applyBorder="1" applyAlignment="1">
      <alignment horizontal="center" vertical="center" textRotation="255" wrapText="1"/>
    </xf>
    <xf numFmtId="0" fontId="10" fillId="3" borderId="1" xfId="0" applyFont="1" applyFill="1" applyBorder="1" applyAlignment="1">
      <alignment horizontal="center" vertical="center" textRotation="255" shrinkToFit="1"/>
    </xf>
    <xf numFmtId="0" fontId="10" fillId="3" borderId="0" xfId="0" applyFont="1" applyFill="1" applyAlignment="1">
      <alignment horizontal="center" vertical="center"/>
    </xf>
    <xf numFmtId="38" fontId="38" fillId="3" borderId="1" xfId="2" applyFont="1" applyFill="1" applyBorder="1" applyAlignment="1">
      <alignment horizontal="right" vertical="center" shrinkToFit="1"/>
    </xf>
    <xf numFmtId="38" fontId="31" fillId="3" borderId="1" xfId="2" applyFont="1" applyFill="1" applyBorder="1" applyAlignment="1">
      <alignment horizontal="right" vertical="center" shrinkToFit="1"/>
    </xf>
    <xf numFmtId="182" fontId="4" fillId="3" borderId="18" xfId="0" applyNumberFormat="1" applyFont="1" applyFill="1" applyBorder="1" applyAlignment="1">
      <alignment horizontal="right" vertical="center" shrinkToFit="1"/>
    </xf>
    <xf numFmtId="38" fontId="4" fillId="3" borderId="18" xfId="2" applyFont="1" applyFill="1" applyBorder="1" applyAlignment="1">
      <alignment horizontal="center" vertical="center" shrinkToFit="1"/>
    </xf>
    <xf numFmtId="182" fontId="4" fillId="3" borderId="18" xfId="0" applyNumberFormat="1" applyFont="1" applyFill="1" applyBorder="1" applyAlignment="1">
      <alignment horizontal="center" vertical="center" shrinkToFit="1"/>
    </xf>
    <xf numFmtId="0" fontId="4" fillId="3" borderId="18" xfId="0" applyNumberFormat="1" applyFont="1" applyFill="1" applyBorder="1" applyAlignment="1">
      <alignment horizontal="center" vertical="center" shrinkToFit="1"/>
    </xf>
    <xf numFmtId="0" fontId="4" fillId="3" borderId="18" xfId="0" applyFont="1" applyFill="1" applyBorder="1" applyAlignment="1">
      <alignment horizontal="center" vertical="center" shrinkToFit="1"/>
    </xf>
    <xf numFmtId="0" fontId="4" fillId="3" borderId="18" xfId="0" applyFont="1" applyFill="1" applyBorder="1" applyAlignment="1">
      <alignment vertical="center" shrinkToFit="1"/>
    </xf>
    <xf numFmtId="180" fontId="4" fillId="3" borderId="18" xfId="2" applyNumberFormat="1" applyFont="1" applyFill="1" applyBorder="1" applyAlignment="1">
      <alignment horizontal="left" vertical="center" shrinkToFit="1"/>
    </xf>
    <xf numFmtId="0" fontId="4" fillId="3" borderId="0" xfId="0" applyFont="1" applyFill="1" applyBorder="1" applyAlignment="1">
      <alignment horizontal="center" vertical="center" shrinkToFit="1"/>
    </xf>
    <xf numFmtId="182" fontId="4" fillId="3" borderId="0" xfId="0" applyNumberFormat="1" applyFont="1" applyFill="1" applyBorder="1" applyAlignment="1">
      <alignment horizontal="right" vertical="center" shrinkToFit="1"/>
    </xf>
    <xf numFmtId="38" fontId="4" fillId="3" borderId="0" xfId="2" applyFont="1" applyFill="1" applyBorder="1" applyAlignment="1">
      <alignment horizontal="center" vertical="center" shrinkToFit="1"/>
    </xf>
    <xf numFmtId="182" fontId="4" fillId="3" borderId="0" xfId="0" applyNumberFormat="1" applyFont="1" applyFill="1" applyBorder="1" applyAlignment="1">
      <alignment horizontal="center" vertical="center" shrinkToFit="1"/>
    </xf>
    <xf numFmtId="0" fontId="4" fillId="3" borderId="0" xfId="0" applyNumberFormat="1" applyFont="1" applyFill="1" applyBorder="1" applyAlignment="1">
      <alignment horizontal="center" vertical="center" shrinkToFit="1"/>
    </xf>
    <xf numFmtId="0" fontId="4" fillId="3" borderId="0" xfId="0" applyFont="1" applyFill="1" applyBorder="1" applyAlignment="1">
      <alignment vertical="center" shrinkToFit="1"/>
    </xf>
    <xf numFmtId="180" fontId="4" fillId="3" borderId="0" xfId="2" applyNumberFormat="1" applyFont="1" applyFill="1" applyBorder="1" applyAlignment="1">
      <alignment horizontal="left" vertical="center" shrinkToFit="1"/>
    </xf>
    <xf numFmtId="0" fontId="4" fillId="3" borderId="0" xfId="0" applyFont="1" applyFill="1" applyBorder="1" applyAlignment="1">
      <alignment vertical="top"/>
    </xf>
    <xf numFmtId="0" fontId="4" fillId="3" borderId="0" xfId="0" applyFont="1" applyFill="1" applyBorder="1" applyAlignment="1">
      <alignment horizontal="right" vertical="top"/>
    </xf>
    <xf numFmtId="0" fontId="4" fillId="3" borderId="0" xfId="0" applyFont="1" applyFill="1" applyBorder="1" applyAlignment="1">
      <alignment vertical="center"/>
    </xf>
    <xf numFmtId="0" fontId="4" fillId="3" borderId="0" xfId="0" applyFont="1" applyFill="1" applyBorder="1" applyAlignment="1">
      <alignment vertical="center" textRotation="255"/>
    </xf>
    <xf numFmtId="0" fontId="11" fillId="3" borderId="0" xfId="0" applyFont="1" applyFill="1" applyBorder="1" applyAlignment="1">
      <alignment vertical="center" textRotation="255"/>
    </xf>
    <xf numFmtId="0" fontId="11" fillId="3" borderId="0" xfId="0" applyFont="1" applyFill="1" applyBorder="1" applyAlignment="1">
      <alignment vertical="center"/>
    </xf>
    <xf numFmtId="0" fontId="4" fillId="3" borderId="0" xfId="0" applyFont="1" applyFill="1" applyAlignment="1">
      <alignment horizontal="right" vertical="top"/>
    </xf>
    <xf numFmtId="0" fontId="4" fillId="3" borderId="0" xfId="0" applyFont="1" applyFill="1" applyAlignment="1">
      <alignment vertical="top"/>
    </xf>
    <xf numFmtId="38" fontId="4" fillId="3" borderId="0" xfId="2" applyFont="1" applyFill="1" applyBorder="1" applyAlignment="1">
      <alignment vertical="center"/>
    </xf>
    <xf numFmtId="0" fontId="4" fillId="3" borderId="0" xfId="1" applyNumberFormat="1" applyFont="1" applyFill="1" applyBorder="1" applyAlignment="1">
      <alignment vertical="center"/>
    </xf>
    <xf numFmtId="0" fontId="4" fillId="3" borderId="0" xfId="0" quotePrefix="1" applyFont="1" applyFill="1" applyBorder="1" applyAlignment="1">
      <alignment vertical="center"/>
    </xf>
    <xf numFmtId="1" fontId="4" fillId="3" borderId="0" xfId="0" applyNumberFormat="1" applyFont="1" applyFill="1" applyBorder="1" applyAlignment="1">
      <alignment vertical="center"/>
    </xf>
    <xf numFmtId="176" fontId="4" fillId="3" borderId="0" xfId="0" applyNumberFormat="1" applyFont="1" applyFill="1" applyBorder="1" applyAlignment="1">
      <alignment vertical="center"/>
    </xf>
    <xf numFmtId="183" fontId="4" fillId="3" borderId="0" xfId="2" applyNumberFormat="1" applyFont="1" applyFill="1" applyBorder="1" applyAlignment="1">
      <alignment vertical="center"/>
    </xf>
    <xf numFmtId="181" fontId="4" fillId="3" borderId="0" xfId="2" quotePrefix="1" applyNumberFormat="1" applyFont="1" applyFill="1" applyBorder="1" applyAlignment="1">
      <alignment vertical="center"/>
    </xf>
    <xf numFmtId="182" fontId="4" fillId="3" borderId="0" xfId="0" applyNumberFormat="1" applyFont="1" applyFill="1" applyBorder="1" applyAlignment="1">
      <alignment vertical="center"/>
    </xf>
    <xf numFmtId="0" fontId="4" fillId="3" borderId="0" xfId="0" applyNumberFormat="1" applyFont="1" applyFill="1" applyBorder="1" applyAlignment="1">
      <alignment vertical="center"/>
    </xf>
    <xf numFmtId="181" fontId="4" fillId="3" borderId="0" xfId="2" applyNumberFormat="1" applyFont="1" applyFill="1" applyBorder="1" applyAlignment="1">
      <alignment vertical="center"/>
    </xf>
    <xf numFmtId="0" fontId="33" fillId="0" borderId="0" xfId="5" applyFont="1" applyAlignment="1">
      <alignment vertical="center" wrapText="1"/>
    </xf>
    <xf numFmtId="0" fontId="35" fillId="0" borderId="0" xfId="5" applyFont="1" applyAlignment="1">
      <alignment vertical="center" wrapText="1"/>
    </xf>
    <xf numFmtId="0" fontId="33" fillId="0" borderId="0" xfId="5" applyFont="1" applyAlignment="1">
      <alignment horizontal="left" vertical="center" wrapText="1"/>
    </xf>
    <xf numFmtId="0" fontId="31" fillId="0" borderId="0" xfId="5" applyAlignment="1">
      <alignment vertical="center" wrapText="1"/>
    </xf>
    <xf numFmtId="0" fontId="31" fillId="0" borderId="0" xfId="5" applyFont="1">
      <alignment vertical="center"/>
    </xf>
    <xf numFmtId="0" fontId="38" fillId="3" borderId="1" xfId="4" applyNumberFormat="1" applyFont="1" applyFill="1" applyBorder="1" applyAlignment="1">
      <alignment horizontal="right" vertical="center" shrinkToFit="1"/>
    </xf>
    <xf numFmtId="0" fontId="2" fillId="3" borderId="1" xfId="0" applyNumberFormat="1" applyFont="1" applyFill="1" applyBorder="1" applyAlignment="1">
      <alignment horizontal="right" vertical="center" shrinkToFit="1"/>
    </xf>
    <xf numFmtId="38" fontId="2" fillId="3" borderId="1" xfId="2" applyFont="1" applyFill="1" applyBorder="1" applyAlignment="1">
      <alignment horizontal="right" vertical="center" shrinkToFit="1"/>
    </xf>
    <xf numFmtId="176" fontId="38" fillId="3" borderId="1" xfId="4" applyNumberFormat="1" applyFont="1" applyFill="1" applyBorder="1" applyAlignment="1">
      <alignment horizontal="right" vertical="center" shrinkToFit="1"/>
    </xf>
    <xf numFmtId="177" fontId="2" fillId="3" borderId="1" xfId="0" applyNumberFormat="1" applyFont="1" applyFill="1" applyBorder="1" applyAlignment="1">
      <alignment horizontal="right" vertical="center" shrinkToFit="1"/>
    </xf>
    <xf numFmtId="177" fontId="38" fillId="3" borderId="1" xfId="4" applyNumberFormat="1" applyFont="1" applyFill="1" applyBorder="1" applyAlignment="1">
      <alignment horizontal="right" vertical="center" shrinkToFit="1"/>
    </xf>
    <xf numFmtId="0" fontId="2" fillId="3" borderId="1" xfId="1" applyNumberFormat="1" applyFont="1" applyFill="1" applyBorder="1" applyAlignment="1">
      <alignment horizontal="right" vertical="center" shrinkToFit="1"/>
    </xf>
    <xf numFmtId="0" fontId="2" fillId="3" borderId="1" xfId="2" applyNumberFormat="1" applyFont="1" applyFill="1" applyBorder="1" applyAlignment="1">
      <alignment horizontal="right" vertical="center" shrinkToFit="1"/>
    </xf>
    <xf numFmtId="177" fontId="2" fillId="3" borderId="1" xfId="0" quotePrefix="1" applyNumberFormat="1" applyFont="1" applyFill="1" applyBorder="1" applyAlignment="1">
      <alignment horizontal="right" vertical="center" shrinkToFit="1"/>
    </xf>
    <xf numFmtId="0" fontId="2" fillId="3" borderId="0" xfId="0" applyNumberFormat="1" applyFont="1" applyFill="1" applyAlignment="1">
      <alignment horizontal="right" vertical="center" shrinkToFit="1"/>
    </xf>
    <xf numFmtId="0" fontId="4" fillId="0" borderId="0" xfId="0" applyFont="1" applyAlignment="1">
      <alignment vertical="center"/>
    </xf>
    <xf numFmtId="0" fontId="18" fillId="0" borderId="0" xfId="0" applyFont="1" applyAlignment="1">
      <alignment horizontal="left" vertical="center"/>
    </xf>
    <xf numFmtId="0" fontId="0" fillId="0" borderId="0" xfId="0" applyFont="1" applyAlignment="1">
      <alignment horizontal="left" vertical="center"/>
    </xf>
    <xf numFmtId="0" fontId="18" fillId="0" borderId="0" xfId="0" applyFont="1">
      <alignment vertical="center"/>
    </xf>
    <xf numFmtId="0" fontId="19" fillId="0" borderId="6" xfId="0" applyFont="1" applyBorder="1" applyAlignment="1">
      <alignment horizontal="center" vertical="center" wrapText="1"/>
    </xf>
    <xf numFmtId="0" fontId="19" fillId="0" borderId="0" xfId="0" applyFont="1" applyBorder="1" applyAlignment="1">
      <alignment horizontal="justify" vertical="center" wrapText="1"/>
    </xf>
    <xf numFmtId="0" fontId="17" fillId="0" borderId="0" xfId="0" applyFont="1" applyBorder="1" applyAlignment="1">
      <alignment vertical="center"/>
    </xf>
    <xf numFmtId="0" fontId="4" fillId="0" borderId="0" xfId="0" applyFont="1">
      <alignment vertical="center"/>
    </xf>
    <xf numFmtId="0" fontId="4" fillId="0" borderId="0" xfId="0" applyFont="1" applyBorder="1">
      <alignment vertical="center"/>
    </xf>
    <xf numFmtId="0" fontId="10" fillId="0" borderId="1" xfId="0" applyFont="1" applyBorder="1" applyAlignment="1">
      <alignment horizontal="center" vertical="center" textRotation="255" shrinkToFit="1"/>
    </xf>
    <xf numFmtId="0" fontId="21" fillId="0" borderId="1" xfId="0" applyFont="1" applyBorder="1" applyAlignment="1">
      <alignment horizontal="center" vertical="center" textRotation="255" wrapText="1"/>
    </xf>
    <xf numFmtId="0" fontId="17" fillId="0" borderId="0" xfId="0" applyFont="1" applyAlignment="1"/>
    <xf numFmtId="0" fontId="4" fillId="0" borderId="1" xfId="0" applyFont="1" applyBorder="1" applyAlignment="1">
      <alignment vertical="center"/>
    </xf>
    <xf numFmtId="0" fontId="4" fillId="0" borderId="0" xfId="0" applyFont="1" applyBorder="1" applyAlignment="1">
      <alignment vertical="center"/>
    </xf>
    <xf numFmtId="0" fontId="19" fillId="0" borderId="16" xfId="0" applyFont="1" applyBorder="1" applyAlignment="1">
      <alignment horizontal="center" vertical="center" wrapText="1"/>
    </xf>
    <xf numFmtId="0" fontId="19" fillId="0" borderId="15" xfId="0" applyFont="1" applyBorder="1" applyAlignment="1">
      <alignment horizontal="center" vertical="center" wrapText="1"/>
    </xf>
    <xf numFmtId="0" fontId="17" fillId="0" borderId="1" xfId="0" applyFont="1" applyBorder="1" applyAlignment="1">
      <alignment horizontal="center" vertical="center"/>
    </xf>
    <xf numFmtId="0" fontId="4" fillId="0" borderId="0" xfId="0" applyFont="1" applyBorder="1" applyAlignment="1">
      <alignment vertical="center" wrapText="1" readingOrder="1"/>
    </xf>
    <xf numFmtId="0" fontId="4" fillId="0" borderId="0" xfId="0" applyFont="1" applyAlignment="1">
      <alignment vertical="center" wrapText="1" readingOrder="1"/>
    </xf>
    <xf numFmtId="0" fontId="4" fillId="0" borderId="6" xfId="0" applyFont="1" applyBorder="1" applyAlignment="1">
      <alignment vertical="center"/>
    </xf>
    <xf numFmtId="0" fontId="19" fillId="0" borderId="0" xfId="0" applyFont="1" applyBorder="1" applyAlignment="1">
      <alignment horizontal="center" vertical="center" wrapText="1"/>
    </xf>
    <xf numFmtId="0" fontId="4" fillId="0" borderId="20" xfId="0" applyFont="1" applyFill="1" applyBorder="1" applyAlignment="1">
      <alignment vertical="center" textRotation="255" wrapText="1"/>
    </xf>
    <xf numFmtId="0" fontId="4" fillId="0" borderId="21" xfId="0" applyFont="1" applyFill="1" applyBorder="1" applyAlignment="1">
      <alignment vertical="center" textRotation="255" wrapText="1"/>
    </xf>
    <xf numFmtId="0" fontId="17" fillId="5" borderId="3" xfId="0" applyFont="1" applyFill="1" applyBorder="1" applyAlignment="1">
      <alignment horizontal="center" vertical="center"/>
    </xf>
    <xf numFmtId="0" fontId="17" fillId="5" borderId="20" xfId="0" applyFont="1" applyFill="1" applyBorder="1" applyAlignment="1">
      <alignment horizontal="center" vertical="center"/>
    </xf>
    <xf numFmtId="0" fontId="17" fillId="5" borderId="22" xfId="0" applyFont="1" applyFill="1" applyBorder="1" applyAlignment="1">
      <alignment horizontal="center" vertical="center"/>
    </xf>
    <xf numFmtId="0" fontId="17" fillId="5" borderId="1" xfId="0" applyFont="1" applyFill="1" applyBorder="1" applyAlignment="1">
      <alignment horizontal="center" vertical="center"/>
    </xf>
    <xf numFmtId="0" fontId="17" fillId="5" borderId="3" xfId="0" applyFont="1" applyFill="1" applyBorder="1" applyAlignment="1">
      <alignment horizontal="center" vertical="center" wrapText="1"/>
    </xf>
    <xf numFmtId="0" fontId="17" fillId="0" borderId="0" xfId="0" applyFont="1" applyAlignment="1">
      <alignment vertical="center"/>
    </xf>
    <xf numFmtId="0" fontId="23" fillId="0" borderId="0" xfId="0" applyFont="1" applyBorder="1" applyAlignment="1">
      <alignment horizontal="justify" vertical="center" wrapText="1"/>
    </xf>
    <xf numFmtId="0" fontId="0" fillId="0" borderId="0" xfId="0" applyFont="1" applyBorder="1" applyAlignment="1">
      <alignment vertical="center"/>
    </xf>
    <xf numFmtId="0" fontId="23" fillId="0" borderId="0" xfId="0" applyFont="1" applyBorder="1" applyAlignment="1">
      <alignment horizontal="center" vertical="center" wrapText="1"/>
    </xf>
    <xf numFmtId="0" fontId="25" fillId="0" borderId="13" xfId="0" applyFont="1" applyBorder="1" applyAlignment="1">
      <alignment horizontal="left" vertical="center"/>
    </xf>
    <xf numFmtId="0" fontId="23" fillId="0" borderId="13" xfId="0" applyFont="1" applyBorder="1" applyAlignment="1">
      <alignment horizontal="center" vertical="center" wrapText="1"/>
    </xf>
    <xf numFmtId="0" fontId="23" fillId="0" borderId="13" xfId="0" applyFont="1" applyBorder="1" applyAlignment="1">
      <alignment horizontal="justify" vertical="center" wrapText="1"/>
    </xf>
    <xf numFmtId="0" fontId="23" fillId="0" borderId="0" xfId="0" applyFont="1" applyBorder="1" applyAlignment="1">
      <alignment horizontal="left" vertical="center"/>
    </xf>
    <xf numFmtId="0" fontId="0" fillId="0" borderId="0" xfId="0" applyFont="1">
      <alignment vertical="center"/>
    </xf>
    <xf numFmtId="0" fontId="26" fillId="0" borderId="0" xfId="0" applyFont="1" applyBorder="1" applyAlignment="1">
      <alignment horizontal="left" vertical="center"/>
    </xf>
    <xf numFmtId="0" fontId="27" fillId="0" borderId="0" xfId="0" applyFont="1" applyBorder="1" applyAlignment="1">
      <alignment horizontal="left" vertical="center"/>
    </xf>
    <xf numFmtId="0" fontId="27" fillId="0" borderId="13" xfId="0" applyFont="1" applyBorder="1" applyAlignment="1">
      <alignment horizontal="left" vertical="center"/>
    </xf>
    <xf numFmtId="0" fontId="19" fillId="0" borderId="13" xfId="0" applyFont="1" applyBorder="1" applyAlignment="1">
      <alignment horizontal="justify" vertical="center" wrapText="1"/>
    </xf>
    <xf numFmtId="0" fontId="19" fillId="0" borderId="0" xfId="0" applyFont="1" applyBorder="1" applyAlignment="1">
      <alignment horizontal="left" vertical="center"/>
    </xf>
    <xf numFmtId="0" fontId="28" fillId="0" borderId="0" xfId="0" applyFont="1" applyBorder="1" applyAlignment="1">
      <alignment horizontal="left" vertical="center"/>
    </xf>
    <xf numFmtId="0" fontId="19" fillId="0" borderId="16" xfId="0" applyFont="1" applyBorder="1" applyAlignment="1">
      <alignment horizontal="center" vertical="center" shrinkToFit="1"/>
    </xf>
    <xf numFmtId="0" fontId="4" fillId="0" borderId="1"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19" fillId="0" borderId="10" xfId="0" applyFont="1" applyBorder="1" applyAlignment="1">
      <alignment horizontal="center" vertical="center" wrapText="1"/>
    </xf>
    <xf numFmtId="0" fontId="4" fillId="5" borderId="1" xfId="0" applyFont="1" applyFill="1" applyBorder="1" applyAlignment="1">
      <alignment horizontal="justify" vertical="center" wrapText="1"/>
    </xf>
    <xf numFmtId="0" fontId="0" fillId="0" borderId="0" xfId="0" applyFont="1" applyFill="1" applyAlignment="1">
      <alignment horizontal="left" vertical="center"/>
    </xf>
    <xf numFmtId="0" fontId="19" fillId="0" borderId="1" xfId="0" applyFont="1" applyBorder="1" applyAlignment="1">
      <alignment horizontal="center" vertical="center"/>
    </xf>
    <xf numFmtId="0" fontId="0" fillId="0" borderId="0" xfId="0" applyFont="1" applyAlignment="1">
      <alignment vertical="top"/>
    </xf>
    <xf numFmtId="0" fontId="17" fillId="0" borderId="0" xfId="0" applyFont="1" applyFill="1" applyAlignment="1">
      <alignment vertical="center"/>
    </xf>
    <xf numFmtId="0" fontId="17" fillId="0" borderId="0" xfId="0" applyFont="1">
      <alignment vertical="center"/>
    </xf>
    <xf numFmtId="0" fontId="19" fillId="5" borderId="1" xfId="0" applyFont="1" applyFill="1" applyBorder="1" applyAlignment="1">
      <alignment horizontal="center" vertical="center" wrapText="1"/>
    </xf>
    <xf numFmtId="0" fontId="19" fillId="0" borderId="2" xfId="0" applyFont="1" applyBorder="1" applyAlignment="1">
      <alignment horizontal="center" vertical="center" shrinkToFit="1"/>
    </xf>
    <xf numFmtId="0" fontId="22" fillId="0" borderId="0" xfId="0" applyFont="1" applyBorder="1" applyAlignment="1">
      <alignment horizontal="justify" vertical="center"/>
    </xf>
    <xf numFmtId="0" fontId="24" fillId="0" borderId="0" xfId="0" applyFont="1" applyBorder="1" applyAlignment="1">
      <alignment horizontal="left" vertical="center"/>
    </xf>
    <xf numFmtId="0" fontId="23" fillId="0" borderId="0" xfId="0" applyFont="1" applyBorder="1" applyAlignment="1">
      <alignment vertical="center" readingOrder="1"/>
    </xf>
    <xf numFmtId="0" fontId="4" fillId="0" borderId="0" xfId="0" applyFont="1" applyBorder="1" applyAlignment="1">
      <alignment horizontal="right" vertical="center"/>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0" fillId="0" borderId="0" xfId="0" applyFont="1" applyBorder="1" applyAlignment="1">
      <alignment horizontal="center" vertical="center" wrapText="1"/>
    </xf>
    <xf numFmtId="0" fontId="29" fillId="0" borderId="0" xfId="0" applyFont="1" applyBorder="1" applyAlignment="1">
      <alignment horizontal="left" vertical="center"/>
    </xf>
    <xf numFmtId="0" fontId="23" fillId="0" borderId="10" xfId="0" applyFont="1" applyBorder="1" applyAlignment="1">
      <alignment horizontal="center" vertical="center" wrapText="1"/>
    </xf>
    <xf numFmtId="189" fontId="4" fillId="5" borderId="1" xfId="0" applyNumberFormat="1" applyFont="1" applyFill="1" applyBorder="1" applyAlignment="1">
      <alignment horizontal="right" vertical="center"/>
    </xf>
    <xf numFmtId="177" fontId="4" fillId="5" borderId="1" xfId="0" applyNumberFormat="1" applyFont="1" applyFill="1" applyBorder="1" applyAlignment="1">
      <alignment vertical="center"/>
    </xf>
    <xf numFmtId="189" fontId="4" fillId="5" borderId="16" xfId="0" applyNumberFormat="1" applyFont="1" applyFill="1" applyBorder="1" applyAlignment="1">
      <alignment horizontal="right" vertical="center"/>
    </xf>
    <xf numFmtId="177" fontId="4" fillId="5" borderId="16" xfId="0" applyNumberFormat="1" applyFont="1" applyFill="1" applyBorder="1" applyAlignment="1">
      <alignment vertical="center"/>
    </xf>
    <xf numFmtId="0" fontId="4" fillId="0" borderId="1" xfId="0" applyFont="1" applyBorder="1" applyAlignment="1">
      <alignment horizontal="center" vertical="center" wrapText="1"/>
    </xf>
    <xf numFmtId="177" fontId="4" fillId="5" borderId="1" xfId="0" applyNumberFormat="1" applyFont="1" applyFill="1" applyBorder="1" applyAlignment="1">
      <alignment horizontal="right" vertical="center"/>
    </xf>
    <xf numFmtId="0" fontId="31" fillId="0" borderId="1" xfId="5" applyBorder="1">
      <alignment vertical="center"/>
    </xf>
    <xf numFmtId="0" fontId="18" fillId="3" borderId="0" xfId="0" applyNumberFormat="1" applyFont="1" applyFill="1" applyAlignment="1">
      <alignment horizontal="right" vertical="center" shrinkToFit="1"/>
    </xf>
    <xf numFmtId="49" fontId="31" fillId="6" borderId="1" xfId="5" applyNumberFormat="1" applyFill="1" applyBorder="1" applyAlignment="1">
      <alignment vertical="center"/>
    </xf>
    <xf numFmtId="49" fontId="31" fillId="6" borderId="1" xfId="5" applyNumberFormat="1" applyFill="1" applyBorder="1" applyAlignment="1">
      <alignment vertical="center" wrapText="1"/>
    </xf>
    <xf numFmtId="49" fontId="40" fillId="7" borderId="1" xfId="15" applyNumberFormat="1" applyFont="1" applyFill="1" applyBorder="1" applyAlignment="1">
      <alignment vertical="center"/>
    </xf>
    <xf numFmtId="0" fontId="31" fillId="7" borderId="1" xfId="5" applyFill="1" applyBorder="1">
      <alignment vertical="center"/>
    </xf>
    <xf numFmtId="49" fontId="31" fillId="7" borderId="1" xfId="5" applyNumberFormat="1" applyFill="1" applyBorder="1">
      <alignment vertical="center"/>
    </xf>
    <xf numFmtId="49" fontId="31" fillId="0" borderId="1" xfId="5" applyNumberFormat="1" applyBorder="1">
      <alignment vertical="center"/>
    </xf>
    <xf numFmtId="49" fontId="31" fillId="0" borderId="0" xfId="5" applyNumberFormat="1" applyFill="1" applyBorder="1">
      <alignment vertical="center"/>
    </xf>
    <xf numFmtId="0" fontId="31" fillId="6" borderId="0" xfId="5" applyFill="1" applyAlignment="1">
      <alignment vertical="center" wrapText="1"/>
    </xf>
    <xf numFmtId="0" fontId="10" fillId="3" borderId="0" xfId="0" applyFont="1" applyFill="1" applyAlignment="1">
      <alignment horizontal="center" vertical="center" wrapText="1"/>
    </xf>
    <xf numFmtId="38" fontId="4" fillId="3" borderId="23" xfId="2" applyFont="1" applyFill="1" applyBorder="1" applyAlignment="1">
      <alignment horizontal="center" vertical="center" shrinkToFit="1"/>
    </xf>
    <xf numFmtId="192" fontId="38" fillId="3" borderId="1" xfId="4" applyNumberFormat="1" applyFont="1" applyFill="1" applyBorder="1" applyAlignment="1">
      <alignment horizontal="right" vertical="center" shrinkToFit="1"/>
    </xf>
    <xf numFmtId="0" fontId="21" fillId="3" borderId="1" xfId="0" applyFont="1" applyFill="1" applyBorder="1" applyAlignment="1">
      <alignment horizontal="center" vertical="center" textRotation="255" wrapText="1"/>
    </xf>
    <xf numFmtId="0" fontId="2" fillId="0" borderId="1" xfId="2" quotePrefix="1" applyNumberFormat="1" applyFont="1" applyFill="1" applyBorder="1" applyAlignment="1">
      <alignment horizontal="right" vertical="center" shrinkToFit="1"/>
    </xf>
    <xf numFmtId="2" fontId="38" fillId="0" borderId="1" xfId="4" applyNumberFormat="1" applyFont="1" applyFill="1" applyBorder="1" applyAlignment="1">
      <alignment horizontal="right" vertical="center" shrinkToFit="1"/>
    </xf>
    <xf numFmtId="2" fontId="2" fillId="0" borderId="1" xfId="2" quotePrefix="1" applyNumberFormat="1" applyFont="1" applyFill="1" applyBorder="1" applyAlignment="1">
      <alignment horizontal="right" vertical="center" shrinkToFit="1"/>
    </xf>
    <xf numFmtId="0" fontId="4" fillId="0" borderId="1" xfId="0" applyFont="1" applyBorder="1" applyAlignment="1">
      <alignment horizontal="center" vertical="center" shrinkToFit="1"/>
    </xf>
    <xf numFmtId="0" fontId="17" fillId="0" borderId="2" xfId="0" applyFont="1" applyBorder="1" applyAlignment="1">
      <alignment horizontal="center" vertical="center"/>
    </xf>
    <xf numFmtId="0" fontId="17" fillId="0" borderId="21" xfId="0" applyFont="1" applyBorder="1" applyAlignment="1">
      <alignment horizontal="center" vertical="center"/>
    </xf>
    <xf numFmtId="177" fontId="4" fillId="0" borderId="1" xfId="0" applyNumberFormat="1" applyFont="1" applyFill="1" applyBorder="1" applyAlignment="1">
      <alignment vertical="center" wrapText="1" shrinkToFit="1"/>
    </xf>
    <xf numFmtId="0" fontId="10" fillId="3" borderId="1" xfId="0" applyFont="1" applyFill="1" applyBorder="1" applyAlignment="1">
      <alignment horizontal="center" vertical="center" textRotation="255" wrapText="1"/>
    </xf>
    <xf numFmtId="193" fontId="38" fillId="3" borderId="1" xfId="4" applyNumberFormat="1" applyFont="1" applyFill="1" applyBorder="1" applyAlignment="1">
      <alignment horizontal="right" vertical="center" shrinkToFit="1"/>
    </xf>
    <xf numFmtId="0" fontId="38" fillId="3" borderId="3" xfId="4" applyNumberFormat="1" applyFont="1" applyFill="1" applyBorder="1" applyAlignment="1">
      <alignment horizontal="right" vertical="center" shrinkToFit="1"/>
    </xf>
    <xf numFmtId="0" fontId="2" fillId="3" borderId="3" xfId="0" applyNumberFormat="1" applyFont="1" applyFill="1" applyBorder="1" applyAlignment="1">
      <alignment horizontal="right" vertical="center" shrinkToFit="1"/>
    </xf>
    <xf numFmtId="193" fontId="38" fillId="3" borderId="3" xfId="4" applyNumberFormat="1" applyFont="1" applyFill="1" applyBorder="1" applyAlignment="1">
      <alignment horizontal="right" vertical="center" shrinkToFit="1"/>
    </xf>
    <xf numFmtId="38" fontId="38" fillId="3" borderId="3" xfId="2" applyFont="1" applyFill="1" applyBorder="1" applyAlignment="1">
      <alignment horizontal="right" vertical="center" shrinkToFit="1"/>
    </xf>
    <xf numFmtId="38" fontId="2" fillId="3" borderId="3" xfId="2" applyFont="1" applyFill="1" applyBorder="1" applyAlignment="1">
      <alignment horizontal="right" vertical="center" shrinkToFit="1"/>
    </xf>
    <xf numFmtId="176" fontId="38" fillId="3" borderId="3" xfId="4" applyNumberFormat="1" applyFont="1" applyFill="1" applyBorder="1" applyAlignment="1">
      <alignment horizontal="right" vertical="center" shrinkToFit="1"/>
    </xf>
    <xf numFmtId="192" fontId="38" fillId="3" borderId="3" xfId="4" applyNumberFormat="1" applyFont="1" applyFill="1" applyBorder="1" applyAlignment="1">
      <alignment horizontal="right" vertical="center" shrinkToFit="1"/>
    </xf>
    <xf numFmtId="177" fontId="2" fillId="3" borderId="3" xfId="0" applyNumberFormat="1" applyFont="1" applyFill="1" applyBorder="1" applyAlignment="1">
      <alignment horizontal="right" vertical="center" shrinkToFit="1"/>
    </xf>
    <xf numFmtId="177" fontId="38" fillId="3" borderId="3" xfId="4" applyNumberFormat="1" applyFont="1" applyFill="1" applyBorder="1" applyAlignment="1">
      <alignment horizontal="right" vertical="center" shrinkToFit="1"/>
    </xf>
    <xf numFmtId="38" fontId="31" fillId="3" borderId="3" xfId="2" applyFont="1" applyFill="1" applyBorder="1" applyAlignment="1">
      <alignment horizontal="right" vertical="center" shrinkToFit="1"/>
    </xf>
    <xf numFmtId="0" fontId="2" fillId="3" borderId="3" xfId="1" applyNumberFormat="1" applyFont="1" applyFill="1" applyBorder="1" applyAlignment="1">
      <alignment horizontal="right" vertical="center" shrinkToFit="1"/>
    </xf>
    <xf numFmtId="0" fontId="2" fillId="3" borderId="3" xfId="2" applyNumberFormat="1" applyFont="1" applyFill="1" applyBorder="1" applyAlignment="1">
      <alignment horizontal="right" vertical="center" shrinkToFit="1"/>
    </xf>
    <xf numFmtId="177" fontId="2" fillId="3" borderId="3" xfId="0" quotePrefix="1" applyNumberFormat="1" applyFont="1" applyFill="1" applyBorder="1" applyAlignment="1">
      <alignment horizontal="right" vertical="center" shrinkToFit="1"/>
    </xf>
    <xf numFmtId="2" fontId="38" fillId="0" borderId="3" xfId="4" applyNumberFormat="1" applyFont="1" applyFill="1" applyBorder="1" applyAlignment="1">
      <alignment horizontal="right" vertical="center" shrinkToFit="1"/>
    </xf>
    <xf numFmtId="2" fontId="2" fillId="0" borderId="3" xfId="2" quotePrefix="1" applyNumberFormat="1" applyFont="1" applyFill="1" applyBorder="1" applyAlignment="1">
      <alignment horizontal="right" vertical="center" shrinkToFit="1"/>
    </xf>
    <xf numFmtId="0" fontId="2" fillId="0" borderId="3" xfId="2" quotePrefix="1" applyNumberFormat="1" applyFont="1" applyFill="1" applyBorder="1" applyAlignment="1">
      <alignment horizontal="right" vertical="center" shrinkToFit="1"/>
    </xf>
    <xf numFmtId="0" fontId="2" fillId="0" borderId="5" xfId="2" quotePrefix="1" applyNumberFormat="1" applyFont="1" applyFill="1" applyBorder="1" applyAlignment="1">
      <alignment horizontal="right" vertical="center" shrinkToFit="1"/>
    </xf>
    <xf numFmtId="0" fontId="10" fillId="3" borderId="2" xfId="0" applyFont="1" applyFill="1" applyBorder="1" applyAlignment="1">
      <alignment horizontal="center" vertical="center" textRotation="255" wrapText="1"/>
    </xf>
    <xf numFmtId="0" fontId="10" fillId="3" borderId="3" xfId="0" applyFont="1" applyFill="1" applyBorder="1" applyAlignment="1">
      <alignment horizontal="center" vertical="center" textRotation="255" wrapText="1"/>
    </xf>
    <xf numFmtId="0" fontId="10" fillId="3" borderId="1" xfId="0" applyFont="1" applyFill="1" applyBorder="1" applyAlignment="1">
      <alignment horizontal="center" vertical="center" textRotation="255" wrapText="1"/>
    </xf>
    <xf numFmtId="0" fontId="4" fillId="0" borderId="1" xfId="0" applyFont="1" applyBorder="1" applyAlignment="1">
      <alignment horizontal="center" vertical="center" textRotation="255" shrinkToFit="1"/>
    </xf>
    <xf numFmtId="0" fontId="21" fillId="0" borderId="1" xfId="0" applyFont="1" applyBorder="1" applyAlignment="1">
      <alignment horizontal="center" vertical="center" textRotation="255" wrapText="1" shrinkToFit="1"/>
    </xf>
    <xf numFmtId="0" fontId="20" fillId="0" borderId="0" xfId="0" applyFont="1" applyBorder="1" applyAlignment="1">
      <alignment horizontal="left" vertical="center"/>
    </xf>
    <xf numFmtId="0" fontId="4" fillId="3" borderId="0" xfId="0" applyFont="1" applyFill="1" applyBorder="1" applyAlignment="1">
      <alignment horizontal="center" vertical="center"/>
    </xf>
    <xf numFmtId="0" fontId="4" fillId="3" borderId="0" xfId="0" applyFont="1" applyFill="1" applyBorder="1">
      <alignment vertical="center"/>
    </xf>
    <xf numFmtId="0" fontId="4" fillId="3" borderId="13" xfId="0" applyFont="1" applyFill="1" applyBorder="1">
      <alignment vertical="center"/>
    </xf>
    <xf numFmtId="38" fontId="4" fillId="3" borderId="17" xfId="2" applyFont="1" applyFill="1" applyBorder="1" applyAlignment="1">
      <alignment horizontal="center" vertical="center" shrinkToFit="1"/>
    </xf>
    <xf numFmtId="38" fontId="4" fillId="3" borderId="12" xfId="2" applyFont="1" applyFill="1" applyBorder="1" applyAlignment="1">
      <alignment horizontal="center" vertical="center" shrinkToFit="1"/>
    </xf>
    <xf numFmtId="0" fontId="34" fillId="4" borderId="1" xfId="5" applyFont="1" applyFill="1" applyBorder="1" applyAlignment="1">
      <alignment horizontal="center" vertical="center" wrapText="1"/>
    </xf>
    <xf numFmtId="0" fontId="41" fillId="0" borderId="1" xfId="5" applyFont="1" applyBorder="1" applyAlignment="1">
      <alignment vertical="center" wrapText="1"/>
    </xf>
    <xf numFmtId="0" fontId="42" fillId="4" borderId="1" xfId="5" applyFont="1" applyFill="1" applyBorder="1" applyAlignment="1">
      <alignment horizontal="center" vertical="center" wrapText="1"/>
    </xf>
    <xf numFmtId="0" fontId="42" fillId="4" borderId="1" xfId="5" applyNumberFormat="1" applyFont="1" applyFill="1" applyBorder="1" applyAlignment="1">
      <alignment horizontal="center" vertical="center" wrapText="1"/>
    </xf>
    <xf numFmtId="0" fontId="34" fillId="4" borderId="16" xfId="5" applyFont="1" applyFill="1" applyBorder="1" applyAlignment="1">
      <alignment horizontal="center" vertical="center" wrapText="1"/>
    </xf>
    <xf numFmtId="0" fontId="43" fillId="0" borderId="1" xfId="5" applyFont="1" applyBorder="1" applyAlignment="1">
      <alignment horizontal="center" vertical="center" wrapText="1"/>
    </xf>
    <xf numFmtId="0" fontId="42" fillId="0" borderId="1" xfId="5" applyFont="1" applyBorder="1" applyAlignment="1">
      <alignment horizontal="center" vertical="center" wrapText="1"/>
    </xf>
    <xf numFmtId="0" fontId="43" fillId="0" borderId="8" xfId="5" applyFont="1" applyBorder="1" applyAlignment="1">
      <alignment vertical="center" wrapText="1"/>
    </xf>
    <xf numFmtId="0" fontId="43" fillId="0" borderId="32" xfId="5" applyFont="1" applyBorder="1" applyAlignment="1">
      <alignment vertical="center" wrapText="1"/>
    </xf>
    <xf numFmtId="0" fontId="42" fillId="0" borderId="1" xfId="5" applyFont="1" applyBorder="1" applyAlignment="1">
      <alignment horizontal="left" vertical="center" wrapText="1"/>
    </xf>
    <xf numFmtId="0" fontId="42" fillId="0" borderId="4" xfId="5" applyFont="1" applyBorder="1" applyAlignment="1">
      <alignment horizontal="left" vertical="center" wrapText="1"/>
    </xf>
    <xf numFmtId="0" fontId="43" fillId="0" borderId="1" xfId="5" applyFont="1" applyBorder="1" applyAlignment="1">
      <alignment vertical="center" wrapText="1"/>
    </xf>
    <xf numFmtId="0" fontId="43" fillId="0" borderId="33" xfId="5" applyFont="1" applyBorder="1" applyAlignment="1">
      <alignment vertical="center" wrapText="1"/>
    </xf>
    <xf numFmtId="0" fontId="43" fillId="0" borderId="34" xfId="5" applyFont="1" applyBorder="1" applyAlignment="1">
      <alignment vertical="center" wrapText="1"/>
    </xf>
    <xf numFmtId="0" fontId="43" fillId="0" borderId="35" xfId="5" applyFont="1" applyBorder="1" applyAlignment="1">
      <alignment vertical="center" wrapText="1"/>
    </xf>
    <xf numFmtId="0" fontId="42" fillId="0" borderId="3" xfId="5" applyFont="1" applyBorder="1" applyAlignment="1">
      <alignment vertical="center" wrapText="1"/>
    </xf>
    <xf numFmtId="0" fontId="42" fillId="0" borderId="1" xfId="5" applyFont="1" applyBorder="1" applyAlignment="1">
      <alignment vertical="center" wrapText="1"/>
    </xf>
    <xf numFmtId="0" fontId="43" fillId="0" borderId="1" xfId="5" applyFont="1" applyBorder="1">
      <alignment vertical="center"/>
    </xf>
    <xf numFmtId="0" fontId="43" fillId="0" borderId="33" xfId="5" applyFont="1" applyBorder="1">
      <alignment vertical="center"/>
    </xf>
    <xf numFmtId="0" fontId="43" fillId="0" borderId="32" xfId="5" applyFont="1" applyBorder="1">
      <alignment vertical="center"/>
    </xf>
    <xf numFmtId="0" fontId="43" fillId="0" borderId="2" xfId="5" applyFont="1" applyBorder="1">
      <alignment vertical="center"/>
    </xf>
    <xf numFmtId="0" fontId="43" fillId="0" borderId="3" xfId="5" applyFont="1" applyBorder="1">
      <alignment vertical="center"/>
    </xf>
    <xf numFmtId="0" fontId="43" fillId="0" borderId="34" xfId="5" applyFont="1" applyBorder="1">
      <alignment vertical="center"/>
    </xf>
    <xf numFmtId="0" fontId="43" fillId="0" borderId="35" xfId="5" applyFont="1" applyBorder="1">
      <alignment vertical="center"/>
    </xf>
    <xf numFmtId="0" fontId="42" fillId="0" borderId="1" xfId="5" applyFont="1" applyBorder="1" applyAlignment="1">
      <alignment vertical="top" wrapText="1"/>
    </xf>
    <xf numFmtId="0" fontId="43" fillId="0" borderId="1" xfId="5" applyFont="1" applyBorder="1" applyAlignment="1">
      <alignment horizontal="center" vertical="center"/>
    </xf>
    <xf numFmtId="0" fontId="42" fillId="0" borderId="16" xfId="5" applyFont="1" applyBorder="1" applyAlignment="1">
      <alignment horizontal="center" vertical="center" wrapText="1"/>
    </xf>
    <xf numFmtId="0" fontId="42" fillId="0" borderId="0" xfId="5" applyFont="1" applyAlignment="1">
      <alignment vertical="center"/>
    </xf>
    <xf numFmtId="0" fontId="42" fillId="0" borderId="0" xfId="5" applyFont="1" applyAlignment="1">
      <alignment horizontal="left" vertical="center"/>
    </xf>
    <xf numFmtId="0" fontId="42" fillId="0" borderId="0" xfId="5" applyFont="1">
      <alignment vertical="center"/>
    </xf>
    <xf numFmtId="0" fontId="43" fillId="0" borderId="0" xfId="5" applyFont="1">
      <alignment vertical="center"/>
    </xf>
    <xf numFmtId="0" fontId="42" fillId="0" borderId="0" xfId="5" applyFont="1" applyAlignment="1">
      <alignment horizontal="left" vertical="center" indent="1"/>
    </xf>
    <xf numFmtId="0" fontId="42" fillId="0" borderId="0" xfId="5" applyFont="1" applyAlignment="1">
      <alignment vertical="center" wrapText="1"/>
    </xf>
    <xf numFmtId="0" fontId="42" fillId="0" borderId="0" xfId="5" applyFont="1" applyAlignment="1">
      <alignment horizontal="center" vertical="center"/>
    </xf>
    <xf numFmtId="0" fontId="42" fillId="0" borderId="1" xfId="5" applyFont="1" applyBorder="1" applyAlignment="1">
      <alignment vertical="center" wrapText="1" shrinkToFit="1"/>
    </xf>
    <xf numFmtId="0" fontId="42" fillId="0" borderId="5" xfId="5" applyFont="1" applyBorder="1" applyAlignment="1">
      <alignment horizontal="center" vertical="center" wrapText="1"/>
    </xf>
    <xf numFmtId="0" fontId="43" fillId="0" borderId="36" xfId="5" applyFont="1" applyBorder="1">
      <alignment vertical="center"/>
    </xf>
    <xf numFmtId="0" fontId="43" fillId="0" borderId="36" xfId="5" applyFont="1" applyBorder="1" applyAlignment="1">
      <alignment vertical="center" wrapText="1"/>
    </xf>
    <xf numFmtId="0" fontId="42" fillId="0" borderId="1" xfId="5" applyFont="1" applyBorder="1" applyAlignment="1">
      <alignment vertical="top"/>
    </xf>
    <xf numFmtId="0" fontId="42" fillId="4" borderId="16" xfId="5" applyFont="1" applyFill="1" applyBorder="1" applyAlignment="1">
      <alignment horizontal="center" vertical="center"/>
    </xf>
    <xf numFmtId="0" fontId="43" fillId="0" borderId="8" xfId="5" applyFont="1" applyBorder="1" applyAlignment="1">
      <alignment vertical="center"/>
    </xf>
    <xf numFmtId="0" fontId="42" fillId="0" borderId="1" xfId="5" applyFont="1" applyBorder="1" applyAlignment="1">
      <alignment horizontal="left" vertical="top"/>
    </xf>
    <xf numFmtId="0" fontId="42" fillId="4" borderId="1" xfId="5" applyFont="1" applyFill="1" applyBorder="1" applyAlignment="1">
      <alignment horizontal="center" vertical="center"/>
    </xf>
    <xf numFmtId="0" fontId="36" fillId="0" borderId="0" xfId="5" applyFont="1">
      <alignment vertical="center"/>
    </xf>
    <xf numFmtId="0" fontId="45" fillId="0" borderId="0" xfId="0" applyFont="1">
      <alignment vertical="center"/>
    </xf>
    <xf numFmtId="0" fontId="46" fillId="9" borderId="33" xfId="5" applyFont="1" applyFill="1" applyBorder="1" applyAlignment="1">
      <alignment horizontal="center" vertical="center"/>
    </xf>
    <xf numFmtId="0" fontId="45" fillId="0" borderId="33" xfId="0" applyFont="1" applyBorder="1">
      <alignment vertical="center"/>
    </xf>
    <xf numFmtId="0" fontId="45" fillId="0" borderId="40" xfId="0" applyFont="1" applyBorder="1">
      <alignment vertical="center"/>
    </xf>
    <xf numFmtId="0" fontId="45" fillId="0" borderId="2" xfId="0" applyFont="1" applyBorder="1">
      <alignment vertical="center"/>
    </xf>
    <xf numFmtId="0" fontId="46" fillId="0" borderId="34" xfId="5" applyFont="1" applyBorder="1">
      <alignment vertical="center"/>
    </xf>
    <xf numFmtId="0" fontId="45" fillId="0" borderId="3" xfId="0" applyFont="1" applyBorder="1">
      <alignment vertical="center"/>
    </xf>
    <xf numFmtId="0" fontId="45" fillId="0" borderId="5" xfId="0" applyFont="1" applyBorder="1">
      <alignment vertical="center"/>
    </xf>
    <xf numFmtId="0" fontId="45" fillId="0" borderId="34" xfId="0" applyFont="1" applyBorder="1">
      <alignment vertical="center"/>
    </xf>
    <xf numFmtId="0" fontId="45" fillId="0" borderId="0" xfId="0" applyFont="1" applyFill="1" applyAlignment="1">
      <alignment vertical="center"/>
    </xf>
    <xf numFmtId="0" fontId="45" fillId="0" borderId="0" xfId="0" applyFont="1" applyBorder="1">
      <alignment vertical="center"/>
    </xf>
    <xf numFmtId="0" fontId="45" fillId="0" borderId="0" xfId="0" applyFont="1" applyAlignment="1">
      <alignment vertical="center"/>
    </xf>
    <xf numFmtId="0" fontId="45" fillId="0" borderId="36" xfId="0" applyFont="1" applyBorder="1">
      <alignment vertical="center"/>
    </xf>
    <xf numFmtId="0" fontId="45" fillId="0" borderId="69" xfId="0" applyFont="1" applyBorder="1">
      <alignment vertical="center"/>
    </xf>
    <xf numFmtId="0" fontId="45" fillId="0" borderId="46" xfId="0" applyFont="1" applyBorder="1">
      <alignment vertical="center"/>
    </xf>
    <xf numFmtId="0" fontId="45" fillId="0" borderId="41" xfId="0" applyFont="1" applyBorder="1">
      <alignment vertical="center"/>
    </xf>
    <xf numFmtId="0" fontId="45" fillId="0" borderId="0" xfId="0" applyFont="1" applyFill="1" applyBorder="1" applyAlignment="1">
      <alignment horizontal="center" vertical="center"/>
    </xf>
    <xf numFmtId="0" fontId="46" fillId="0" borderId="0" xfId="5" applyFont="1" applyBorder="1">
      <alignment vertical="center"/>
    </xf>
    <xf numFmtId="0" fontId="45" fillId="0" borderId="32" xfId="0" applyFont="1" applyBorder="1">
      <alignment vertical="center"/>
    </xf>
    <xf numFmtId="0" fontId="45" fillId="0" borderId="12" xfId="0" applyFont="1" applyFill="1" applyBorder="1" applyAlignment="1">
      <alignment horizontal="center" vertical="center"/>
    </xf>
    <xf numFmtId="0" fontId="45" fillId="0" borderId="12" xfId="0" applyFont="1" applyFill="1" applyBorder="1" applyAlignment="1">
      <alignment vertical="center" shrinkToFit="1"/>
    </xf>
    <xf numFmtId="0" fontId="45" fillId="0" borderId="0" xfId="0" applyFont="1" applyFill="1" applyBorder="1" applyAlignment="1">
      <alignment vertical="center" shrinkToFit="1"/>
    </xf>
    <xf numFmtId="0" fontId="45" fillId="0" borderId="46" xfId="0" applyFont="1" applyBorder="1" applyAlignment="1">
      <alignment vertical="center" shrinkToFit="1"/>
    </xf>
    <xf numFmtId="0" fontId="45" fillId="0" borderId="41" xfId="0" applyFont="1" applyBorder="1" applyAlignment="1">
      <alignment vertical="center" shrinkToFit="1"/>
    </xf>
    <xf numFmtId="0" fontId="47" fillId="11" borderId="0" xfId="5" applyFont="1" applyFill="1">
      <alignment vertical="center"/>
    </xf>
    <xf numFmtId="0" fontId="47" fillId="11" borderId="0" xfId="0" applyFont="1" applyFill="1">
      <alignment vertical="center"/>
    </xf>
    <xf numFmtId="0" fontId="46" fillId="0" borderId="0" xfId="5" applyFont="1">
      <alignment vertical="center"/>
    </xf>
    <xf numFmtId="0" fontId="45" fillId="0" borderId="12" xfId="0" applyFont="1" applyBorder="1">
      <alignment vertical="center"/>
    </xf>
    <xf numFmtId="0" fontId="45" fillId="0" borderId="10" xfId="0" applyFont="1" applyBorder="1">
      <alignment vertical="center"/>
    </xf>
    <xf numFmtId="0" fontId="46" fillId="0" borderId="6" xfId="0" applyFont="1" applyBorder="1" applyAlignment="1">
      <alignment vertical="center" wrapText="1"/>
    </xf>
    <xf numFmtId="0" fontId="46" fillId="0" borderId="44" xfId="0" applyFont="1" applyBorder="1">
      <alignment vertical="center"/>
    </xf>
    <xf numFmtId="0" fontId="45" fillId="0" borderId="71" xfId="0" applyFont="1" applyBorder="1">
      <alignment vertical="center"/>
    </xf>
    <xf numFmtId="0" fontId="45" fillId="0" borderId="9" xfId="0" applyFont="1" applyBorder="1">
      <alignment vertical="center"/>
    </xf>
    <xf numFmtId="0" fontId="45" fillId="9" borderId="68" xfId="0" applyFont="1" applyFill="1" applyBorder="1" applyAlignment="1">
      <alignment vertical="center" wrapText="1" shrinkToFit="1"/>
    </xf>
    <xf numFmtId="0" fontId="45" fillId="9" borderId="67" xfId="0" applyFont="1" applyFill="1" applyBorder="1" applyAlignment="1">
      <alignment vertical="center" wrapText="1"/>
    </xf>
    <xf numFmtId="0" fontId="46" fillId="0" borderId="36" xfId="5" applyFont="1" applyBorder="1">
      <alignment vertical="center"/>
    </xf>
    <xf numFmtId="0" fontId="46" fillId="0" borderId="35" xfId="5" applyFont="1" applyBorder="1">
      <alignment vertical="center"/>
    </xf>
    <xf numFmtId="0" fontId="46" fillId="0" borderId="34" xfId="5" applyFont="1" applyBorder="1" applyAlignment="1">
      <alignment vertical="center" shrinkToFit="1"/>
    </xf>
    <xf numFmtId="0" fontId="46" fillId="9" borderId="70" xfId="5" applyFont="1" applyFill="1" applyBorder="1" applyAlignment="1">
      <alignment horizontal="center" vertical="center"/>
    </xf>
    <xf numFmtId="0" fontId="46" fillId="0" borderId="47" xfId="5" applyFont="1" applyBorder="1" applyAlignment="1">
      <alignment vertical="center" shrinkToFit="1"/>
    </xf>
    <xf numFmtId="0" fontId="45" fillId="0" borderId="12" xfId="0" applyFont="1" applyBorder="1" applyAlignment="1">
      <alignment horizontal="left" vertical="center" indent="1"/>
    </xf>
    <xf numFmtId="0" fontId="45" fillId="0" borderId="0" xfId="0" applyFont="1" applyBorder="1" applyAlignment="1">
      <alignment horizontal="left" vertical="center" indent="1"/>
    </xf>
    <xf numFmtId="0" fontId="45" fillId="0" borderId="9" xfId="0" applyFont="1" applyBorder="1" applyAlignment="1">
      <alignment horizontal="left" vertical="center" indent="1"/>
    </xf>
    <xf numFmtId="0" fontId="45" fillId="0" borderId="0" xfId="0" applyFont="1" applyBorder="1" applyAlignment="1">
      <alignment horizontal="left" vertical="center" indent="2"/>
    </xf>
    <xf numFmtId="0" fontId="45" fillId="0" borderId="9" xfId="0" applyFont="1" applyBorder="1" applyAlignment="1">
      <alignment horizontal="left" vertical="center" indent="2"/>
    </xf>
    <xf numFmtId="0" fontId="45" fillId="9" borderId="1" xfId="0" applyFont="1" applyFill="1" applyBorder="1" applyAlignment="1">
      <alignment vertical="center" wrapText="1"/>
    </xf>
    <xf numFmtId="0" fontId="45" fillId="9" borderId="16" xfId="0" applyFont="1" applyFill="1" applyBorder="1" applyAlignment="1">
      <alignment vertical="center" wrapText="1"/>
    </xf>
    <xf numFmtId="0" fontId="45" fillId="9" borderId="66" xfId="0" applyFont="1" applyFill="1" applyBorder="1" applyAlignment="1">
      <alignment horizontal="center" vertical="center" wrapText="1"/>
    </xf>
    <xf numFmtId="0" fontId="45" fillId="9" borderId="1" xfId="0" applyFont="1" applyFill="1" applyBorder="1" applyAlignment="1">
      <alignment horizontal="center" vertical="center" wrapText="1"/>
    </xf>
    <xf numFmtId="0" fontId="45" fillId="9" borderId="66" xfId="0" applyFont="1" applyFill="1" applyBorder="1" applyAlignment="1">
      <alignment vertical="center" wrapText="1"/>
    </xf>
    <xf numFmtId="0" fontId="46" fillId="9" borderId="76" xfId="5" applyFont="1" applyFill="1" applyBorder="1" applyAlignment="1">
      <alignment horizontal="center" vertical="center"/>
    </xf>
    <xf numFmtId="0" fontId="46" fillId="0" borderId="77" xfId="5" applyFont="1" applyBorder="1">
      <alignment vertical="center"/>
    </xf>
    <xf numFmtId="0" fontId="45" fillId="0" borderId="78" xfId="0" applyFont="1" applyBorder="1">
      <alignment vertical="center"/>
    </xf>
    <xf numFmtId="0" fontId="12" fillId="0" borderId="80" xfId="0" applyFont="1" applyFill="1" applyBorder="1" applyAlignment="1">
      <alignment vertical="center" wrapText="1"/>
    </xf>
    <xf numFmtId="0" fontId="45" fillId="12" borderId="6" xfId="0" applyFont="1" applyFill="1" applyBorder="1">
      <alignment vertical="center"/>
    </xf>
    <xf numFmtId="0" fontId="45" fillId="12" borderId="71" xfId="0" applyFont="1" applyFill="1" applyBorder="1">
      <alignment vertical="center"/>
    </xf>
    <xf numFmtId="0" fontId="46" fillId="0" borderId="82" xfId="5" applyFont="1" applyBorder="1">
      <alignment vertical="center"/>
    </xf>
    <xf numFmtId="0" fontId="45" fillId="12" borderId="45" xfId="0" applyFont="1" applyFill="1" applyBorder="1">
      <alignment vertical="center"/>
    </xf>
    <xf numFmtId="0" fontId="45" fillId="12" borderId="0" xfId="0" applyFont="1" applyFill="1">
      <alignment vertical="center"/>
    </xf>
    <xf numFmtId="0" fontId="49" fillId="12" borderId="10" xfId="0" applyFont="1" applyFill="1" applyBorder="1">
      <alignment vertical="center"/>
    </xf>
    <xf numFmtId="0" fontId="50" fillId="0" borderId="12" xfId="0" applyFont="1" applyBorder="1" applyAlignment="1">
      <alignment horizontal="left" vertical="center" indent="2"/>
    </xf>
    <xf numFmtId="0" fontId="50" fillId="0" borderId="0" xfId="0" applyFont="1" applyBorder="1" applyAlignment="1">
      <alignment horizontal="left" vertical="center" indent="2"/>
    </xf>
    <xf numFmtId="0" fontId="50" fillId="0" borderId="9" xfId="0" applyFont="1" applyBorder="1" applyAlignment="1">
      <alignment horizontal="left" vertical="center" indent="2"/>
    </xf>
    <xf numFmtId="0" fontId="45" fillId="0" borderId="12" xfId="0" applyFont="1" applyBorder="1" applyAlignment="1">
      <alignment horizontal="left" vertical="center" indent="2"/>
    </xf>
    <xf numFmtId="0" fontId="45" fillId="0" borderId="5" xfId="0" applyFont="1" applyBorder="1" applyAlignment="1">
      <alignment horizontal="left" vertical="center" indent="2"/>
    </xf>
    <xf numFmtId="0" fontId="45" fillId="0" borderId="13" xfId="0" applyFont="1" applyBorder="1" applyAlignment="1">
      <alignment horizontal="left" vertical="center" indent="1"/>
    </xf>
    <xf numFmtId="0" fontId="45" fillId="0" borderId="14" xfId="0" applyFont="1" applyBorder="1" applyAlignment="1">
      <alignment horizontal="left" vertical="center" indent="1"/>
    </xf>
    <xf numFmtId="0" fontId="37" fillId="0" borderId="0" xfId="5" applyFont="1">
      <alignment vertical="center"/>
    </xf>
    <xf numFmtId="0" fontId="37" fillId="0" borderId="1" xfId="5" applyFont="1" applyBorder="1" applyAlignment="1">
      <alignment vertical="center" wrapText="1"/>
    </xf>
    <xf numFmtId="0" fontId="36" fillId="4" borderId="1" xfId="5" applyFont="1" applyFill="1" applyBorder="1" applyAlignment="1">
      <alignment horizontal="center" vertical="center" wrapText="1"/>
    </xf>
    <xf numFmtId="0" fontId="51" fillId="0" borderId="0" xfId="5" applyFont="1" applyAlignment="1">
      <alignment horizontal="left" vertical="center"/>
    </xf>
    <xf numFmtId="0" fontId="36" fillId="0" borderId="1" xfId="5" applyFont="1" applyBorder="1" applyAlignment="1">
      <alignment vertical="center" wrapText="1"/>
    </xf>
    <xf numFmtId="0" fontId="37" fillId="4" borderId="1" xfId="5" applyFont="1" applyFill="1" applyBorder="1" applyAlignment="1">
      <alignment horizontal="center" vertical="center"/>
    </xf>
    <xf numFmtId="0" fontId="37" fillId="0" borderId="0" xfId="5" applyFont="1" applyAlignment="1">
      <alignment vertical="center" wrapText="1"/>
    </xf>
    <xf numFmtId="0" fontId="37" fillId="0" borderId="0" xfId="5" applyFont="1" applyAlignment="1">
      <alignment horizontal="center" vertical="center"/>
    </xf>
    <xf numFmtId="0" fontId="36" fillId="0" borderId="1" xfId="5" applyFont="1" applyBorder="1" applyAlignment="1">
      <alignment horizontal="center" vertical="center" wrapText="1"/>
    </xf>
    <xf numFmtId="0" fontId="36" fillId="4" borderId="1" xfId="5" applyFont="1" applyFill="1" applyBorder="1" applyAlignment="1">
      <alignment horizontal="center" vertical="center"/>
    </xf>
    <xf numFmtId="0" fontId="36" fillId="0" borderId="1" xfId="5" applyFont="1" applyBorder="1" applyAlignment="1">
      <alignment vertical="top" wrapText="1"/>
    </xf>
    <xf numFmtId="0" fontId="36" fillId="0" borderId="2" xfId="5" applyFont="1" applyBorder="1" applyAlignment="1">
      <alignment vertical="center" wrapText="1"/>
    </xf>
    <xf numFmtId="0" fontId="36" fillId="0" borderId="1" xfId="5" applyFont="1" applyBorder="1" applyAlignment="1">
      <alignment horizontal="left" vertical="top" wrapText="1"/>
    </xf>
    <xf numFmtId="0" fontId="36" fillId="0" borderId="3" xfId="5" applyFont="1" applyBorder="1" applyAlignment="1">
      <alignment horizontal="left" vertical="center" wrapText="1"/>
    </xf>
    <xf numFmtId="0" fontId="36" fillId="0" borderId="0" xfId="5" applyFont="1" applyAlignment="1">
      <alignment horizontal="left" vertical="center" indent="1"/>
    </xf>
    <xf numFmtId="0" fontId="36" fillId="0" borderId="0" xfId="5" applyFont="1" applyAlignment="1">
      <alignment vertical="center" wrapText="1"/>
    </xf>
    <xf numFmtId="0" fontId="36" fillId="0" borderId="0" xfId="5" applyFont="1" applyAlignment="1">
      <alignment horizontal="center" vertical="center"/>
    </xf>
    <xf numFmtId="0" fontId="36" fillId="0" borderId="1" xfId="5" applyFont="1" applyBorder="1" applyAlignment="1">
      <alignment vertical="center" shrinkToFit="1"/>
    </xf>
    <xf numFmtId="0" fontId="36" fillId="0" borderId="2" xfId="5" applyFont="1" applyBorder="1" applyAlignment="1">
      <alignment vertical="top" wrapText="1" shrinkToFit="1"/>
    </xf>
    <xf numFmtId="0" fontId="36" fillId="0" borderId="1" xfId="5" applyFont="1" applyBorder="1" applyAlignment="1">
      <alignment horizontal="left" vertical="center" wrapText="1"/>
    </xf>
    <xf numFmtId="0" fontId="36" fillId="0" borderId="4" xfId="5" applyFont="1" applyBorder="1" applyAlignment="1">
      <alignment horizontal="left" vertical="center" wrapText="1"/>
    </xf>
    <xf numFmtId="0" fontId="36" fillId="0" borderId="2" xfId="5" applyFont="1" applyBorder="1" applyAlignment="1">
      <alignment horizontal="left" vertical="top" wrapText="1"/>
    </xf>
    <xf numFmtId="0" fontId="37" fillId="0" borderId="0" xfId="5" applyFont="1" applyBorder="1" applyAlignment="1">
      <alignment horizontal="center" vertical="center"/>
    </xf>
    <xf numFmtId="0" fontId="37" fillId="0" borderId="0" xfId="5" applyFont="1" applyAlignment="1">
      <alignment horizontal="left" vertical="center" wrapText="1"/>
    </xf>
    <xf numFmtId="0" fontId="36" fillId="0" borderId="3" xfId="5" applyFont="1" applyBorder="1" applyAlignment="1">
      <alignment vertical="center" wrapText="1"/>
    </xf>
    <xf numFmtId="0" fontId="37" fillId="0" borderId="2" xfId="5" applyFont="1" applyBorder="1" applyAlignment="1">
      <alignment horizontal="left" vertical="top" wrapText="1"/>
    </xf>
    <xf numFmtId="0" fontId="37" fillId="0" borderId="0" xfId="5" applyFont="1" applyAlignment="1">
      <alignment horizontal="left" vertical="center" indent="1"/>
    </xf>
    <xf numFmtId="0" fontId="36" fillId="0" borderId="16" xfId="5" applyFont="1" applyBorder="1" applyAlignment="1">
      <alignment horizontal="center" vertical="center" wrapText="1"/>
    </xf>
    <xf numFmtId="0" fontId="36" fillId="0" borderId="5" xfId="5" applyFont="1" applyBorder="1" applyAlignment="1">
      <alignment horizontal="center" vertical="center" wrapText="1"/>
    </xf>
    <xf numFmtId="0" fontId="36" fillId="0" borderId="2" xfId="5" applyFont="1" applyBorder="1" applyAlignment="1">
      <alignment vertical="top" wrapText="1"/>
    </xf>
    <xf numFmtId="0" fontId="39" fillId="0" borderId="0" xfId="5" applyFont="1" applyAlignment="1">
      <alignment vertical="center"/>
    </xf>
    <xf numFmtId="0" fontId="39" fillId="0" borderId="0" xfId="5" applyFont="1">
      <alignment vertical="center"/>
    </xf>
    <xf numFmtId="0" fontId="8" fillId="0" borderId="0" xfId="6" applyFont="1" applyFill="1" applyBorder="1" applyAlignment="1" applyProtection="1"/>
    <xf numFmtId="0" fontId="6" fillId="0" borderId="0" xfId="6" applyFont="1" applyFill="1" applyProtection="1">
      <alignment vertical="center"/>
    </xf>
    <xf numFmtId="0" fontId="6" fillId="0" borderId="0" xfId="6" applyFont="1" applyFill="1" applyBorder="1" applyAlignment="1" applyProtection="1"/>
    <xf numFmtId="0" fontId="6" fillId="0" borderId="0" xfId="6" applyFont="1" applyFill="1" applyAlignment="1" applyProtection="1">
      <alignment horizontal="left" vertical="center"/>
    </xf>
    <xf numFmtId="0" fontId="14" fillId="0" borderId="0" xfId="6" applyFont="1" applyFill="1" applyBorder="1" applyAlignment="1" applyProtection="1">
      <alignment horizontal="center" vertical="center"/>
    </xf>
    <xf numFmtId="0" fontId="14" fillId="0" borderId="0" xfId="6" applyFont="1" applyFill="1" applyBorder="1" applyAlignment="1" applyProtection="1">
      <alignment horizontal="right" vertical="center"/>
    </xf>
    <xf numFmtId="0" fontId="14" fillId="0" borderId="0" xfId="6" applyFont="1" applyFill="1" applyBorder="1" applyAlignment="1" applyProtection="1">
      <alignment horizontal="left" vertical="center"/>
    </xf>
    <xf numFmtId="0" fontId="15" fillId="0" borderId="0" xfId="6" applyFont="1" applyFill="1" applyProtection="1">
      <alignment vertical="center"/>
    </xf>
    <xf numFmtId="0" fontId="53" fillId="0" borderId="0" xfId="6" applyFont="1" applyFill="1" applyBorder="1" applyAlignment="1" applyProtection="1">
      <alignment horizontal="center" vertical="center"/>
    </xf>
    <xf numFmtId="0" fontId="6" fillId="0" borderId="0" xfId="6" applyFont="1" applyFill="1" applyAlignment="1" applyProtection="1">
      <alignment vertical="center"/>
    </xf>
    <xf numFmtId="0" fontId="5" fillId="2" borderId="55" xfId="6" applyFont="1" applyFill="1" applyBorder="1" applyAlignment="1" applyProtection="1">
      <alignment horizontal="center" vertical="center" shrinkToFit="1"/>
    </xf>
    <xf numFmtId="0" fontId="6" fillId="0" borderId="56" xfId="6" applyFont="1" applyFill="1" applyBorder="1" applyAlignment="1" applyProtection="1">
      <alignment horizontal="center" vertical="center"/>
    </xf>
    <xf numFmtId="0" fontId="6" fillId="0" borderId="0" xfId="6" applyFont="1" applyFill="1" applyBorder="1" applyAlignment="1" applyProtection="1">
      <alignment horizontal="center" vertical="center"/>
    </xf>
    <xf numFmtId="188" fontId="6" fillId="0" borderId="0" xfId="6" applyNumberFormat="1" applyFont="1" applyFill="1" applyBorder="1" applyAlignment="1" applyProtection="1">
      <alignment horizontal="center" vertical="center" shrinkToFit="1"/>
    </xf>
    <xf numFmtId="190" fontId="6" fillId="0" borderId="0" xfId="6" applyNumberFormat="1" applyFont="1" applyFill="1" applyBorder="1" applyAlignment="1" applyProtection="1">
      <alignment horizontal="center" vertical="center" wrapText="1"/>
    </xf>
    <xf numFmtId="187" fontId="6" fillId="0" borderId="0" xfId="6" applyNumberFormat="1" applyFont="1" applyFill="1" applyBorder="1" applyAlignment="1" applyProtection="1">
      <alignment horizontal="center" vertical="center" wrapText="1"/>
    </xf>
    <xf numFmtId="186" fontId="6" fillId="0" borderId="0" xfId="6" applyNumberFormat="1" applyFont="1" applyFill="1" applyBorder="1" applyAlignment="1" applyProtection="1">
      <alignment horizontal="center" vertical="center" wrapText="1"/>
    </xf>
    <xf numFmtId="0" fontId="6" fillId="0" borderId="0" xfId="6" applyNumberFormat="1" applyFont="1" applyFill="1" applyBorder="1" applyAlignment="1" applyProtection="1">
      <alignment horizontal="center" vertical="center" wrapText="1"/>
    </xf>
    <xf numFmtId="179" fontId="6" fillId="0" borderId="0" xfId="6" applyNumberFormat="1" applyFont="1" applyFill="1" applyBorder="1" applyAlignment="1" applyProtection="1">
      <alignment horizontal="left" vertical="center" shrinkToFit="1"/>
    </xf>
    <xf numFmtId="179" fontId="5" fillId="0" borderId="0" xfId="6" applyNumberFormat="1" applyFont="1" applyFill="1" applyBorder="1" applyAlignment="1" applyProtection="1">
      <alignment horizontal="left" vertical="center" wrapText="1" shrinkToFit="1"/>
    </xf>
    <xf numFmtId="179" fontId="7" fillId="0" borderId="0" xfId="6" applyNumberFormat="1" applyFont="1" applyFill="1" applyBorder="1" applyAlignment="1" applyProtection="1">
      <alignment horizontal="left" vertical="center" wrapText="1" shrinkToFit="1"/>
    </xf>
    <xf numFmtId="0" fontId="6" fillId="0" borderId="0" xfId="6" applyFont="1" applyFill="1" applyBorder="1" applyProtection="1">
      <alignment vertical="center"/>
    </xf>
    <xf numFmtId="179" fontId="6" fillId="0" borderId="0" xfId="6" applyNumberFormat="1" applyFont="1" applyFill="1" applyBorder="1" applyAlignment="1" applyProtection="1">
      <alignment horizontal="center" vertical="center" wrapText="1"/>
    </xf>
    <xf numFmtId="179" fontId="6" fillId="0" borderId="0" xfId="6" applyNumberFormat="1" applyFont="1" applyFill="1" applyBorder="1" applyAlignment="1" applyProtection="1">
      <alignment horizontal="right" vertical="center" wrapText="1"/>
    </xf>
    <xf numFmtId="0" fontId="45" fillId="10" borderId="85" xfId="0" applyFont="1" applyFill="1" applyBorder="1" applyAlignment="1">
      <alignment horizontal="center" vertical="center" shrinkToFit="1"/>
    </xf>
    <xf numFmtId="0" fontId="45" fillId="10" borderId="66" xfId="0" applyFont="1" applyFill="1" applyBorder="1" applyAlignment="1">
      <alignment horizontal="center" vertical="center" shrinkToFit="1"/>
    </xf>
    <xf numFmtId="0" fontId="45" fillId="0" borderId="79" xfId="0" applyFont="1" applyBorder="1" applyAlignment="1">
      <alignment vertical="center" shrinkToFit="1"/>
    </xf>
    <xf numFmtId="0" fontId="6" fillId="0" borderId="0" xfId="6" applyFont="1" applyFill="1" applyBorder="1" applyAlignment="1" applyProtection="1">
      <alignment vertical="center"/>
    </xf>
    <xf numFmtId="0" fontId="6" fillId="0" borderId="0" xfId="6" applyFont="1" applyFill="1" applyBorder="1" applyAlignment="1" applyProtection="1">
      <alignment vertical="center" wrapText="1"/>
    </xf>
    <xf numFmtId="184" fontId="6" fillId="0" borderId="0" xfId="6" applyNumberFormat="1" applyFont="1" applyFill="1" applyBorder="1" applyAlignment="1" applyProtection="1">
      <alignment horizontal="center" vertical="center" wrapText="1"/>
    </xf>
    <xf numFmtId="0" fontId="6" fillId="0" borderId="0" xfId="6" applyFont="1" applyFill="1" applyAlignment="1" applyProtection="1">
      <alignment vertical="center" shrinkToFit="1"/>
    </xf>
    <xf numFmtId="0" fontId="6" fillId="0" borderId="13" xfId="6" applyFont="1" applyFill="1" applyBorder="1" applyAlignment="1" applyProtection="1">
      <alignment horizontal="right" vertical="center"/>
    </xf>
    <xf numFmtId="179" fontId="7" fillId="0" borderId="57" xfId="6" applyNumberFormat="1" applyFont="1" applyFill="1" applyBorder="1" applyAlignment="1" applyProtection="1">
      <alignment horizontal="left" vertical="center" shrinkToFit="1"/>
    </xf>
    <xf numFmtId="0" fontId="15" fillId="0" borderId="57" xfId="6" applyFont="1" applyFill="1" applyBorder="1" applyAlignment="1" applyProtection="1">
      <alignment horizontal="left" vertical="center" wrapText="1"/>
    </xf>
    <xf numFmtId="179" fontId="7" fillId="0" borderId="58" xfId="6" applyNumberFormat="1" applyFont="1" applyFill="1" applyBorder="1" applyAlignment="1" applyProtection="1">
      <alignment horizontal="left" vertical="center" shrinkToFit="1"/>
    </xf>
    <xf numFmtId="0" fontId="15" fillId="0" borderId="58" xfId="6" applyFont="1" applyFill="1" applyBorder="1" applyAlignment="1" applyProtection="1">
      <alignment horizontal="left" vertical="center" wrapText="1"/>
    </xf>
    <xf numFmtId="179" fontId="7" fillId="0" borderId="54" xfId="6" applyNumberFormat="1" applyFont="1" applyFill="1" applyBorder="1" applyAlignment="1" applyProtection="1">
      <alignment horizontal="left" vertical="center" shrinkToFit="1"/>
    </xf>
    <xf numFmtId="0" fontId="15" fillId="0" borderId="54" xfId="6" applyFont="1" applyFill="1" applyBorder="1" applyAlignment="1" applyProtection="1">
      <alignment horizontal="left" vertical="center" wrapText="1"/>
    </xf>
    <xf numFmtId="0" fontId="5" fillId="0" borderId="66" xfId="6" applyNumberFormat="1" applyFont="1" applyFill="1" applyBorder="1" applyAlignment="1" applyProtection="1">
      <alignment horizontal="center" vertical="center" shrinkToFit="1"/>
    </xf>
    <xf numFmtId="0" fontId="5" fillId="0" borderId="66" xfId="6" applyNumberFormat="1" applyFont="1" applyFill="1" applyBorder="1" applyAlignment="1" applyProtection="1">
      <alignment horizontal="center" vertical="center" wrapText="1"/>
    </xf>
    <xf numFmtId="186" fontId="6" fillId="0" borderId="66" xfId="6" applyNumberFormat="1" applyFont="1" applyFill="1" applyBorder="1" applyAlignment="1" applyProtection="1">
      <alignment horizontal="center" vertical="center" wrapText="1"/>
    </xf>
    <xf numFmtId="191" fontId="6" fillId="8" borderId="66" xfId="6" applyNumberFormat="1" applyFont="1" applyFill="1" applyBorder="1" applyAlignment="1" applyProtection="1">
      <alignment horizontal="center" vertical="center" wrapText="1"/>
    </xf>
    <xf numFmtId="186" fontId="6" fillId="8" borderId="66" xfId="6" applyNumberFormat="1" applyFont="1" applyFill="1" applyBorder="1" applyAlignment="1" applyProtection="1">
      <alignment horizontal="center" vertical="center" wrapText="1"/>
    </xf>
    <xf numFmtId="38" fontId="0" fillId="0" borderId="0" xfId="16" applyFont="1">
      <alignment vertical="center"/>
    </xf>
    <xf numFmtId="0" fontId="1" fillId="0" borderId="89" xfId="17" applyBorder="1">
      <alignment vertical="center"/>
    </xf>
    <xf numFmtId="0" fontId="1" fillId="0" borderId="90" xfId="17" applyBorder="1">
      <alignment vertical="center"/>
    </xf>
    <xf numFmtId="0" fontId="1" fillId="0" borderId="91" xfId="17" applyNumberFormat="1" applyBorder="1">
      <alignment vertical="center"/>
    </xf>
    <xf numFmtId="38" fontId="0" fillId="0" borderId="92" xfId="16" applyFont="1" applyBorder="1">
      <alignment vertical="center"/>
    </xf>
    <xf numFmtId="38" fontId="0" fillId="0" borderId="93" xfId="16" applyFont="1" applyBorder="1">
      <alignment vertical="center"/>
    </xf>
    <xf numFmtId="38" fontId="0" fillId="0" borderId="94" xfId="16" applyFont="1" applyBorder="1">
      <alignment vertical="center"/>
    </xf>
    <xf numFmtId="0" fontId="31" fillId="0" borderId="89" xfId="5" applyBorder="1">
      <alignment vertical="center"/>
    </xf>
    <xf numFmtId="0" fontId="31" fillId="0" borderId="90" xfId="5" applyBorder="1">
      <alignment vertical="center"/>
    </xf>
    <xf numFmtId="0" fontId="31" fillId="0" borderId="91" xfId="5" applyBorder="1">
      <alignment vertical="center"/>
    </xf>
    <xf numFmtId="0" fontId="1" fillId="0" borderId="95" xfId="17" applyBorder="1">
      <alignment vertical="center"/>
    </xf>
    <xf numFmtId="0" fontId="1" fillId="0" borderId="66" xfId="17" applyBorder="1">
      <alignment vertical="center"/>
    </xf>
    <xf numFmtId="0" fontId="1" fillId="0" borderId="96" xfId="17" applyNumberFormat="1" applyBorder="1">
      <alignment vertical="center"/>
    </xf>
    <xf numFmtId="38" fontId="0" fillId="0" borderId="3" xfId="16" applyFont="1" applyBorder="1">
      <alignment vertical="center"/>
    </xf>
    <xf numFmtId="38" fontId="0" fillId="0" borderId="97" xfId="16" applyFont="1" applyBorder="1">
      <alignment vertical="center"/>
    </xf>
    <xf numFmtId="38" fontId="0" fillId="0" borderId="98" xfId="16" applyFont="1" applyBorder="1">
      <alignment vertical="center"/>
    </xf>
    <xf numFmtId="0" fontId="31" fillId="0" borderId="95" xfId="5" applyBorder="1">
      <alignment vertical="center"/>
    </xf>
    <xf numFmtId="0" fontId="31" fillId="0" borderId="66" xfId="5" applyBorder="1">
      <alignment vertical="center"/>
    </xf>
    <xf numFmtId="0" fontId="31" fillId="0" borderId="96" xfId="5" applyBorder="1">
      <alignment vertical="center"/>
    </xf>
    <xf numFmtId="0" fontId="31" fillId="0" borderId="97" xfId="5" applyBorder="1">
      <alignment vertical="center"/>
    </xf>
    <xf numFmtId="0" fontId="1" fillId="0" borderId="18" xfId="17" applyBorder="1">
      <alignment vertical="center"/>
    </xf>
    <xf numFmtId="0" fontId="1" fillId="0" borderId="99" xfId="17" applyNumberFormat="1" applyBorder="1">
      <alignment vertical="center"/>
    </xf>
    <xf numFmtId="0" fontId="1" fillId="0" borderId="100" xfId="17" applyBorder="1">
      <alignment vertical="center"/>
    </xf>
    <xf numFmtId="38" fontId="0" fillId="0" borderId="101" xfId="16" applyFont="1" applyBorder="1">
      <alignment vertical="center"/>
    </xf>
    <xf numFmtId="0" fontId="31" fillId="0" borderId="100" xfId="5" applyBorder="1">
      <alignment vertical="center"/>
    </xf>
    <xf numFmtId="0" fontId="31" fillId="0" borderId="3" xfId="5" applyBorder="1">
      <alignment vertical="center"/>
    </xf>
    <xf numFmtId="195" fontId="1" fillId="2" borderId="103" xfId="17" applyNumberFormat="1" applyFill="1" applyBorder="1">
      <alignment vertical="center"/>
    </xf>
    <xf numFmtId="195" fontId="0" fillId="2" borderId="104" xfId="16" applyNumberFormat="1" applyFont="1" applyFill="1" applyBorder="1">
      <alignment vertical="center"/>
    </xf>
    <xf numFmtId="38" fontId="0" fillId="2" borderId="105" xfId="16" applyFont="1" applyFill="1" applyBorder="1">
      <alignment vertical="center"/>
    </xf>
    <xf numFmtId="0" fontId="31" fillId="2" borderId="102" xfId="5" applyFill="1" applyBorder="1">
      <alignment vertical="center"/>
    </xf>
    <xf numFmtId="0" fontId="31" fillId="2" borderId="103" xfId="5" applyFill="1" applyBorder="1">
      <alignment vertical="center"/>
    </xf>
    <xf numFmtId="0" fontId="31" fillId="2" borderId="104" xfId="5" applyFill="1" applyBorder="1">
      <alignment vertical="center"/>
    </xf>
    <xf numFmtId="0" fontId="31" fillId="0" borderId="0" xfId="5" applyProtection="1">
      <alignment vertical="center"/>
      <protection locked="0"/>
    </xf>
    <xf numFmtId="0" fontId="31" fillId="0" borderId="106" xfId="5" applyBorder="1" applyProtection="1">
      <alignment vertical="center"/>
      <protection locked="0"/>
    </xf>
    <xf numFmtId="0" fontId="31" fillId="2" borderId="107" xfId="5" applyFill="1" applyBorder="1" applyAlignment="1" applyProtection="1">
      <alignment horizontal="center" vertical="center"/>
      <protection locked="0"/>
    </xf>
    <xf numFmtId="0" fontId="31" fillId="2" borderId="108" xfId="5" applyFill="1" applyBorder="1" applyProtection="1">
      <alignment vertical="center"/>
      <protection locked="0"/>
    </xf>
    <xf numFmtId="0" fontId="31" fillId="0" borderId="0" xfId="5" applyBorder="1" applyAlignment="1" applyProtection="1">
      <alignment vertical="center"/>
      <protection locked="0"/>
    </xf>
    <xf numFmtId="0" fontId="31" fillId="0" borderId="29" xfId="5" applyBorder="1" applyAlignment="1" applyProtection="1">
      <alignment vertical="center"/>
      <protection locked="0"/>
    </xf>
    <xf numFmtId="0" fontId="31" fillId="0" borderId="28" xfId="5" applyBorder="1" applyAlignment="1" applyProtection="1">
      <alignment vertical="center"/>
      <protection locked="0"/>
    </xf>
    <xf numFmtId="0" fontId="31" fillId="0" borderId="27" xfId="5" applyBorder="1" applyAlignment="1" applyProtection="1">
      <alignment vertical="center"/>
      <protection locked="0"/>
    </xf>
    <xf numFmtId="0" fontId="31" fillId="0" borderId="24" xfId="5" applyBorder="1" applyAlignment="1" applyProtection="1">
      <alignment vertical="center"/>
      <protection locked="0"/>
    </xf>
    <xf numFmtId="0" fontId="31" fillId="0" borderId="26" xfId="5" applyBorder="1" applyAlignment="1" applyProtection="1">
      <alignment vertical="center"/>
      <protection locked="0"/>
    </xf>
    <xf numFmtId="0" fontId="31" fillId="0" borderId="31" xfId="5" applyBorder="1" applyAlignment="1" applyProtection="1">
      <alignment vertical="center"/>
      <protection locked="0"/>
    </xf>
    <xf numFmtId="0" fontId="31" fillId="0" borderId="30" xfId="5" applyBorder="1" applyAlignment="1" applyProtection="1">
      <alignment vertical="center"/>
      <protection locked="0"/>
    </xf>
    <xf numFmtId="0" fontId="31" fillId="0" borderId="25" xfId="5" applyBorder="1" applyAlignment="1" applyProtection="1">
      <alignment vertical="center"/>
      <protection locked="0"/>
    </xf>
    <xf numFmtId="196" fontId="31" fillId="2" borderId="0" xfId="5" applyNumberFormat="1" applyFill="1" applyBorder="1" applyAlignment="1" applyProtection="1">
      <alignment horizontal="center" vertical="center"/>
      <protection locked="0"/>
    </xf>
    <xf numFmtId="196" fontId="31" fillId="2" borderId="109" xfId="5" applyNumberFormat="1" applyFill="1" applyBorder="1" applyAlignment="1" applyProtection="1">
      <alignment horizontal="right" vertical="center"/>
      <protection locked="0"/>
    </xf>
    <xf numFmtId="197" fontId="31" fillId="2" borderId="106" xfId="5" applyNumberFormat="1" applyFill="1" applyBorder="1" applyAlignment="1" applyProtection="1">
      <alignment horizontal="center" vertical="center"/>
      <protection locked="0"/>
    </xf>
    <xf numFmtId="0" fontId="31" fillId="2" borderId="109" xfId="5" applyFill="1" applyBorder="1" applyAlignment="1" applyProtection="1">
      <alignment horizontal="right" vertical="center"/>
      <protection locked="0"/>
    </xf>
    <xf numFmtId="0" fontId="31" fillId="0" borderId="19" xfId="5" applyBorder="1" applyAlignment="1" applyProtection="1">
      <alignment vertical="center"/>
      <protection locked="0"/>
    </xf>
    <xf numFmtId="196" fontId="31" fillId="2" borderId="67" xfId="5" applyNumberFormat="1" applyFill="1" applyBorder="1" applyAlignment="1" applyProtection="1">
      <alignment horizontal="center" vertical="center" shrinkToFit="1"/>
      <protection locked="0"/>
    </xf>
    <xf numFmtId="196" fontId="31" fillId="0" borderId="66" xfId="5" applyNumberFormat="1" applyBorder="1" applyAlignment="1" applyProtection="1">
      <alignment vertical="center"/>
      <protection locked="0"/>
    </xf>
    <xf numFmtId="0" fontId="31" fillId="0" borderId="37" xfId="5" applyBorder="1" applyAlignment="1" applyProtection="1">
      <alignment vertical="center"/>
      <protection locked="0"/>
    </xf>
    <xf numFmtId="0" fontId="31" fillId="0" borderId="19" xfId="5" applyBorder="1" applyAlignment="1" applyProtection="1">
      <alignment horizontal="center" vertical="center"/>
      <protection locked="0"/>
    </xf>
    <xf numFmtId="196" fontId="31" fillId="0" borderId="66" xfId="5" applyNumberFormat="1" applyBorder="1" applyAlignment="1" applyProtection="1">
      <alignment horizontal="center" vertical="center"/>
      <protection locked="0"/>
    </xf>
    <xf numFmtId="0" fontId="31" fillId="2" borderId="0" xfId="5" applyFill="1" applyBorder="1" applyAlignment="1" applyProtection="1">
      <alignment horizontal="center" vertical="center"/>
      <protection locked="0"/>
    </xf>
    <xf numFmtId="0" fontId="31" fillId="2" borderId="19" xfId="5" applyFill="1" applyBorder="1" applyAlignment="1" applyProtection="1">
      <alignment horizontal="center" vertical="center"/>
      <protection locked="0"/>
    </xf>
    <xf numFmtId="0" fontId="31" fillId="2" borderId="67" xfId="5" applyFill="1" applyBorder="1" applyAlignment="1" applyProtection="1">
      <alignment horizontal="center" vertical="center"/>
      <protection locked="0"/>
    </xf>
    <xf numFmtId="0" fontId="31" fillId="2" borderId="66" xfId="5" applyFill="1" applyBorder="1" applyAlignment="1" applyProtection="1">
      <alignment horizontal="center" vertical="center"/>
      <protection locked="0"/>
    </xf>
    <xf numFmtId="0" fontId="31" fillId="2" borderId="37" xfId="5" applyFill="1" applyBorder="1" applyAlignment="1" applyProtection="1">
      <alignment horizontal="center" vertical="center"/>
      <protection locked="0"/>
    </xf>
    <xf numFmtId="0" fontId="56" fillId="2" borderId="0" xfId="5" applyFont="1" applyFill="1" applyBorder="1" applyAlignment="1" applyProtection="1">
      <alignment vertical="center"/>
      <protection locked="0"/>
    </xf>
    <xf numFmtId="0" fontId="56" fillId="2" borderId="110" xfId="5" applyFont="1" applyFill="1" applyBorder="1" applyAlignment="1" applyProtection="1">
      <alignment vertical="center"/>
      <protection locked="0"/>
    </xf>
    <xf numFmtId="0" fontId="31" fillId="2" borderId="75" xfId="5" applyFill="1" applyBorder="1" applyAlignment="1" applyProtection="1">
      <alignment horizontal="center" vertical="center"/>
      <protection locked="0"/>
    </xf>
    <xf numFmtId="0" fontId="56" fillId="2" borderId="113" xfId="5" applyFont="1" applyFill="1" applyBorder="1" applyAlignment="1" applyProtection="1">
      <alignment vertical="center"/>
      <protection locked="0"/>
    </xf>
    <xf numFmtId="0" fontId="31" fillId="2" borderId="116" xfId="5" applyFill="1" applyBorder="1" applyAlignment="1" applyProtection="1">
      <alignment horizontal="center" vertical="center"/>
      <protection locked="0"/>
    </xf>
    <xf numFmtId="0" fontId="56" fillId="2" borderId="117" xfId="5" applyFont="1" applyFill="1" applyBorder="1" applyAlignment="1" applyProtection="1">
      <alignment vertical="center"/>
      <protection locked="0"/>
    </xf>
    <xf numFmtId="0" fontId="31" fillId="2" borderId="74" xfId="5" applyFill="1" applyBorder="1" applyAlignment="1" applyProtection="1">
      <alignment horizontal="center" vertical="center"/>
      <protection locked="0"/>
    </xf>
    <xf numFmtId="0" fontId="56" fillId="2" borderId="118" xfId="5" applyFont="1" applyFill="1" applyBorder="1" applyAlignment="1" applyProtection="1">
      <alignment vertical="center"/>
      <protection locked="0"/>
    </xf>
    <xf numFmtId="0" fontId="31" fillId="2" borderId="73" xfId="5" applyFill="1" applyBorder="1" applyAlignment="1" applyProtection="1">
      <alignment horizontal="center" vertical="center"/>
      <protection locked="0"/>
    </xf>
    <xf numFmtId="185" fontId="57" fillId="2" borderId="0" xfId="5" applyNumberFormat="1" applyFont="1" applyFill="1" applyBorder="1" applyAlignment="1" applyProtection="1">
      <alignment horizontal="center" vertical="center" wrapText="1"/>
      <protection locked="0"/>
    </xf>
    <xf numFmtId="176" fontId="31" fillId="2" borderId="6" xfId="5" applyNumberFormat="1" applyFill="1" applyBorder="1" applyProtection="1">
      <alignment vertical="center"/>
      <protection locked="0"/>
    </xf>
    <xf numFmtId="185" fontId="57" fillId="0" borderId="72" xfId="5" applyNumberFormat="1" applyFont="1" applyBorder="1" applyAlignment="1" applyProtection="1">
      <alignment horizontal="center" vertical="center" shrinkToFit="1"/>
      <protection locked="0"/>
    </xf>
    <xf numFmtId="176" fontId="31" fillId="2" borderId="43" xfId="5" applyNumberFormat="1" applyFill="1" applyBorder="1" applyProtection="1">
      <alignment vertical="center"/>
      <protection locked="0"/>
    </xf>
    <xf numFmtId="185" fontId="57" fillId="0" borderId="42" xfId="5" applyNumberFormat="1" applyFont="1" applyBorder="1" applyAlignment="1" applyProtection="1">
      <alignment horizontal="center" vertical="center" shrinkToFit="1"/>
      <protection locked="0"/>
    </xf>
    <xf numFmtId="0" fontId="58" fillId="0" borderId="0" xfId="14" applyNumberFormat="1" applyFont="1" applyAlignment="1"/>
    <xf numFmtId="0" fontId="31" fillId="0" borderId="0" xfId="5" applyBorder="1" applyAlignment="1" applyProtection="1">
      <alignment horizontal="center" vertical="center"/>
      <protection locked="0"/>
    </xf>
    <xf numFmtId="0" fontId="31" fillId="2" borderId="126" xfId="5" applyFill="1" applyBorder="1" applyAlignment="1" applyProtection="1">
      <alignment horizontal="center" vertical="center"/>
      <protection locked="0"/>
    </xf>
    <xf numFmtId="0" fontId="31" fillId="2" borderId="108" xfId="5" applyFont="1" applyFill="1" applyBorder="1" applyAlignment="1" applyProtection="1">
      <alignment horizontal="center" vertical="center" wrapText="1"/>
      <protection locked="0"/>
    </xf>
    <xf numFmtId="197" fontId="58" fillId="0" borderId="0" xfId="14" applyNumberFormat="1" applyFont="1" applyAlignment="1"/>
    <xf numFmtId="198" fontId="58" fillId="0" borderId="0" xfId="14" applyNumberFormat="1" applyFont="1" applyAlignment="1"/>
    <xf numFmtId="0" fontId="18" fillId="0" borderId="0" xfId="14" applyFont="1" applyBorder="1" applyAlignment="1" applyProtection="1">
      <protection locked="0"/>
    </xf>
    <xf numFmtId="0" fontId="18" fillId="2" borderId="28" xfId="14" applyFont="1" applyFill="1" applyBorder="1" applyAlignment="1" applyProtection="1">
      <protection locked="0"/>
    </xf>
    <xf numFmtId="0" fontId="18" fillId="2" borderId="28" xfId="14" applyFont="1" applyFill="1" applyBorder="1" applyAlignment="1" applyProtection="1">
      <alignment horizontal="center"/>
      <protection locked="0"/>
    </xf>
    <xf numFmtId="0" fontId="18" fillId="0" borderId="28" xfId="14" applyFont="1" applyBorder="1" applyAlignment="1" applyProtection="1">
      <alignment horizontal="center"/>
      <protection locked="0"/>
    </xf>
    <xf numFmtId="0" fontId="18" fillId="0" borderId="28" xfId="14" applyFont="1" applyBorder="1" applyAlignment="1" applyProtection="1">
      <alignment horizontal="right"/>
      <protection locked="0"/>
    </xf>
    <xf numFmtId="57" fontId="31" fillId="0" borderId="0" xfId="5" applyNumberFormat="1" applyBorder="1" applyAlignment="1" applyProtection="1">
      <alignment horizontal="center" vertical="center"/>
      <protection locked="0"/>
    </xf>
    <xf numFmtId="0" fontId="31" fillId="2" borderId="0" xfId="5" applyFill="1" applyBorder="1" applyAlignment="1" applyProtection="1">
      <alignment horizontal="center" vertical="center"/>
      <protection locked="0"/>
    </xf>
    <xf numFmtId="196" fontId="31" fillId="2" borderId="109" xfId="5" applyNumberFormat="1" applyFill="1" applyBorder="1" applyAlignment="1" applyProtection="1">
      <alignment horizontal="right" vertical="center"/>
      <protection locked="0"/>
    </xf>
    <xf numFmtId="0" fontId="18" fillId="0" borderId="28" xfId="14" applyFont="1" applyBorder="1" applyAlignment="1" applyProtection="1">
      <alignment horizontal="center"/>
      <protection locked="0"/>
    </xf>
    <xf numFmtId="0" fontId="1" fillId="0" borderId="3" xfId="17" applyBorder="1">
      <alignment vertical="center"/>
    </xf>
    <xf numFmtId="195" fontId="1" fillId="2" borderId="132" xfId="17" applyNumberFormat="1" applyFill="1" applyBorder="1">
      <alignment vertical="center"/>
    </xf>
    <xf numFmtId="0" fontId="1" fillId="0" borderId="17" xfId="17" applyBorder="1">
      <alignment vertical="center"/>
    </xf>
    <xf numFmtId="0" fontId="1" fillId="0" borderId="67" xfId="17" applyBorder="1">
      <alignment vertical="center"/>
    </xf>
    <xf numFmtId="0" fontId="1" fillId="0" borderId="133" xfId="17" applyBorder="1">
      <alignment vertical="center"/>
    </xf>
    <xf numFmtId="195" fontId="1" fillId="2" borderId="134" xfId="17" applyNumberFormat="1" applyFill="1" applyBorder="1">
      <alignment vertical="center"/>
    </xf>
    <xf numFmtId="195" fontId="1" fillId="2" borderId="135" xfId="17" applyNumberFormat="1" applyFill="1" applyBorder="1">
      <alignment vertical="center"/>
    </xf>
    <xf numFmtId="0" fontId="1" fillId="0" borderId="7" xfId="17" applyBorder="1">
      <alignment vertical="center"/>
    </xf>
    <xf numFmtId="0" fontId="1" fillId="0" borderId="19" xfId="17" applyBorder="1">
      <alignment vertical="center"/>
    </xf>
    <xf numFmtId="0" fontId="1" fillId="0" borderId="38" xfId="17" applyBorder="1">
      <alignment vertical="center"/>
    </xf>
    <xf numFmtId="0" fontId="1" fillId="0" borderId="39" xfId="17" applyBorder="1">
      <alignment vertical="center"/>
    </xf>
    <xf numFmtId="0" fontId="45" fillId="0" borderId="83" xfId="0" applyFont="1" applyFill="1" applyBorder="1">
      <alignment vertical="center"/>
    </xf>
    <xf numFmtId="0" fontId="45" fillId="0" borderId="81" xfId="0" applyFont="1" applyFill="1" applyBorder="1">
      <alignment vertical="center"/>
    </xf>
    <xf numFmtId="0" fontId="46" fillId="13" borderId="34" xfId="5" applyFont="1" applyFill="1" applyBorder="1">
      <alignment vertical="center"/>
    </xf>
    <xf numFmtId="0" fontId="45" fillId="13" borderId="78" xfId="0" applyFont="1" applyFill="1" applyBorder="1">
      <alignment vertical="center"/>
    </xf>
    <xf numFmtId="0" fontId="59" fillId="13" borderId="34" xfId="5" applyFont="1" applyFill="1" applyBorder="1">
      <alignment vertical="center"/>
    </xf>
    <xf numFmtId="49" fontId="45" fillId="14" borderId="34" xfId="0" applyNumberFormat="1" applyFont="1" applyFill="1" applyBorder="1" applyAlignment="1" applyProtection="1">
      <alignment horizontal="right" vertical="center"/>
      <protection locked="0"/>
    </xf>
    <xf numFmtId="49" fontId="45" fillId="14" borderId="0" xfId="0" applyNumberFormat="1" applyFont="1" applyFill="1" applyAlignment="1" applyProtection="1">
      <alignment horizontal="right" vertical="center"/>
      <protection locked="0"/>
    </xf>
    <xf numFmtId="0" fontId="56" fillId="0" borderId="112" xfId="5" applyFont="1" applyBorder="1" applyAlignment="1" applyProtection="1">
      <alignment horizontal="center" vertical="center" shrinkToFit="1"/>
      <protection locked="0"/>
    </xf>
    <xf numFmtId="0" fontId="56" fillId="0" borderId="111" xfId="5" applyFont="1" applyBorder="1" applyAlignment="1" applyProtection="1">
      <alignment horizontal="center" vertical="center" shrinkToFit="1"/>
      <protection locked="0"/>
    </xf>
    <xf numFmtId="0" fontId="56" fillId="0" borderId="112" xfId="5" applyFont="1" applyFill="1" applyBorder="1" applyAlignment="1" applyProtection="1">
      <alignment horizontal="center" vertical="center" shrinkToFit="1"/>
      <protection locked="0"/>
    </xf>
    <xf numFmtId="0" fontId="56" fillId="0" borderId="111" xfId="5" applyFont="1" applyFill="1" applyBorder="1" applyAlignment="1" applyProtection="1">
      <alignment horizontal="center" vertical="center" shrinkToFit="1"/>
      <protection locked="0"/>
    </xf>
    <xf numFmtId="0" fontId="2" fillId="2" borderId="72" xfId="5" applyFont="1" applyFill="1" applyBorder="1" applyAlignment="1" applyProtection="1">
      <alignment horizontal="center" vertical="center" wrapText="1"/>
      <protection locked="0"/>
    </xf>
    <xf numFmtId="185" fontId="57" fillId="2" borderId="10" xfId="5" applyNumberFormat="1" applyFont="1" applyFill="1" applyBorder="1" applyAlignment="1" applyProtection="1">
      <alignment horizontal="center" vertical="center" wrapText="1"/>
      <protection locked="0"/>
    </xf>
    <xf numFmtId="185" fontId="57" fillId="2" borderId="121" xfId="5" applyNumberFormat="1" applyFont="1" applyFill="1" applyBorder="1" applyAlignment="1" applyProtection="1">
      <alignment horizontal="center" vertical="center" wrapText="1"/>
      <protection locked="0"/>
    </xf>
    <xf numFmtId="196" fontId="31" fillId="2" borderId="107" xfId="5" applyNumberFormat="1" applyFill="1" applyBorder="1" applyAlignment="1" applyProtection="1">
      <alignment horizontal="center" vertical="center"/>
      <protection locked="0"/>
    </xf>
    <xf numFmtId="196" fontId="31" fillId="2" borderId="106" xfId="5" applyNumberFormat="1" applyFill="1" applyBorder="1" applyAlignment="1" applyProtection="1">
      <alignment horizontal="center" vertical="center"/>
      <protection locked="0"/>
    </xf>
    <xf numFmtId="0" fontId="56" fillId="3" borderId="120" xfId="5" applyFont="1" applyFill="1" applyBorder="1" applyAlignment="1" applyProtection="1">
      <alignment horizontal="center" vertical="center" shrinkToFit="1"/>
      <protection locked="0"/>
    </xf>
    <xf numFmtId="0" fontId="56" fillId="3" borderId="119" xfId="5" applyFont="1" applyFill="1" applyBorder="1" applyAlignment="1" applyProtection="1">
      <alignment horizontal="center" vertical="center" shrinkToFit="1"/>
      <protection locked="0"/>
    </xf>
    <xf numFmtId="0" fontId="56" fillId="2" borderId="115" xfId="5" applyFont="1" applyFill="1" applyBorder="1" applyAlignment="1" applyProtection="1">
      <alignment horizontal="center" vertical="center" shrinkToFit="1"/>
      <protection locked="0"/>
    </xf>
    <xf numFmtId="0" fontId="56" fillId="2" borderId="114" xfId="5" applyFont="1" applyFill="1" applyBorder="1" applyAlignment="1" applyProtection="1">
      <alignment horizontal="center" vertical="center" shrinkToFit="1"/>
      <protection locked="0"/>
    </xf>
    <xf numFmtId="0" fontId="31" fillId="0" borderId="126" xfId="5" applyBorder="1" applyAlignment="1" applyProtection="1">
      <alignment horizontal="center" vertical="center"/>
      <protection locked="0"/>
    </xf>
    <xf numFmtId="0" fontId="31" fillId="2" borderId="25" xfId="5" applyFill="1" applyBorder="1" applyAlignment="1" applyProtection="1">
      <alignment horizontal="center" vertical="center"/>
      <protection locked="0"/>
    </xf>
    <xf numFmtId="0" fontId="31" fillId="2" borderId="0" xfId="5" applyFill="1" applyBorder="1" applyAlignment="1" applyProtection="1">
      <alignment horizontal="center" vertical="center"/>
      <protection locked="0"/>
    </xf>
    <xf numFmtId="0" fontId="31" fillId="2" borderId="31" xfId="5" applyFill="1" applyBorder="1" applyAlignment="1" applyProtection="1">
      <alignment horizontal="center" vertical="center"/>
      <protection locked="0"/>
    </xf>
    <xf numFmtId="196" fontId="31" fillId="2" borderId="109" xfId="5" applyNumberFormat="1" applyFill="1" applyBorder="1" applyAlignment="1" applyProtection="1">
      <alignment horizontal="right" vertical="center"/>
      <protection locked="0"/>
    </xf>
    <xf numFmtId="196" fontId="31" fillId="2" borderId="107" xfId="5" applyNumberFormat="1" applyFill="1" applyBorder="1" applyAlignment="1" applyProtection="1">
      <alignment horizontal="right" vertical="center"/>
      <protection locked="0"/>
    </xf>
    <xf numFmtId="0" fontId="56" fillId="0" borderId="128" xfId="5" applyFont="1" applyBorder="1" applyAlignment="1" applyProtection="1">
      <alignment horizontal="center" vertical="center" shrinkToFit="1"/>
      <protection locked="0"/>
    </xf>
    <xf numFmtId="0" fontId="56" fillId="0" borderId="127" xfId="5" applyFont="1" applyBorder="1" applyAlignment="1" applyProtection="1">
      <alignment horizontal="center" vertical="center" shrinkToFit="1"/>
      <protection locked="0"/>
    </xf>
    <xf numFmtId="0" fontId="2" fillId="2" borderId="123" xfId="5" applyFont="1" applyFill="1" applyBorder="1" applyAlignment="1" applyProtection="1">
      <alignment horizontal="center" vertical="center" wrapText="1"/>
      <protection locked="0"/>
    </xf>
    <xf numFmtId="185" fontId="57" fillId="2" borderId="122" xfId="5" applyNumberFormat="1" applyFont="1" applyFill="1" applyBorder="1" applyAlignment="1" applyProtection="1">
      <alignment horizontal="center" vertical="center" wrapText="1"/>
      <protection locked="0"/>
    </xf>
    <xf numFmtId="185" fontId="57" fillId="2" borderId="31" xfId="5" applyNumberFormat="1" applyFont="1" applyFill="1" applyBorder="1" applyAlignment="1" applyProtection="1">
      <alignment horizontal="center" vertical="center" wrapText="1"/>
      <protection locked="0"/>
    </xf>
    <xf numFmtId="57" fontId="31" fillId="0" borderId="126" xfId="5" applyNumberFormat="1" applyBorder="1" applyAlignment="1" applyProtection="1">
      <alignment horizontal="center" vertical="center"/>
      <protection locked="0"/>
    </xf>
    <xf numFmtId="0" fontId="31" fillId="0" borderId="125" xfId="5" applyBorder="1" applyAlignment="1" applyProtection="1">
      <alignment horizontal="center" vertical="center"/>
      <protection locked="0"/>
    </xf>
    <xf numFmtId="0" fontId="31" fillId="0" borderId="124" xfId="5" applyBorder="1" applyAlignment="1" applyProtection="1">
      <alignment horizontal="center" vertical="center"/>
      <protection locked="0"/>
    </xf>
    <xf numFmtId="0" fontId="56" fillId="3" borderId="130" xfId="5" applyFont="1" applyFill="1" applyBorder="1" applyAlignment="1" applyProtection="1">
      <alignment horizontal="center" vertical="center" shrinkToFit="1"/>
      <protection locked="0"/>
    </xf>
    <xf numFmtId="0" fontId="56" fillId="3" borderId="129" xfId="5" applyFont="1" applyFill="1" applyBorder="1" applyAlignment="1" applyProtection="1">
      <alignment horizontal="center" vertical="center" shrinkToFit="1"/>
      <protection locked="0"/>
    </xf>
    <xf numFmtId="0" fontId="56" fillId="0" borderId="128" xfId="5" applyFont="1" applyFill="1" applyBorder="1" applyAlignment="1" applyProtection="1">
      <alignment horizontal="center" vertical="center" shrinkToFit="1"/>
      <protection locked="0"/>
    </xf>
    <xf numFmtId="0" fontId="56" fillId="0" borderId="127" xfId="5" applyFont="1" applyFill="1" applyBorder="1" applyAlignment="1" applyProtection="1">
      <alignment horizontal="center" vertical="center" shrinkToFit="1"/>
      <protection locked="0"/>
    </xf>
    <xf numFmtId="0" fontId="31" fillId="2" borderId="26" xfId="5" applyFill="1" applyBorder="1" applyAlignment="1" applyProtection="1">
      <alignment horizontal="center" vertical="center"/>
      <protection locked="0"/>
    </xf>
    <xf numFmtId="0" fontId="31" fillId="2" borderId="24" xfId="5" applyFill="1" applyBorder="1" applyAlignment="1" applyProtection="1">
      <alignment horizontal="center" vertical="center"/>
      <protection locked="0"/>
    </xf>
    <xf numFmtId="0" fontId="31" fillId="0" borderId="107" xfId="5" applyBorder="1" applyAlignment="1" applyProtection="1">
      <alignment horizontal="center" vertical="center"/>
      <protection locked="0"/>
    </xf>
    <xf numFmtId="0" fontId="31" fillId="0" borderId="131" xfId="5" applyBorder="1" applyAlignment="1" applyProtection="1">
      <alignment horizontal="center" vertical="center"/>
      <protection locked="0"/>
    </xf>
    <xf numFmtId="57" fontId="31" fillId="0" borderId="125" xfId="5" applyNumberFormat="1" applyBorder="1" applyAlignment="1" applyProtection="1">
      <alignment horizontal="center" vertical="center"/>
      <protection locked="0"/>
    </xf>
    <xf numFmtId="57" fontId="31" fillId="0" borderId="107" xfId="5" applyNumberFormat="1" applyBorder="1" applyAlignment="1" applyProtection="1">
      <alignment horizontal="center" vertical="center"/>
      <protection locked="0"/>
    </xf>
    <xf numFmtId="57" fontId="31" fillId="0" borderId="106" xfId="5" applyNumberFormat="1" applyBorder="1" applyAlignment="1" applyProtection="1">
      <alignment horizontal="center" vertical="center"/>
      <protection locked="0"/>
    </xf>
    <xf numFmtId="0" fontId="56" fillId="3" borderId="130" xfId="5" quotePrefix="1" applyFont="1" applyFill="1" applyBorder="1" applyAlignment="1" applyProtection="1">
      <alignment horizontal="center" vertical="center" shrinkToFit="1"/>
      <protection locked="0"/>
    </xf>
    <xf numFmtId="17" fontId="56" fillId="3" borderId="136" xfId="5" quotePrefix="1" applyNumberFormat="1" applyFont="1" applyFill="1" applyBorder="1" applyAlignment="1" applyProtection="1">
      <alignment horizontal="center" vertical="center" shrinkToFit="1"/>
      <protection locked="0"/>
    </xf>
    <xf numFmtId="17" fontId="56" fillId="3" borderId="137" xfId="5" applyNumberFormat="1" applyFont="1" applyFill="1" applyBorder="1" applyAlignment="1" applyProtection="1">
      <alignment horizontal="center" vertical="center" shrinkToFit="1"/>
      <protection locked="0"/>
    </xf>
    <xf numFmtId="191" fontId="6" fillId="0" borderId="57" xfId="6" applyNumberFormat="1" applyFont="1" applyFill="1" applyBorder="1" applyAlignment="1" applyProtection="1">
      <alignment horizontal="center" vertical="center" shrinkToFit="1"/>
    </xf>
    <xf numFmtId="191" fontId="6" fillId="0" borderId="58" xfId="6" applyNumberFormat="1" applyFont="1" applyFill="1" applyBorder="1" applyAlignment="1" applyProtection="1">
      <alignment horizontal="center" vertical="center" shrinkToFit="1"/>
    </xf>
    <xf numFmtId="191" fontId="6" fillId="0" borderId="54" xfId="6" applyNumberFormat="1" applyFont="1" applyFill="1" applyBorder="1" applyAlignment="1" applyProtection="1">
      <alignment horizontal="center" vertical="center" shrinkToFit="1"/>
    </xf>
    <xf numFmtId="0" fontId="6" fillId="0" borderId="86" xfId="6" applyNumberFormat="1" applyFont="1" applyFill="1" applyBorder="1" applyAlignment="1" applyProtection="1">
      <alignment horizontal="center" vertical="center" wrapText="1"/>
    </xf>
    <xf numFmtId="0" fontId="6" fillId="0" borderId="87" xfId="6" applyNumberFormat="1" applyFont="1" applyFill="1" applyBorder="1" applyAlignment="1" applyProtection="1">
      <alignment horizontal="center" vertical="center" wrapText="1"/>
    </xf>
    <xf numFmtId="0" fontId="6" fillId="0" borderId="88" xfId="6" applyNumberFormat="1" applyFont="1" applyFill="1" applyBorder="1" applyAlignment="1" applyProtection="1">
      <alignment horizontal="center" vertical="center" wrapText="1"/>
    </xf>
    <xf numFmtId="186" fontId="6" fillId="0" borderId="57" xfId="6" applyNumberFormat="1" applyFont="1" applyFill="1" applyBorder="1" applyAlignment="1" applyProtection="1">
      <alignment horizontal="center" vertical="center" shrinkToFit="1"/>
    </xf>
    <xf numFmtId="186" fontId="6" fillId="0" borderId="58" xfId="6" applyNumberFormat="1" applyFont="1" applyFill="1" applyBorder="1" applyAlignment="1" applyProtection="1">
      <alignment horizontal="center" vertical="center" shrinkToFit="1"/>
    </xf>
    <xf numFmtId="186" fontId="6" fillId="0" borderId="54" xfId="6" applyNumberFormat="1" applyFont="1" applyFill="1" applyBorder="1" applyAlignment="1" applyProtection="1">
      <alignment horizontal="center" vertical="center" shrinkToFit="1"/>
    </xf>
    <xf numFmtId="0" fontId="6" fillId="0" borderId="57" xfId="6" applyNumberFormat="1" applyFont="1" applyFill="1" applyBorder="1" applyAlignment="1" applyProtection="1">
      <alignment horizontal="center" vertical="center" wrapText="1"/>
    </xf>
    <xf numFmtId="0" fontId="6" fillId="0" borderId="58" xfId="6" applyNumberFormat="1" applyFont="1" applyFill="1" applyBorder="1" applyAlignment="1" applyProtection="1">
      <alignment horizontal="center" vertical="center" wrapText="1"/>
    </xf>
    <xf numFmtId="0" fontId="6" fillId="0" borderId="54" xfId="6" applyNumberFormat="1" applyFont="1" applyFill="1" applyBorder="1" applyAlignment="1" applyProtection="1">
      <alignment horizontal="center" vertical="center" wrapText="1"/>
    </xf>
    <xf numFmtId="184" fontId="6" fillId="0" borderId="57" xfId="6" applyNumberFormat="1" applyFont="1" applyFill="1" applyBorder="1" applyAlignment="1" applyProtection="1">
      <alignment horizontal="center" vertical="center" wrapText="1"/>
    </xf>
    <xf numFmtId="184" fontId="6" fillId="0" borderId="58" xfId="6" applyNumberFormat="1" applyFont="1" applyFill="1" applyBorder="1" applyAlignment="1" applyProtection="1">
      <alignment horizontal="center" vertical="center" wrapText="1"/>
    </xf>
    <xf numFmtId="184" fontId="6" fillId="0" borderId="54" xfId="6" applyNumberFormat="1" applyFont="1" applyFill="1" applyBorder="1" applyAlignment="1" applyProtection="1">
      <alignment horizontal="center" vertical="center" wrapText="1"/>
    </xf>
    <xf numFmtId="188" fontId="6" fillId="0" borderId="57" xfId="6" applyNumberFormat="1" applyFont="1" applyFill="1" applyBorder="1" applyAlignment="1" applyProtection="1">
      <alignment horizontal="center" vertical="center" shrinkToFit="1"/>
    </xf>
    <xf numFmtId="188" fontId="6" fillId="0" borderId="58" xfId="6" applyNumberFormat="1" applyFont="1" applyFill="1" applyBorder="1" applyAlignment="1" applyProtection="1">
      <alignment horizontal="center" vertical="center" shrinkToFit="1"/>
    </xf>
    <xf numFmtId="188" fontId="6" fillId="0" borderId="54" xfId="6" applyNumberFormat="1" applyFont="1" applyFill="1" applyBorder="1" applyAlignment="1" applyProtection="1">
      <alignment horizontal="center" vertical="center" shrinkToFit="1"/>
    </xf>
    <xf numFmtId="190" fontId="6" fillId="0" borderId="57" xfId="6" applyNumberFormat="1" applyFont="1" applyFill="1" applyBorder="1" applyAlignment="1" applyProtection="1">
      <alignment horizontal="center" vertical="center" shrinkToFit="1"/>
    </xf>
    <xf numFmtId="190" fontId="6" fillId="0" borderId="58" xfId="6" applyNumberFormat="1" applyFont="1" applyFill="1" applyBorder="1" applyAlignment="1" applyProtection="1">
      <alignment horizontal="center" vertical="center" shrinkToFit="1"/>
    </xf>
    <xf numFmtId="190" fontId="6" fillId="0" borderId="54" xfId="6" applyNumberFormat="1" applyFont="1" applyFill="1" applyBorder="1" applyAlignment="1" applyProtection="1">
      <alignment horizontal="center" vertical="center" shrinkToFit="1"/>
    </xf>
    <xf numFmtId="0" fontId="6" fillId="0" borderId="55" xfId="6" applyFont="1" applyFill="1" applyBorder="1" applyAlignment="1" applyProtection="1">
      <alignment horizontal="center" vertical="center" shrinkToFit="1"/>
    </xf>
    <xf numFmtId="0" fontId="15" fillId="0" borderId="0" xfId="6" applyFont="1" applyFill="1" applyBorder="1" applyAlignment="1" applyProtection="1">
      <alignment horizontal="left" vertical="top" wrapText="1"/>
    </xf>
    <xf numFmtId="0" fontId="15" fillId="0" borderId="0" xfId="6" applyFont="1" applyFill="1" applyBorder="1" applyAlignment="1" applyProtection="1">
      <alignment horizontal="left" vertical="top"/>
    </xf>
    <xf numFmtId="0" fontId="5" fillId="2" borderId="55" xfId="6" applyFont="1" applyFill="1" applyBorder="1" applyAlignment="1" applyProtection="1">
      <alignment horizontal="center" vertical="center" wrapText="1"/>
    </xf>
    <xf numFmtId="0" fontId="5" fillId="2" borderId="55" xfId="6" applyFont="1" applyFill="1" applyBorder="1" applyAlignment="1" applyProtection="1">
      <alignment horizontal="center" vertical="center"/>
    </xf>
    <xf numFmtId="0" fontId="5" fillId="2" borderId="62" xfId="6" applyFont="1" applyFill="1" applyBorder="1" applyAlignment="1" applyProtection="1">
      <alignment horizontal="center" vertical="center" wrapText="1"/>
    </xf>
    <xf numFmtId="0" fontId="5" fillId="2" borderId="60" xfId="6" applyFont="1" applyFill="1" applyBorder="1" applyAlignment="1" applyProtection="1">
      <alignment horizontal="center" vertical="center" wrapText="1"/>
    </xf>
    <xf numFmtId="0" fontId="5" fillId="2" borderId="56" xfId="6" applyFont="1" applyFill="1" applyBorder="1" applyAlignment="1" applyProtection="1">
      <alignment horizontal="center" vertical="center" wrapText="1"/>
    </xf>
    <xf numFmtId="0" fontId="5" fillId="2" borderId="0" xfId="6" applyFont="1" applyFill="1" applyBorder="1" applyAlignment="1" applyProtection="1">
      <alignment horizontal="center" vertical="center" wrapText="1"/>
    </xf>
    <xf numFmtId="0" fontId="5" fillId="2" borderId="61" xfId="6" applyFont="1" applyFill="1" applyBorder="1" applyAlignment="1" applyProtection="1">
      <alignment horizontal="center" vertical="center" wrapText="1"/>
    </xf>
    <xf numFmtId="0" fontId="5" fillId="2" borderId="59" xfId="6" applyFont="1" applyFill="1" applyBorder="1" applyAlignment="1" applyProtection="1">
      <alignment horizontal="center" vertical="center" wrapText="1"/>
    </xf>
    <xf numFmtId="0" fontId="6" fillId="0" borderId="0" xfId="6" applyFont="1" applyFill="1" applyBorder="1" applyAlignment="1" applyProtection="1">
      <alignment horizontal="center" vertical="center" wrapText="1"/>
    </xf>
    <xf numFmtId="0" fontId="6" fillId="0" borderId="0" xfId="6" applyFont="1" applyFill="1" applyBorder="1" applyAlignment="1" applyProtection="1">
      <alignment vertical="center"/>
    </xf>
    <xf numFmtId="0" fontId="6" fillId="0" borderId="56" xfId="6" applyFont="1" applyFill="1" applyBorder="1" applyAlignment="1" applyProtection="1">
      <alignment vertical="center" wrapText="1"/>
    </xf>
    <xf numFmtId="0" fontId="6" fillId="0" borderId="0" xfId="6" applyFont="1" applyFill="1" applyBorder="1" applyAlignment="1" applyProtection="1">
      <alignment vertical="center" wrapText="1"/>
    </xf>
    <xf numFmtId="178" fontId="6" fillId="0" borderId="0" xfId="6" applyNumberFormat="1" applyFont="1" applyFill="1" applyBorder="1" applyAlignment="1" applyProtection="1">
      <alignment horizontal="center" vertical="center" wrapText="1"/>
    </xf>
    <xf numFmtId="185" fontId="6" fillId="0" borderId="0" xfId="6" applyNumberFormat="1" applyFont="1" applyFill="1" applyBorder="1" applyAlignment="1" applyProtection="1">
      <alignment horizontal="center" vertical="center" shrinkToFit="1"/>
    </xf>
    <xf numFmtId="185" fontId="6" fillId="0" borderId="0" xfId="6" applyNumberFormat="1" applyFont="1" applyFill="1" applyBorder="1" applyAlignment="1" applyProtection="1">
      <alignment horizontal="center" vertical="center" wrapText="1"/>
    </xf>
    <xf numFmtId="184" fontId="6" fillId="0" borderId="0" xfId="6" applyNumberFormat="1" applyFont="1" applyFill="1" applyBorder="1" applyAlignment="1" applyProtection="1">
      <alignment horizontal="center" vertical="center" wrapText="1"/>
    </xf>
    <xf numFmtId="0" fontId="52" fillId="0" borderId="0" xfId="5" applyFont="1" applyAlignment="1">
      <alignment horizontal="center" vertical="center"/>
    </xf>
    <xf numFmtId="0" fontId="36" fillId="0" borderId="16" xfId="5" applyFont="1" applyBorder="1" applyAlignment="1">
      <alignment horizontal="center" vertical="center" wrapText="1"/>
    </xf>
    <xf numFmtId="0" fontId="36" fillId="0" borderId="4" xfId="5" applyFont="1" applyBorder="1" applyAlignment="1">
      <alignment horizontal="center" vertical="center" wrapText="1"/>
    </xf>
    <xf numFmtId="0" fontId="36" fillId="0" borderId="16" xfId="5" applyFont="1" applyBorder="1" applyAlignment="1">
      <alignment horizontal="left" vertical="top" wrapText="1"/>
    </xf>
    <xf numFmtId="0" fontId="36" fillId="0" borderId="4" xfId="5" applyFont="1" applyBorder="1" applyAlignment="1">
      <alignment horizontal="left" vertical="top" wrapText="1"/>
    </xf>
    <xf numFmtId="0" fontId="36" fillId="0" borderId="1" xfId="5" applyFont="1" applyBorder="1" applyAlignment="1">
      <alignment horizontal="center" vertical="top" wrapText="1"/>
    </xf>
    <xf numFmtId="0" fontId="36" fillId="0" borderId="2" xfId="5" applyFont="1" applyBorder="1" applyAlignment="1">
      <alignment horizontal="center" vertical="top" wrapText="1"/>
    </xf>
    <xf numFmtId="0" fontId="36" fillId="0" borderId="1" xfId="5" applyFont="1" applyBorder="1" applyAlignment="1">
      <alignment horizontal="left" vertical="top" wrapText="1"/>
    </xf>
    <xf numFmtId="0" fontId="36" fillId="0" borderId="3" xfId="5" applyFont="1" applyBorder="1" applyAlignment="1">
      <alignment horizontal="center" vertical="top" wrapText="1"/>
    </xf>
    <xf numFmtId="0" fontId="36" fillId="0" borderId="2" xfId="5" applyFont="1" applyBorder="1" applyAlignment="1">
      <alignment horizontal="left" vertical="top" wrapText="1"/>
    </xf>
    <xf numFmtId="0" fontId="36" fillId="0" borderId="8" xfId="5" applyFont="1" applyBorder="1" applyAlignment="1">
      <alignment horizontal="left" vertical="top" wrapText="1"/>
    </xf>
    <xf numFmtId="0" fontId="36" fillId="4" borderId="2" xfId="5" applyFont="1" applyFill="1" applyBorder="1" applyAlignment="1">
      <alignment horizontal="center" vertical="center" wrapText="1"/>
    </xf>
    <xf numFmtId="0" fontId="36" fillId="4" borderId="3" xfId="5" applyFont="1" applyFill="1" applyBorder="1" applyAlignment="1">
      <alignment horizontal="center" vertical="center" wrapText="1"/>
    </xf>
    <xf numFmtId="0" fontId="36" fillId="0" borderId="2" xfId="5" applyFont="1" applyBorder="1" applyAlignment="1">
      <alignment vertical="top" wrapText="1"/>
    </xf>
    <xf numFmtId="0" fontId="36" fillId="0" borderId="8" xfId="5" applyFont="1" applyBorder="1" applyAlignment="1">
      <alignment vertical="top" wrapText="1"/>
    </xf>
    <xf numFmtId="0" fontId="36" fillId="0" borderId="3" xfId="5" applyFont="1" applyBorder="1" applyAlignment="1">
      <alignment vertical="top" wrapText="1"/>
    </xf>
    <xf numFmtId="0" fontId="36" fillId="0" borderId="16" xfId="5" applyFont="1" applyBorder="1" applyAlignment="1">
      <alignment vertical="top" wrapText="1"/>
    </xf>
    <xf numFmtId="0" fontId="36" fillId="0" borderId="4" xfId="5" applyFont="1" applyBorder="1" applyAlignment="1">
      <alignment vertical="top" wrapText="1"/>
    </xf>
    <xf numFmtId="0" fontId="36" fillId="0" borderId="2" xfId="5" applyFont="1" applyBorder="1" applyAlignment="1">
      <alignment horizontal="center" vertical="center" wrapText="1"/>
    </xf>
    <xf numFmtId="0" fontId="36" fillId="0" borderId="1" xfId="5" applyFont="1" applyBorder="1" applyAlignment="1">
      <alignment horizontal="center" vertical="center" wrapText="1"/>
    </xf>
    <xf numFmtId="0" fontId="36" fillId="0" borderId="10" xfId="5" applyFont="1" applyBorder="1" applyAlignment="1">
      <alignment horizontal="center" vertical="center" wrapText="1"/>
    </xf>
    <xf numFmtId="0" fontId="36" fillId="0" borderId="5" xfId="5" applyFont="1" applyBorder="1" applyAlignment="1">
      <alignment horizontal="center" vertical="center" wrapText="1"/>
    </xf>
    <xf numFmtId="0" fontId="36" fillId="0" borderId="1" xfId="5" applyFont="1" applyBorder="1" applyAlignment="1">
      <alignment vertical="top" wrapText="1"/>
    </xf>
    <xf numFmtId="0" fontId="37" fillId="0" borderId="1" xfId="5" applyFont="1" applyBorder="1" applyAlignment="1">
      <alignment vertical="top" wrapText="1"/>
    </xf>
    <xf numFmtId="0" fontId="36" fillId="0" borderId="16" xfId="5" applyFont="1" applyBorder="1">
      <alignment vertical="center"/>
    </xf>
    <xf numFmtId="0" fontId="36" fillId="0" borderId="4" xfId="5" applyFont="1" applyBorder="1">
      <alignment vertical="center"/>
    </xf>
    <xf numFmtId="0" fontId="36" fillId="0" borderId="3" xfId="5" applyFont="1" applyBorder="1" applyAlignment="1">
      <alignment horizontal="left" vertical="top" wrapText="1"/>
    </xf>
    <xf numFmtId="0" fontId="36" fillId="0" borderId="11" xfId="5" applyFont="1" applyBorder="1" applyAlignment="1">
      <alignment horizontal="center" vertical="center" wrapText="1"/>
    </xf>
    <xf numFmtId="0" fontId="36" fillId="0" borderId="3" xfId="5" applyFont="1" applyBorder="1" applyAlignment="1">
      <alignment horizontal="center" vertical="center" wrapText="1"/>
    </xf>
    <xf numFmtId="0" fontId="43" fillId="0" borderId="2" xfId="5" applyFont="1" applyBorder="1" applyAlignment="1">
      <alignment horizontal="center" vertical="center"/>
    </xf>
    <xf numFmtId="0" fontId="43" fillId="0" borderId="3" xfId="5" applyFont="1" applyBorder="1" applyAlignment="1">
      <alignment horizontal="center" vertical="center"/>
    </xf>
    <xf numFmtId="0" fontId="42" fillId="0" borderId="2" xfId="5" applyFont="1" applyBorder="1" applyAlignment="1">
      <alignment horizontal="left" vertical="top" wrapText="1"/>
    </xf>
    <xf numFmtId="0" fontId="42" fillId="0" borderId="8" xfId="5" applyFont="1" applyBorder="1" applyAlignment="1">
      <alignment horizontal="left" vertical="top" wrapText="1"/>
    </xf>
    <xf numFmtId="0" fontId="42" fillId="0" borderId="3" xfId="5" applyFont="1" applyBorder="1" applyAlignment="1">
      <alignment horizontal="left" vertical="top" wrapText="1"/>
    </xf>
    <xf numFmtId="0" fontId="42" fillId="0" borderId="2" xfId="5" applyFont="1" applyBorder="1" applyAlignment="1">
      <alignment vertical="top" wrapText="1"/>
    </xf>
    <xf numFmtId="0" fontId="42" fillId="0" borderId="8" xfId="5" applyFont="1" applyBorder="1" applyAlignment="1">
      <alignment vertical="top" wrapText="1"/>
    </xf>
    <xf numFmtId="0" fontId="42" fillId="0" borderId="3" xfId="5" applyFont="1" applyBorder="1" applyAlignment="1">
      <alignment vertical="top" wrapText="1"/>
    </xf>
    <xf numFmtId="0" fontId="42" fillId="0" borderId="2" xfId="5" applyFont="1" applyBorder="1" applyAlignment="1">
      <alignment vertical="center" wrapText="1"/>
    </xf>
    <xf numFmtId="0" fontId="42" fillId="0" borderId="8" xfId="5" applyFont="1" applyBorder="1" applyAlignment="1">
      <alignment vertical="center" wrapText="1"/>
    </xf>
    <xf numFmtId="0" fontId="42" fillId="0" borderId="3" xfId="5" applyFont="1" applyBorder="1" applyAlignment="1">
      <alignment vertical="center" wrapText="1"/>
    </xf>
    <xf numFmtId="0" fontId="42" fillId="4" borderId="2" xfId="5" applyFont="1" applyFill="1" applyBorder="1" applyAlignment="1">
      <alignment horizontal="center" vertical="center"/>
    </xf>
    <xf numFmtId="0" fontId="42" fillId="4" borderId="8" xfId="5" applyFont="1" applyFill="1" applyBorder="1" applyAlignment="1">
      <alignment horizontal="center" vertical="center"/>
    </xf>
    <xf numFmtId="0" fontId="42" fillId="4" borderId="3" xfId="5" applyFont="1" applyFill="1" applyBorder="1" applyAlignment="1">
      <alignment horizontal="center" vertical="center"/>
    </xf>
    <xf numFmtId="0" fontId="42" fillId="0" borderId="2" xfId="5" applyFont="1" applyBorder="1" applyAlignment="1">
      <alignment horizontal="left" vertical="center" wrapText="1"/>
    </xf>
    <xf numFmtId="0" fontId="42" fillId="0" borderId="8" xfId="5" applyFont="1" applyBorder="1" applyAlignment="1">
      <alignment horizontal="left" vertical="center" wrapText="1"/>
    </xf>
    <xf numFmtId="0" fontId="42" fillId="0" borderId="3" xfId="5" applyFont="1" applyBorder="1" applyAlignment="1">
      <alignment horizontal="left" vertical="center" wrapText="1"/>
    </xf>
    <xf numFmtId="0" fontId="43" fillId="0" borderId="1" xfId="5" applyFont="1" applyBorder="1" applyAlignment="1">
      <alignment horizontal="center" vertical="center"/>
    </xf>
    <xf numFmtId="0" fontId="43" fillId="0" borderId="1" xfId="5" applyFont="1" applyBorder="1" applyAlignment="1">
      <alignment horizontal="left" vertical="top"/>
    </xf>
    <xf numFmtId="0" fontId="44" fillId="0" borderId="0" xfId="5" applyFont="1" applyAlignment="1">
      <alignment horizontal="center" vertical="center" wrapText="1"/>
    </xf>
    <xf numFmtId="0" fontId="43" fillId="0" borderId="1" xfId="5" applyFont="1" applyBorder="1" applyAlignment="1">
      <alignment vertical="top" wrapText="1"/>
    </xf>
    <xf numFmtId="0" fontId="43" fillId="0" borderId="1" xfId="5" applyFont="1" applyBorder="1" applyAlignment="1">
      <alignment vertical="top"/>
    </xf>
    <xf numFmtId="0" fontId="42" fillId="0" borderId="10" xfId="5" applyFont="1" applyBorder="1" applyAlignment="1">
      <alignment vertical="top"/>
    </xf>
    <xf numFmtId="0" fontId="42" fillId="0" borderId="11" xfId="5" applyFont="1" applyBorder="1" applyAlignment="1">
      <alignment vertical="top"/>
    </xf>
    <xf numFmtId="0" fontId="42" fillId="0" borderId="12" xfId="5" applyFont="1" applyBorder="1" applyAlignment="1">
      <alignment vertical="top"/>
    </xf>
    <xf numFmtId="0" fontId="42" fillId="0" borderId="9" xfId="5" applyFont="1" applyBorder="1" applyAlignment="1">
      <alignment vertical="top"/>
    </xf>
    <xf numFmtId="0" fontId="42" fillId="0" borderId="5" xfId="5" applyFont="1" applyBorder="1" applyAlignment="1">
      <alignment vertical="top"/>
    </xf>
    <xf numFmtId="0" fontId="42" fillId="0" borderId="14" xfId="5" applyFont="1" applyBorder="1" applyAlignment="1">
      <alignment vertical="top"/>
    </xf>
    <xf numFmtId="0" fontId="42" fillId="4" borderId="2" xfId="5" applyNumberFormat="1" applyFont="1" applyFill="1" applyBorder="1" applyAlignment="1">
      <alignment horizontal="center" vertical="center" wrapText="1"/>
    </xf>
    <xf numFmtId="0" fontId="42" fillId="4" borderId="8" xfId="5" applyNumberFormat="1" applyFont="1" applyFill="1" applyBorder="1" applyAlignment="1">
      <alignment horizontal="center" vertical="center" wrapText="1"/>
    </xf>
    <xf numFmtId="0" fontId="42" fillId="4" borderId="3" xfId="5" applyNumberFormat="1" applyFont="1" applyFill="1" applyBorder="1" applyAlignment="1">
      <alignment horizontal="center" vertical="center" wrapText="1"/>
    </xf>
    <xf numFmtId="0" fontId="42" fillId="0" borderId="1" xfId="5" applyFont="1" applyBorder="1" applyAlignment="1">
      <alignment horizontal="center" vertical="center" wrapText="1"/>
    </xf>
    <xf numFmtId="0" fontId="42" fillId="0" borderId="1" xfId="5" applyFont="1" applyBorder="1" applyAlignment="1">
      <alignment horizontal="left" vertical="top" wrapText="1"/>
    </xf>
    <xf numFmtId="0" fontId="42" fillId="0" borderId="10" xfId="5" applyFont="1" applyBorder="1" applyAlignment="1">
      <alignment horizontal="center" vertical="center" wrapText="1"/>
    </xf>
    <xf numFmtId="0" fontId="42" fillId="0" borderId="11" xfId="5" applyFont="1" applyBorder="1" applyAlignment="1">
      <alignment horizontal="center" vertical="center" wrapText="1"/>
    </xf>
    <xf numFmtId="0" fontId="42" fillId="0" borderId="2" xfId="5" applyFont="1" applyBorder="1" applyAlignment="1">
      <alignment horizontal="center" vertical="center" wrapText="1"/>
    </xf>
    <xf numFmtId="0" fontId="42" fillId="0" borderId="3" xfId="5" applyFont="1" applyBorder="1" applyAlignment="1">
      <alignment horizontal="center" vertical="center" wrapText="1"/>
    </xf>
    <xf numFmtId="0" fontId="34" fillId="4" borderId="2" xfId="5" applyFont="1" applyFill="1" applyBorder="1" applyAlignment="1">
      <alignment horizontal="center" vertical="center" wrapText="1"/>
    </xf>
    <xf numFmtId="0" fontId="34" fillId="4" borderId="3" xfId="5" applyFont="1" applyFill="1" applyBorder="1" applyAlignment="1">
      <alignment horizontal="center" vertical="center" wrapText="1"/>
    </xf>
    <xf numFmtId="0" fontId="42" fillId="4" borderId="2" xfId="5" applyFont="1" applyFill="1" applyBorder="1" applyAlignment="1">
      <alignment horizontal="center" vertical="center" wrapText="1"/>
    </xf>
    <xf numFmtId="0" fontId="42" fillId="4" borderId="3" xfId="5" applyFont="1" applyFill="1" applyBorder="1" applyAlignment="1">
      <alignment horizontal="center" vertical="center" wrapText="1"/>
    </xf>
    <xf numFmtId="0" fontId="42" fillId="4" borderId="8" xfId="5" applyFont="1" applyFill="1" applyBorder="1" applyAlignment="1">
      <alignment horizontal="center" vertical="center" wrapText="1"/>
    </xf>
    <xf numFmtId="0" fontId="42" fillId="0" borderId="5" xfId="5" applyFont="1" applyBorder="1" applyAlignment="1">
      <alignment horizontal="center" vertical="center" wrapText="1"/>
    </xf>
    <xf numFmtId="0" fontId="42" fillId="0" borderId="10" xfId="5" applyFont="1" applyBorder="1" applyAlignment="1">
      <alignment horizontal="left" vertical="top" wrapText="1"/>
    </xf>
    <xf numFmtId="0" fontId="42" fillId="0" borderId="11" xfId="5" applyFont="1" applyBorder="1" applyAlignment="1">
      <alignment horizontal="left" vertical="top" wrapText="1"/>
    </xf>
    <xf numFmtId="0" fontId="42" fillId="0" borderId="12" xfId="5" applyFont="1" applyBorder="1" applyAlignment="1">
      <alignment horizontal="left" vertical="top" wrapText="1"/>
    </xf>
    <xf numFmtId="0" fontId="42" fillId="0" borderId="9" xfId="5" applyFont="1" applyBorder="1" applyAlignment="1">
      <alignment horizontal="left" vertical="top" wrapText="1"/>
    </xf>
    <xf numFmtId="0" fontId="42" fillId="0" borderId="5" xfId="5" applyFont="1" applyBorder="1" applyAlignment="1">
      <alignment horizontal="left" vertical="top" wrapText="1"/>
    </xf>
    <xf numFmtId="0" fontId="42" fillId="0" borderId="14" xfId="5" applyFont="1" applyBorder="1" applyAlignment="1">
      <alignment horizontal="left" vertical="top" wrapText="1"/>
    </xf>
    <xf numFmtId="0" fontId="42" fillId="0" borderId="16" xfId="5" applyFont="1" applyBorder="1" applyAlignment="1">
      <alignment horizontal="center" vertical="center" wrapText="1"/>
    </xf>
    <xf numFmtId="0" fontId="42" fillId="0" borderId="4" xfId="5" applyFont="1" applyBorder="1" applyAlignment="1">
      <alignment horizontal="center" vertical="center" wrapText="1"/>
    </xf>
    <xf numFmtId="0" fontId="42" fillId="0" borderId="8" xfId="5" applyFont="1" applyBorder="1" applyAlignment="1">
      <alignment horizontal="left" vertical="top"/>
    </xf>
    <xf numFmtId="0" fontId="42" fillId="0" borderId="3" xfId="5" applyFont="1" applyBorder="1" applyAlignment="1">
      <alignment horizontal="left" vertical="top"/>
    </xf>
    <xf numFmtId="0" fontId="42" fillId="0" borderId="2" xfId="5" applyFont="1" applyBorder="1" applyAlignment="1">
      <alignment vertical="center"/>
    </xf>
    <xf numFmtId="0" fontId="42" fillId="0" borderId="3" xfId="5" applyFont="1" applyBorder="1" applyAlignment="1">
      <alignment vertical="center"/>
    </xf>
    <xf numFmtId="0" fontId="42" fillId="4" borderId="10" xfId="5" applyFont="1" applyFill="1" applyBorder="1" applyAlignment="1">
      <alignment horizontal="center" vertical="center"/>
    </xf>
    <xf numFmtId="0" fontId="42" fillId="4" borderId="5" xfId="5" applyFont="1" applyFill="1" applyBorder="1" applyAlignment="1">
      <alignment horizontal="center" vertical="center"/>
    </xf>
    <xf numFmtId="0" fontId="42" fillId="0" borderId="16" xfId="5" applyFont="1" applyBorder="1" applyAlignment="1">
      <alignment horizontal="left" vertical="top" wrapText="1"/>
    </xf>
    <xf numFmtId="0" fontId="42" fillId="0" borderId="4" xfId="5" applyFont="1" applyBorder="1" applyAlignment="1">
      <alignment horizontal="left" vertical="top" wrapText="1"/>
    </xf>
    <xf numFmtId="0" fontId="42" fillId="0" borderId="2" xfId="5" applyFont="1" applyBorder="1" applyAlignment="1">
      <alignment horizontal="left" vertical="center"/>
    </xf>
    <xf numFmtId="0" fontId="42" fillId="0" borderId="3" xfId="5" applyFont="1" applyBorder="1" applyAlignment="1">
      <alignment horizontal="left" vertical="center"/>
    </xf>
    <xf numFmtId="0" fontId="42" fillId="0" borderId="2" xfId="5" applyFont="1" applyBorder="1" applyAlignment="1">
      <alignment horizontal="left" vertical="center" wrapText="1" shrinkToFit="1"/>
    </xf>
    <xf numFmtId="0" fontId="42" fillId="0" borderId="3" xfId="5" applyFont="1" applyBorder="1" applyAlignment="1">
      <alignment horizontal="left" vertical="center" wrapText="1" shrinkToFit="1"/>
    </xf>
    <xf numFmtId="0" fontId="42" fillId="0" borderId="2" xfId="5" applyFont="1" applyBorder="1" applyAlignment="1">
      <alignment horizontal="left" vertical="top"/>
    </xf>
    <xf numFmtId="0" fontId="42" fillId="0" borderId="8" xfId="5" applyFont="1" applyBorder="1" applyAlignment="1">
      <alignment horizontal="left" vertical="center"/>
    </xf>
    <xf numFmtId="0" fontId="42" fillId="4" borderId="12" xfId="5" applyFont="1" applyFill="1" applyBorder="1" applyAlignment="1">
      <alignment horizontal="center" vertical="center"/>
    </xf>
    <xf numFmtId="0" fontId="45" fillId="7" borderId="13" xfId="0" applyFont="1" applyFill="1" applyBorder="1" applyAlignment="1">
      <alignment horizontal="center" vertical="center"/>
    </xf>
    <xf numFmtId="0" fontId="16" fillId="10" borderId="84" xfId="0" applyFont="1" applyFill="1" applyBorder="1" applyAlignment="1">
      <alignment vertical="center" wrapText="1"/>
    </xf>
    <xf numFmtId="0" fontId="16" fillId="10" borderId="35" xfId="0" applyFont="1" applyFill="1" applyBorder="1" applyAlignment="1">
      <alignment vertical="center" wrapText="1"/>
    </xf>
    <xf numFmtId="0" fontId="45" fillId="0" borderId="9" xfId="0" applyFont="1" applyBorder="1" applyAlignment="1">
      <alignment vertical="center" wrapText="1"/>
    </xf>
    <xf numFmtId="0" fontId="45" fillId="0" borderId="12" xfId="0" applyFont="1" applyBorder="1" applyAlignment="1">
      <alignment horizontal="left" vertical="center" indent="1"/>
    </xf>
    <xf numFmtId="0" fontId="45" fillId="0" borderId="0" xfId="0" applyFont="1" applyBorder="1" applyAlignment="1">
      <alignment horizontal="left" vertical="center" indent="1"/>
    </xf>
    <xf numFmtId="0" fontId="45" fillId="0" borderId="9" xfId="0" applyFont="1" applyBorder="1" applyAlignment="1">
      <alignment horizontal="left" vertical="center" indent="1"/>
    </xf>
    <xf numFmtId="0" fontId="50" fillId="0" borderId="12" xfId="0" applyFont="1" applyBorder="1" applyAlignment="1">
      <alignment horizontal="left" vertical="center" indent="2"/>
    </xf>
    <xf numFmtId="0" fontId="50" fillId="0" borderId="0" xfId="0" applyFont="1" applyBorder="1" applyAlignment="1">
      <alignment horizontal="left" vertical="center" indent="2"/>
    </xf>
    <xf numFmtId="0" fontId="50" fillId="0" borderId="9" xfId="0" applyFont="1" applyBorder="1" applyAlignment="1">
      <alignment horizontal="left" vertical="center" indent="2"/>
    </xf>
    <xf numFmtId="0" fontId="46" fillId="10" borderId="63" xfId="5" applyFont="1" applyFill="1" applyBorder="1" applyAlignment="1">
      <alignment horizontal="center" vertical="center"/>
    </xf>
    <xf numFmtId="0" fontId="46" fillId="10" borderId="64" xfId="5" applyFont="1" applyFill="1" applyBorder="1" applyAlignment="1">
      <alignment horizontal="center" vertical="center"/>
    </xf>
    <xf numFmtId="0" fontId="46" fillId="10" borderId="65" xfId="5" applyFont="1" applyFill="1" applyBorder="1" applyAlignment="1">
      <alignment horizontal="center" vertical="center"/>
    </xf>
    <xf numFmtId="0" fontId="50" fillId="0" borderId="12" xfId="0" applyFont="1" applyBorder="1">
      <alignment vertical="center"/>
    </xf>
    <xf numFmtId="0" fontId="50" fillId="0" borderId="0" xfId="0" applyFont="1" applyBorder="1">
      <alignment vertical="center"/>
    </xf>
    <xf numFmtId="0" fontId="50" fillId="0" borderId="9" xfId="0" applyFont="1" applyBorder="1">
      <alignment vertical="center"/>
    </xf>
    <xf numFmtId="0" fontId="45" fillId="0" borderId="12" xfId="0" applyFont="1" applyBorder="1">
      <alignment vertical="center"/>
    </xf>
    <xf numFmtId="0" fontId="45" fillId="0" borderId="0" xfId="0" applyFont="1" applyBorder="1">
      <alignment vertical="center"/>
    </xf>
    <xf numFmtId="0" fontId="45" fillId="0" borderId="9" xfId="0" applyFont="1" applyBorder="1">
      <alignment vertical="center"/>
    </xf>
    <xf numFmtId="0" fontId="46" fillId="9" borderId="69" xfId="5" applyFont="1" applyFill="1" applyBorder="1" applyAlignment="1">
      <alignment horizontal="center" vertical="center"/>
    </xf>
    <xf numFmtId="0" fontId="46" fillId="9" borderId="70" xfId="5" applyFont="1" applyFill="1" applyBorder="1" applyAlignment="1">
      <alignment horizontal="center" vertical="center"/>
    </xf>
    <xf numFmtId="0" fontId="10" fillId="3" borderId="1" xfId="0" applyFont="1" applyFill="1" applyBorder="1" applyAlignment="1">
      <alignment horizontal="center" vertical="center" wrapText="1" shrinkToFit="1"/>
    </xf>
    <xf numFmtId="0" fontId="10" fillId="3" borderId="16"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16" xfId="0" applyFont="1" applyFill="1" applyBorder="1" applyAlignment="1">
      <alignment horizontal="center" vertical="center" wrapText="1" shrinkToFit="1"/>
    </xf>
    <xf numFmtId="0" fontId="10" fillId="3" borderId="15" xfId="0" applyFont="1" applyFill="1" applyBorder="1" applyAlignment="1">
      <alignment horizontal="center" vertical="center" wrapText="1" shrinkToFit="1"/>
    </xf>
    <xf numFmtId="0" fontId="10" fillId="3" borderId="4" xfId="0" applyFont="1" applyFill="1" applyBorder="1" applyAlignment="1">
      <alignment horizontal="center" vertical="center" wrapText="1" shrinkToFit="1"/>
    </xf>
    <xf numFmtId="0" fontId="10" fillId="3" borderId="2" xfId="0" applyFont="1" applyFill="1" applyBorder="1" applyAlignment="1">
      <alignment horizontal="center" vertical="center" textRotation="255" wrapText="1"/>
    </xf>
    <xf numFmtId="0" fontId="10" fillId="3" borderId="8" xfId="0" applyFont="1" applyFill="1" applyBorder="1" applyAlignment="1">
      <alignment horizontal="center" vertical="center" textRotation="255" wrapText="1"/>
    </xf>
    <xf numFmtId="0" fontId="10" fillId="3" borderId="3" xfId="0" applyFont="1" applyFill="1" applyBorder="1" applyAlignment="1">
      <alignment horizontal="center" vertical="center" textRotation="255"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3" borderId="1" xfId="0" applyFont="1" applyFill="1" applyBorder="1" applyAlignment="1">
      <alignment horizontal="center" vertical="center" textRotation="255" wrapText="1"/>
    </xf>
    <xf numFmtId="0" fontId="10" fillId="0" borderId="2" xfId="0" applyFont="1" applyFill="1" applyBorder="1" applyAlignment="1">
      <alignment horizontal="center" vertical="center" textRotation="255" wrapText="1"/>
    </xf>
    <xf numFmtId="0" fontId="10" fillId="0" borderId="3" xfId="0" applyFont="1" applyFill="1" applyBorder="1" applyAlignment="1">
      <alignment horizontal="center" vertical="center" textRotation="255" wrapText="1"/>
    </xf>
    <xf numFmtId="0" fontId="4" fillId="3" borderId="18" xfId="0" applyFont="1" applyFill="1" applyBorder="1" applyAlignment="1">
      <alignment horizontal="center" vertical="center" shrinkToFit="1"/>
    </xf>
    <xf numFmtId="0" fontId="4" fillId="0" borderId="0" xfId="0" applyFont="1" applyAlignment="1">
      <alignment horizontal="left" vertical="center"/>
    </xf>
    <xf numFmtId="0" fontId="18" fillId="0" borderId="0" xfId="0" applyFont="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left" vertical="center" wrapText="1"/>
    </xf>
    <xf numFmtId="0" fontId="4" fillId="0" borderId="13"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3" xfId="0" applyFont="1" applyFill="1" applyBorder="1" applyAlignment="1">
      <alignment horizontal="left" vertical="center" wrapText="1"/>
    </xf>
    <xf numFmtId="0" fontId="4" fillId="0" borderId="2" xfId="0" applyFont="1" applyBorder="1" applyAlignment="1">
      <alignment horizontal="center" vertical="center" textRotation="255" shrinkToFit="1"/>
    </xf>
    <xf numFmtId="0" fontId="4" fillId="0" borderId="8" xfId="0" applyFont="1" applyBorder="1" applyAlignment="1">
      <alignment horizontal="center" vertical="center" textRotation="255" shrinkToFit="1"/>
    </xf>
    <xf numFmtId="0" fontId="4" fillId="0" borderId="11" xfId="0" applyFont="1" applyBorder="1" applyAlignment="1">
      <alignment horizontal="center" vertical="center" textRotation="255" shrinkToFit="1"/>
    </xf>
    <xf numFmtId="0" fontId="4" fillId="0" borderId="9" xfId="0" applyFont="1" applyBorder="1" applyAlignment="1">
      <alignment horizontal="center" vertical="center" textRotation="255" shrinkToFit="1"/>
    </xf>
    <xf numFmtId="0" fontId="4" fillId="0" borderId="14" xfId="0" applyFont="1" applyBorder="1" applyAlignment="1">
      <alignment horizontal="center" vertical="center" textRotation="255" shrinkToFit="1"/>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0" fontId="4" fillId="0" borderId="12" xfId="0" applyFont="1" applyBorder="1" applyAlignment="1">
      <alignment horizontal="left" vertical="center" wrapText="1"/>
    </xf>
    <xf numFmtId="0" fontId="4" fillId="0" borderId="0" xfId="0" applyFont="1" applyBorder="1" applyAlignment="1">
      <alignment horizontal="left" vertical="center" wrapText="1"/>
    </xf>
    <xf numFmtId="194" fontId="19" fillId="0" borderId="16" xfId="0" applyNumberFormat="1" applyFont="1" applyFill="1" applyBorder="1" applyAlignment="1">
      <alignment horizontal="left" vertical="center" wrapText="1"/>
    </xf>
    <xf numFmtId="194" fontId="19" fillId="0" borderId="15" xfId="0" applyNumberFormat="1" applyFont="1" applyFill="1" applyBorder="1" applyAlignment="1">
      <alignment horizontal="left" vertical="center" wrapText="1"/>
    </xf>
    <xf numFmtId="194" fontId="19" fillId="0" borderId="4" xfId="0" applyNumberFormat="1" applyFont="1" applyFill="1" applyBorder="1" applyAlignment="1">
      <alignment horizontal="left" vertical="center" wrapText="1"/>
    </xf>
    <xf numFmtId="0" fontId="19" fillId="0" borderId="16" xfId="0" applyFont="1" applyBorder="1" applyAlignment="1">
      <alignment horizontal="left" vertical="center" shrinkToFit="1"/>
    </xf>
    <xf numFmtId="0" fontId="19" fillId="0" borderId="15" xfId="0" applyFont="1" applyBorder="1" applyAlignment="1">
      <alignment horizontal="left" vertical="center" shrinkToFit="1"/>
    </xf>
    <xf numFmtId="0" fontId="19" fillId="0" borderId="4" xfId="0" applyFont="1" applyBorder="1" applyAlignment="1">
      <alignment horizontal="left" vertical="center" shrinkToFit="1"/>
    </xf>
    <xf numFmtId="0" fontId="4" fillId="0" borderId="50"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53" xfId="0" applyFont="1" applyFill="1" applyBorder="1" applyAlignment="1">
      <alignment horizontal="left" vertical="center" wrapText="1"/>
    </xf>
    <xf numFmtId="0" fontId="4" fillId="0" borderId="16"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4" xfId="0" applyFont="1" applyBorder="1" applyAlignment="1">
      <alignment horizontal="center" vertical="center" shrinkToFit="1"/>
    </xf>
    <xf numFmtId="0" fontId="20" fillId="0" borderId="13" xfId="0" applyFont="1" applyBorder="1" applyAlignment="1">
      <alignment horizontal="left" wrapText="1"/>
    </xf>
    <xf numFmtId="0" fontId="0" fillId="5" borderId="0" xfId="0" applyFont="1" applyFill="1" applyAlignment="1">
      <alignment horizontal="right" vertical="center"/>
    </xf>
    <xf numFmtId="0" fontId="22" fillId="5" borderId="16" xfId="0" applyFont="1" applyFill="1" applyBorder="1" applyAlignment="1">
      <alignment horizontal="left" vertical="top" wrapText="1"/>
    </xf>
    <xf numFmtId="0" fontId="22" fillId="5" borderId="15" xfId="0" applyFont="1" applyFill="1" applyBorder="1" applyAlignment="1">
      <alignment horizontal="left" vertical="top" wrapText="1"/>
    </xf>
    <xf numFmtId="0" fontId="22" fillId="5" borderId="4" xfId="0" applyFont="1" applyFill="1" applyBorder="1" applyAlignment="1">
      <alignment horizontal="left" vertical="top" wrapText="1"/>
    </xf>
    <xf numFmtId="0" fontId="19" fillId="0" borderId="0" xfId="0" applyFont="1" applyBorder="1" applyAlignment="1">
      <alignment horizontal="left" vertical="center" wrapText="1" readingOrder="1"/>
    </xf>
    <xf numFmtId="0" fontId="4" fillId="0" borderId="1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0" xfId="0" applyFont="1" applyBorder="1" applyAlignment="1">
      <alignment horizontal="left" vertical="center" wrapText="1"/>
    </xf>
    <xf numFmtId="0" fontId="4" fillId="0" borderId="51" xfId="0" applyFont="1" applyBorder="1" applyAlignment="1">
      <alignment horizontal="left" vertical="center" wrapText="1"/>
    </xf>
    <xf numFmtId="0" fontId="4" fillId="0" borderId="12" xfId="0" applyFont="1" applyBorder="1" applyAlignment="1">
      <alignment horizontal="center" vertical="center" textRotation="255" shrinkToFit="1"/>
    </xf>
    <xf numFmtId="0" fontId="4" fillId="0" borderId="48"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52" xfId="0" applyFont="1" applyFill="1" applyBorder="1" applyAlignment="1">
      <alignment horizontal="left" vertical="center" wrapText="1"/>
    </xf>
    <xf numFmtId="0" fontId="19" fillId="0" borderId="16" xfId="0" applyFont="1" applyBorder="1" applyAlignment="1">
      <alignment horizontal="center" vertical="center" wrapText="1"/>
    </xf>
    <xf numFmtId="0" fontId="19" fillId="0" borderId="15" xfId="0" applyFont="1" applyBorder="1" applyAlignment="1">
      <alignment horizontal="center" vertical="center" wrapText="1"/>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Fill="1" applyBorder="1" applyAlignment="1">
      <alignment vertical="center" textRotation="255"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0" fontId="18" fillId="0" borderId="0" xfId="0" applyFont="1" applyAlignment="1">
      <alignment horizontal="center" vertical="center" wrapText="1"/>
    </xf>
    <xf numFmtId="0" fontId="4" fillId="5" borderId="1" xfId="0" applyFont="1" applyFill="1" applyBorder="1" applyAlignment="1">
      <alignment horizontal="left" vertical="top" wrapText="1"/>
    </xf>
    <xf numFmtId="0" fontId="4" fillId="5" borderId="16" xfId="0" applyFont="1" applyFill="1" applyBorder="1" applyAlignment="1">
      <alignment vertical="center"/>
    </xf>
    <xf numFmtId="0" fontId="4" fillId="5" borderId="4" xfId="0" applyFont="1" applyFill="1" applyBorder="1" applyAlignment="1">
      <alignment vertical="center"/>
    </xf>
    <xf numFmtId="177" fontId="19" fillId="0" borderId="16" xfId="0" applyNumberFormat="1" applyFont="1" applyBorder="1" applyAlignment="1">
      <alignment vertical="center" wrapText="1"/>
    </xf>
    <xf numFmtId="177" fontId="19" fillId="0" borderId="15" xfId="0" applyNumberFormat="1" applyFont="1" applyBorder="1" applyAlignment="1">
      <alignment vertical="center" wrapText="1"/>
    </xf>
    <xf numFmtId="177" fontId="19" fillId="0" borderId="4" xfId="0" applyNumberFormat="1" applyFont="1" applyBorder="1" applyAlignment="1">
      <alignment vertical="center" wrapText="1"/>
    </xf>
    <xf numFmtId="177" fontId="19" fillId="0" borderId="16" xfId="0" applyNumberFormat="1" applyFont="1" applyBorder="1" applyAlignment="1">
      <alignment horizontal="left" vertical="center" wrapText="1"/>
    </xf>
    <xf numFmtId="177" fontId="19" fillId="0" borderId="15" xfId="0" applyNumberFormat="1" applyFont="1" applyBorder="1" applyAlignment="1">
      <alignment horizontal="left" vertical="center" wrapText="1"/>
    </xf>
    <xf numFmtId="0" fontId="23" fillId="0" borderId="16"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16" xfId="0" applyFont="1" applyBorder="1" applyAlignment="1">
      <alignment vertical="center" wrapText="1"/>
    </xf>
    <xf numFmtId="0" fontId="23" fillId="0" borderId="4" xfId="0" applyFont="1" applyBorder="1" applyAlignment="1">
      <alignment vertical="center" wrapText="1"/>
    </xf>
    <xf numFmtId="0" fontId="19" fillId="0" borderId="1" xfId="0" applyFont="1" applyBorder="1" applyAlignment="1">
      <alignment vertical="center" wrapText="1"/>
    </xf>
    <xf numFmtId="0" fontId="23" fillId="0" borderId="15" xfId="0" applyFont="1" applyBorder="1" applyAlignment="1">
      <alignment vertical="center" wrapText="1"/>
    </xf>
    <xf numFmtId="0" fontId="23" fillId="0" borderId="16"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 xfId="0" applyFont="1" applyBorder="1" applyAlignment="1">
      <alignment horizontal="center" vertical="center" wrapText="1"/>
    </xf>
    <xf numFmtId="194" fontId="23" fillId="0" borderId="16" xfId="0" applyNumberFormat="1" applyFont="1" applyBorder="1" applyAlignment="1">
      <alignment vertical="center" wrapText="1"/>
    </xf>
    <xf numFmtId="194" fontId="23" fillId="0" borderId="15" xfId="0" applyNumberFormat="1" applyFont="1" applyBorder="1" applyAlignment="1">
      <alignment vertical="center" wrapText="1"/>
    </xf>
    <xf numFmtId="194" fontId="23" fillId="0" borderId="4" xfId="0" applyNumberFormat="1" applyFont="1" applyBorder="1" applyAlignment="1">
      <alignment vertical="center" wrapText="1"/>
    </xf>
    <xf numFmtId="0" fontId="0" fillId="5" borderId="13" xfId="0" applyFont="1" applyFill="1" applyBorder="1" applyAlignment="1">
      <alignment horizontal="right" vertical="center"/>
    </xf>
    <xf numFmtId="0" fontId="23" fillId="0" borderId="4" xfId="0" applyFont="1" applyBorder="1" applyAlignment="1">
      <alignment horizontal="center" vertical="center" wrapText="1"/>
    </xf>
    <xf numFmtId="0" fontId="0" fillId="0" borderId="6" xfId="0" applyFont="1" applyBorder="1" applyAlignment="1">
      <alignment horizontal="left" vertical="center" wrapText="1"/>
    </xf>
    <xf numFmtId="0" fontId="38" fillId="0" borderId="6" xfId="0" applyFont="1" applyBorder="1" applyAlignment="1">
      <alignment vertical="center" wrapText="1" readingOrder="1"/>
    </xf>
    <xf numFmtId="0" fontId="38" fillId="0" borderId="0" xfId="0" applyFont="1" applyBorder="1" applyAlignment="1">
      <alignment vertical="center" wrapText="1" readingOrder="1"/>
    </xf>
    <xf numFmtId="0" fontId="17" fillId="0" borderId="28" xfId="14" applyFont="1" applyFill="1" applyBorder="1" applyAlignment="1" applyProtection="1">
      <alignment horizontal="center"/>
      <protection locked="0"/>
    </xf>
    <xf numFmtId="0" fontId="17" fillId="0" borderId="28" xfId="14" applyFont="1" applyBorder="1" applyAlignment="1" applyProtection="1">
      <alignment horizontal="center"/>
      <protection locked="0"/>
    </xf>
  </cellXfs>
  <cellStyles count="18">
    <cellStyle name="パーセント" xfId="1" builtinId="5"/>
    <cellStyle name="桁区切り" xfId="2" builtinId="6"/>
    <cellStyle name="桁区切り 2" xfId="3"/>
    <cellStyle name="桁区切り 2 2" xfId="16"/>
    <cellStyle name="標準" xfId="0" builtinId="0"/>
    <cellStyle name="標準 11" xfId="4"/>
    <cellStyle name="標準 2" xfId="5"/>
    <cellStyle name="標準 2 2" xfId="6"/>
    <cellStyle name="標準 2 4" xfId="7"/>
    <cellStyle name="標準 3" xfId="8"/>
    <cellStyle name="標準 3 2" xfId="9"/>
    <cellStyle name="標準 3 2 2" xfId="10"/>
    <cellStyle name="標準 4" xfId="11"/>
    <cellStyle name="標準 5" xfId="17"/>
    <cellStyle name="標準 7" xfId="12"/>
    <cellStyle name="標準 8" xfId="13"/>
    <cellStyle name="標準_⑤参考様式11,12号別紙(収支実績報告書（支援交付金））" xfId="14"/>
    <cellStyle name="標準_Sheet1" xfId="1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3739236" y="15275276"/>
          <a:ext cx="8377719" cy="62281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1000-000003000000}"/>
            </a:ext>
          </a:extLst>
        </xdr:cNvPr>
        <xdr:cNvSpPr txBox="1"/>
      </xdr:nvSpPr>
      <xdr:spPr>
        <a:xfrm>
          <a:off x="12207552" y="9904055"/>
          <a:ext cx="3197678" cy="75811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1000-000004000000}"/>
            </a:ext>
          </a:extLst>
        </xdr:cNvPr>
        <xdr:cNvSpPr txBox="1"/>
      </xdr:nvSpPr>
      <xdr:spPr>
        <a:xfrm>
          <a:off x="23686871" y="14191440"/>
          <a:ext cx="2267725" cy="112494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id="{00000000-0008-0000-1000-000005000000}"/>
            </a:ext>
          </a:extLst>
        </xdr:cNvPr>
        <xdr:cNvSpPr txBox="1"/>
      </xdr:nvSpPr>
      <xdr:spPr>
        <a:xfrm>
          <a:off x="25641626" y="15277310"/>
          <a:ext cx="2226680" cy="99712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16</xdr:col>
      <xdr:colOff>2132960</xdr:colOff>
      <xdr:row>7</xdr:row>
      <xdr:rowOff>28708</xdr:rowOff>
    </xdr:from>
    <xdr:to>
      <xdr:col>20</xdr:col>
      <xdr:colOff>496091</xdr:colOff>
      <xdr:row>13</xdr:row>
      <xdr:rowOff>109476</xdr:rowOff>
    </xdr:to>
    <xdr:sp macro="" textlink="">
      <xdr:nvSpPr>
        <xdr:cNvPr id="6" name="テキスト ボックス 5">
          <a:extLst>
            <a:ext uri="{FF2B5EF4-FFF2-40B4-BE49-F238E27FC236}">
              <a16:creationId xmlns:a16="http://schemas.microsoft.com/office/drawing/2014/main" id="{00000000-0008-0000-1000-000006000000}"/>
            </a:ext>
          </a:extLst>
        </xdr:cNvPr>
        <xdr:cNvSpPr txBox="1"/>
      </xdr:nvSpPr>
      <xdr:spPr>
        <a:xfrm>
          <a:off x="22577199" y="2154578"/>
          <a:ext cx="10938892" cy="148881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1000-000007000000}"/>
            </a:ext>
          </a:extLst>
        </xdr:cNvPr>
        <xdr:cNvSpPr/>
      </xdr:nvSpPr>
      <xdr:spPr>
        <a:xfrm>
          <a:off x="0" y="0"/>
          <a:ext cx="115189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342900</xdr:colOff>
      <xdr:row>23</xdr:row>
      <xdr:rowOff>0</xdr:rowOff>
    </xdr:from>
    <xdr:to>
      <xdr:col>0</xdr:col>
      <xdr:colOff>180975</xdr:colOff>
      <xdr:row>23</xdr:row>
      <xdr:rowOff>0</xdr:rowOff>
    </xdr:to>
    <xdr:sp macro="" textlink="">
      <xdr:nvSpPr>
        <xdr:cNvPr id="8193" name="Line 3">
          <a:extLst>
            <a:ext uri="{FF2B5EF4-FFF2-40B4-BE49-F238E27FC236}">
              <a16:creationId xmlns:a16="http://schemas.microsoft.com/office/drawing/2014/main" id="{00000000-0008-0000-1200-000001200000}"/>
            </a:ext>
          </a:extLst>
        </xdr:cNvPr>
        <xdr:cNvSpPr>
          <a:spLocks noChangeShapeType="1"/>
        </xdr:cNvSpPr>
      </xdr:nvSpPr>
      <xdr:spPr bwMode="auto">
        <a:xfrm>
          <a:off x="342900" y="1061085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6.3.110\file04-sv\10&#30002;&#22900;&#25903;&#25152;\&#30002;&#22900;&#25903;&#25152;&#20107;&#21209;&#12539;&#31649;&#29702;&#12539;&#32068;&#32340;\&#22320;&#22495;&#25972;&#20633;G\&#36786;&#22320;&#12539;&#27700;&#12539;&#29872;&#22659;\&#20196;&#21644;2&#24180;&#24230;\&#23455;&#32318;&#22577;&#21578;\&#27096;&#24335;\&#30003;&#35531;&#12539;&#22577;&#21578;&#27096;&#24335;&#65288;&#35352;&#20837;&#20363;&#12394;&#1237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PC）"/>
      <sheetName val="はじめに (手書き)"/>
      <sheetName val="様式第1-1号"/>
      <sheetName val="様式第1-2号"/>
      <sheetName val="様式第1-3号"/>
      <sheetName val="活動計画書"/>
      <sheetName val="加算措置"/>
      <sheetName val="位置図"/>
      <sheetName val="構成員一覧"/>
      <sheetName val="長寿命化整備計画"/>
      <sheetName val="工事確認書"/>
      <sheetName val="活動記録 "/>
      <sheetName val="金銭出納簿"/>
      <sheetName val="報告書"/>
      <sheetName val="【取組番号早見表】"/>
      <sheetName val="【取組番号表】 "/>
      <sheetName val="【選択肢】"/>
      <sheetName val="【市町村用】"/>
      <sheetName val="別記3-1(1)"/>
      <sheetName val="別記3-1(2)"/>
      <sheetName val="別記3-1(3)"/>
      <sheetName val="市町村コードH30.1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B3" t="str">
            <v>○</v>
          </cell>
          <cell r="C3" t="str">
            <v>○</v>
          </cell>
          <cell r="F3" t="str">
            <v>水路</v>
          </cell>
          <cell r="G3" t="str">
            <v>km</v>
          </cell>
        </row>
        <row r="4">
          <cell r="B4"/>
          <cell r="C4" t="str">
            <v>－</v>
          </cell>
          <cell r="F4" t="str">
            <v>農道</v>
          </cell>
          <cell r="G4" t="str">
            <v>箇所</v>
          </cell>
        </row>
        <row r="5">
          <cell r="C5" t="str">
            <v>×</v>
          </cell>
          <cell r="F5" t="str">
            <v>ため池</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C102"/>
  <sheetViews>
    <sheetView view="pageBreakPreview" zoomScale="110" zoomScaleNormal="100" zoomScaleSheetLayoutView="110" workbookViewId="0">
      <selection activeCell="C18" sqref="C18"/>
    </sheetView>
  </sheetViews>
  <sheetFormatPr defaultColWidth="9" defaultRowHeight="13" x14ac:dyDescent="0.2"/>
  <cols>
    <col min="1" max="1" width="16.7265625" style="1" customWidth="1"/>
    <col min="2" max="2" width="11" style="1" bestFit="1" customWidth="1"/>
    <col min="3" max="3" width="9" style="1"/>
    <col min="4" max="4" width="9" style="381" bestFit="1" customWidth="1"/>
    <col min="5" max="5" width="9" style="381"/>
    <col min="6" max="16384" width="9" style="1"/>
  </cols>
  <sheetData>
    <row r="1" spans="1:55" ht="13.5" thickBot="1" x14ac:dyDescent="0.25">
      <c r="E1" s="381">
        <v>1</v>
      </c>
      <c r="F1" s="1">
        <v>2</v>
      </c>
      <c r="G1" s="381">
        <v>3</v>
      </c>
      <c r="H1" s="1">
        <v>4</v>
      </c>
      <c r="I1" s="381">
        <v>5</v>
      </c>
      <c r="J1" s="1">
        <v>6</v>
      </c>
      <c r="K1" s="381">
        <v>7</v>
      </c>
      <c r="L1" s="1">
        <v>8</v>
      </c>
      <c r="M1" s="381">
        <v>9</v>
      </c>
      <c r="N1" s="1">
        <v>10</v>
      </c>
      <c r="O1" s="381">
        <v>11</v>
      </c>
      <c r="P1" s="1">
        <v>12</v>
      </c>
      <c r="Q1" s="381">
        <v>13</v>
      </c>
      <c r="R1" s="1">
        <v>14</v>
      </c>
      <c r="S1" s="381">
        <v>15</v>
      </c>
      <c r="T1" s="1">
        <v>16</v>
      </c>
      <c r="U1" s="381">
        <v>17</v>
      </c>
      <c r="V1" s="1">
        <v>18</v>
      </c>
      <c r="W1" s="381">
        <v>19</v>
      </c>
      <c r="X1" s="1">
        <v>20</v>
      </c>
      <c r="Y1" s="381">
        <v>21</v>
      </c>
      <c r="Z1" s="1">
        <v>22</v>
      </c>
      <c r="AA1" s="381">
        <v>23</v>
      </c>
      <c r="AB1" s="1">
        <v>24</v>
      </c>
      <c r="AC1" s="381">
        <v>25</v>
      </c>
      <c r="AD1" s="1">
        <v>26</v>
      </c>
      <c r="AE1" s="381">
        <v>27</v>
      </c>
      <c r="AF1" s="1">
        <v>28</v>
      </c>
      <c r="AG1" s="381">
        <v>29</v>
      </c>
      <c r="AH1" s="1">
        <v>30</v>
      </c>
      <c r="AI1" s="381">
        <v>31</v>
      </c>
      <c r="AJ1" s="1">
        <v>32</v>
      </c>
      <c r="AK1" s="381">
        <v>33</v>
      </c>
      <c r="AL1" s="1">
        <v>34</v>
      </c>
      <c r="AM1" s="381">
        <v>35</v>
      </c>
      <c r="AN1" s="1">
        <v>36</v>
      </c>
      <c r="AO1" s="381">
        <v>37</v>
      </c>
      <c r="AP1" s="1">
        <v>38</v>
      </c>
      <c r="AQ1" s="381">
        <v>39</v>
      </c>
      <c r="AR1" s="1">
        <v>40</v>
      </c>
      <c r="AS1" s="381">
        <v>41</v>
      </c>
      <c r="AT1" s="1">
        <v>42</v>
      </c>
      <c r="AU1" s="381">
        <v>43</v>
      </c>
      <c r="AV1" s="1">
        <v>44</v>
      </c>
      <c r="AW1" s="381">
        <v>45</v>
      </c>
      <c r="AX1" s="1">
        <v>46</v>
      </c>
      <c r="AY1" s="381">
        <v>47</v>
      </c>
      <c r="AZ1" s="1">
        <v>48</v>
      </c>
      <c r="BA1" s="381">
        <v>49</v>
      </c>
      <c r="BB1" s="1">
        <v>50</v>
      </c>
      <c r="BC1" s="381">
        <v>51</v>
      </c>
    </row>
    <row r="2" spans="1:55" ht="14" thickTop="1" thickBot="1" x14ac:dyDescent="0.25">
      <c r="A2" s="412" t="s">
        <v>6113</v>
      </c>
      <c r="B2" s="411" t="s">
        <v>6112</v>
      </c>
      <c r="C2" s="410" t="s">
        <v>6111</v>
      </c>
      <c r="D2" s="409" t="s">
        <v>6110</v>
      </c>
      <c r="E2" s="408" t="str">
        <f>IF(VLOOKUP(参加者名簿!E1,作業日報!$I:$J,2,FALSE)=0,"",VLOOKUP(参加者名簿!E1,作業日報!$I:$J,2,FALSE))</f>
        <v/>
      </c>
      <c r="F2" s="407" t="str">
        <f>IF(VLOOKUP(参加者名簿!F1,作業日報!$I:$J,2,FALSE)=0,"",VLOOKUP(参加者名簿!F1,作業日報!$I:$J,2,FALSE))</f>
        <v/>
      </c>
      <c r="G2" s="407" t="str">
        <f>IF(VLOOKUP(参加者名簿!G1,作業日報!$I:$J,2,FALSE)=0,"",VLOOKUP(参加者名簿!G1,作業日報!$I:$J,2,FALSE))</f>
        <v/>
      </c>
      <c r="H2" s="407" t="str">
        <f>IF(VLOOKUP(参加者名簿!H1,作業日報!$I:$J,2,FALSE)=0,"",VLOOKUP(参加者名簿!H1,作業日報!$I:$J,2,FALSE))</f>
        <v/>
      </c>
      <c r="I2" s="407" t="str">
        <f>IF(VLOOKUP(参加者名簿!I1,作業日報!$I:$J,2,FALSE)=0,"",VLOOKUP(参加者名簿!I1,作業日報!$I:$J,2,FALSE))</f>
        <v/>
      </c>
      <c r="J2" s="407" t="str">
        <f>IF(VLOOKUP(参加者名簿!J1,作業日報!$I:$J,2,FALSE)=0,"",VLOOKUP(参加者名簿!J1,作業日報!$I:$J,2,FALSE))</f>
        <v/>
      </c>
      <c r="K2" s="407" t="str">
        <f>IF(VLOOKUP(参加者名簿!K1,作業日報!$I:$J,2,FALSE)=0,"",VLOOKUP(参加者名簿!K1,作業日報!$I:$J,2,FALSE))</f>
        <v/>
      </c>
      <c r="L2" s="407" t="str">
        <f>IF(VLOOKUP(参加者名簿!L1,作業日報!$I:$J,2,FALSE)=0,"",VLOOKUP(参加者名簿!L1,作業日報!$I:$J,2,FALSE))</f>
        <v/>
      </c>
      <c r="M2" s="407" t="str">
        <f>IF(VLOOKUP(参加者名簿!M1,作業日報!$I:$J,2,FALSE)=0,"",VLOOKUP(参加者名簿!M1,作業日報!$I:$J,2,FALSE))</f>
        <v/>
      </c>
      <c r="N2" s="407" t="str">
        <f>IF(VLOOKUP(参加者名簿!N1,作業日報!$I:$J,2,FALSE)=0,"",VLOOKUP(参加者名簿!N1,作業日報!$I:$J,2,FALSE))</f>
        <v/>
      </c>
      <c r="O2" s="407" t="str">
        <f>IF(VLOOKUP(参加者名簿!O1,作業日報!$I:$J,2,FALSE)=0,"",VLOOKUP(参加者名簿!O1,作業日報!$I:$J,2,FALSE))</f>
        <v/>
      </c>
      <c r="P2" s="407" t="str">
        <f>IF(VLOOKUP(参加者名簿!P1,作業日報!$I:$J,2,FALSE)=0,"",VLOOKUP(参加者名簿!P1,作業日報!$I:$J,2,FALSE))</f>
        <v/>
      </c>
      <c r="Q2" s="407" t="str">
        <f>IF(VLOOKUP(参加者名簿!Q1,作業日報!$I:$J,2,FALSE)=0,"",VLOOKUP(参加者名簿!Q1,作業日報!$I:$J,2,FALSE))</f>
        <v/>
      </c>
      <c r="R2" s="407" t="str">
        <f>IF(VLOOKUP(参加者名簿!R1,作業日報!$I:$J,2,FALSE)=0,"",VLOOKUP(参加者名簿!R1,作業日報!$I:$J,2,FALSE))</f>
        <v/>
      </c>
      <c r="S2" s="407" t="str">
        <f>IF(VLOOKUP(参加者名簿!S1,作業日報!$I:$J,2,FALSE)=0,"",VLOOKUP(参加者名簿!S1,作業日報!$I:$J,2,FALSE))</f>
        <v/>
      </c>
      <c r="T2" s="407" t="str">
        <f>IF(VLOOKUP(参加者名簿!T1,作業日報!$I:$J,2,FALSE)=0,"",VLOOKUP(参加者名簿!T1,作業日報!$I:$J,2,FALSE))</f>
        <v/>
      </c>
      <c r="U2" s="407" t="str">
        <f>IF(VLOOKUP(参加者名簿!U1,作業日報!$I:$J,2,FALSE)=0,"",VLOOKUP(参加者名簿!U1,作業日報!$I:$J,2,FALSE))</f>
        <v/>
      </c>
      <c r="V2" s="407" t="str">
        <f>IF(VLOOKUP(参加者名簿!V1,作業日報!$I:$J,2,FALSE)=0,"",VLOOKUP(参加者名簿!V1,作業日報!$I:$J,2,FALSE))</f>
        <v/>
      </c>
      <c r="W2" s="407" t="str">
        <f>IF(VLOOKUP(参加者名簿!W1,作業日報!$I:$J,2,FALSE)=0,"",VLOOKUP(参加者名簿!W1,作業日報!$I:$J,2,FALSE))</f>
        <v/>
      </c>
      <c r="X2" s="407" t="str">
        <f>IF(VLOOKUP(参加者名簿!X1,作業日報!$I:$J,2,FALSE)=0,"",VLOOKUP(参加者名簿!X1,作業日報!$I:$J,2,FALSE))</f>
        <v/>
      </c>
      <c r="Y2" s="407" t="str">
        <f>IF(VLOOKUP(参加者名簿!Y1,作業日報!$I:$J,2,FALSE)=0,"",VLOOKUP(参加者名簿!Y1,作業日報!$I:$J,2,FALSE))</f>
        <v/>
      </c>
      <c r="Z2" s="407" t="str">
        <f>IF(VLOOKUP(参加者名簿!Z1,作業日報!$I:$J,2,FALSE)=0,"",VLOOKUP(参加者名簿!Z1,作業日報!$I:$J,2,FALSE))</f>
        <v/>
      </c>
      <c r="AA2" s="471" t="str">
        <f>IF(VLOOKUP(参加者名簿!AA1,作業日報!$I:$J,2,FALSE)=0,"",VLOOKUP(参加者名簿!AA1,作業日報!$I:$J,2,FALSE))</f>
        <v/>
      </c>
      <c r="AB2" s="475" t="str">
        <f>IF(VLOOKUP(参加者名簿!AB1,作業日報!$I:$J,2,FALSE)=0,"",VLOOKUP(参加者名簿!AB1,作業日報!$I:$J,2,FALSE))</f>
        <v/>
      </c>
      <c r="AC2" s="475" t="str">
        <f>IF(VLOOKUP(参加者名簿!AC1,作業日報!$I:$J,2,FALSE)=0,"",VLOOKUP(参加者名簿!AC1,作業日報!$I:$J,2,FALSE))</f>
        <v/>
      </c>
      <c r="AD2" s="475" t="str">
        <f>IF(VLOOKUP(参加者名簿!AD1,作業日報!$I:$J,2,FALSE)=0,"",VLOOKUP(参加者名簿!AD1,作業日報!$I:$J,2,FALSE))</f>
        <v/>
      </c>
      <c r="AE2" s="475" t="str">
        <f>IF(VLOOKUP(参加者名簿!AE1,作業日報!$I:$J,2,FALSE)=0,"",VLOOKUP(参加者名簿!AE1,作業日報!$I:$J,2,FALSE))</f>
        <v/>
      </c>
      <c r="AF2" s="475" t="str">
        <f>IF(VLOOKUP(参加者名簿!AF1,作業日報!$I:$J,2,FALSE)=0,"",VLOOKUP(参加者名簿!AF1,作業日報!$I:$J,2,FALSE))</f>
        <v/>
      </c>
      <c r="AG2" s="475" t="str">
        <f>IF(VLOOKUP(参加者名簿!AG1,作業日報!$I:$J,2,FALSE)=0,"",VLOOKUP(参加者名簿!AG1,作業日報!$I:$J,2,FALSE))</f>
        <v/>
      </c>
      <c r="AH2" s="475" t="str">
        <f>IF(VLOOKUP(参加者名簿!AH1,作業日報!$I:$J,2,FALSE)=0,"",VLOOKUP(参加者名簿!AH1,作業日報!$I:$J,2,FALSE))</f>
        <v/>
      </c>
      <c r="AI2" s="475" t="str">
        <f>IF(VLOOKUP(参加者名簿!AI1,作業日報!$I:$J,2,FALSE)=0,"",VLOOKUP(参加者名簿!AI1,作業日報!$I:$J,2,FALSE))</f>
        <v/>
      </c>
      <c r="AJ2" s="475" t="str">
        <f>IF(VLOOKUP(参加者名簿!AJ1,作業日報!$I:$J,2,FALSE)=0,"",VLOOKUP(参加者名簿!AJ1,作業日報!$I:$J,2,FALSE))</f>
        <v/>
      </c>
      <c r="AK2" s="475" t="str">
        <f>IF(VLOOKUP(参加者名簿!AK1,作業日報!$I:$J,2,FALSE)=0,"",VLOOKUP(参加者名簿!AK1,作業日報!$I:$J,2,FALSE))</f>
        <v/>
      </c>
      <c r="AL2" s="475" t="str">
        <f>IF(VLOOKUP(参加者名簿!AL1,作業日報!$I:$J,2,FALSE)=0,"",VLOOKUP(参加者名簿!AL1,作業日報!$I:$J,2,FALSE))</f>
        <v/>
      </c>
      <c r="AM2" s="475" t="str">
        <f>IF(VLOOKUP(参加者名簿!AM1,作業日報!$I:$J,2,FALSE)=0,"",VLOOKUP(参加者名簿!AM1,作業日報!$I:$J,2,FALSE))</f>
        <v/>
      </c>
      <c r="AN2" s="475" t="str">
        <f>IF(VLOOKUP(参加者名簿!AN1,作業日報!$I:$J,2,FALSE)=0,"",VLOOKUP(参加者名簿!AN1,作業日報!$I:$J,2,FALSE))</f>
        <v/>
      </c>
      <c r="AO2" s="475" t="str">
        <f>IF(VLOOKUP(参加者名簿!AO1,作業日報!$I:$J,2,FALSE)=0,"",VLOOKUP(参加者名簿!AO1,作業日報!$I:$J,2,FALSE))</f>
        <v/>
      </c>
      <c r="AP2" s="475" t="str">
        <f>IF(VLOOKUP(参加者名簿!AP1,作業日報!$I:$J,2,FALSE)=0,"",VLOOKUP(参加者名簿!AP1,作業日報!$I:$J,2,FALSE))</f>
        <v/>
      </c>
      <c r="AQ2" s="475" t="str">
        <f>IF(VLOOKUP(参加者名簿!AQ1,作業日報!$I:$J,2,FALSE)=0,"",VLOOKUP(参加者名簿!AQ1,作業日報!$I:$J,2,FALSE))</f>
        <v/>
      </c>
      <c r="AR2" s="475" t="str">
        <f>IF(VLOOKUP(参加者名簿!AR1,作業日報!$I:$J,2,FALSE)=0,"",VLOOKUP(参加者名簿!AR1,作業日報!$I:$J,2,FALSE))</f>
        <v/>
      </c>
      <c r="AS2" s="475" t="str">
        <f>IF(VLOOKUP(参加者名簿!AS1,作業日報!$I:$J,2,FALSE)=0,"",VLOOKUP(参加者名簿!AS1,作業日報!$I:$J,2,FALSE))</f>
        <v/>
      </c>
      <c r="AT2" s="475" t="str">
        <f>IF(VLOOKUP(参加者名簿!AT1,作業日報!$I:$J,2,FALSE)=0,"",VLOOKUP(参加者名簿!AT1,作業日報!$I:$J,2,FALSE))</f>
        <v/>
      </c>
      <c r="AU2" s="475" t="str">
        <f>IF(VLOOKUP(参加者名簿!AU1,作業日報!$I:$J,2,FALSE)=0,"",VLOOKUP(参加者名簿!AU1,作業日報!$I:$J,2,FALSE))</f>
        <v/>
      </c>
      <c r="AV2" s="475" t="str">
        <f>IF(VLOOKUP(参加者名簿!AV1,作業日報!$I:$J,2,FALSE)=0,"",VLOOKUP(参加者名簿!AV1,作業日報!$I:$J,2,FALSE))</f>
        <v/>
      </c>
      <c r="AW2" s="475" t="str">
        <f>IF(VLOOKUP(参加者名簿!AW1,作業日報!$I:$J,2,FALSE)=0,"",VLOOKUP(参加者名簿!AW1,作業日報!$I:$J,2,FALSE))</f>
        <v/>
      </c>
      <c r="AX2" s="475" t="str">
        <f>IF(VLOOKUP(参加者名簿!AX1,作業日報!$I:$J,2,FALSE)=0,"",VLOOKUP(参加者名簿!AX1,作業日報!$I:$J,2,FALSE))</f>
        <v/>
      </c>
      <c r="AY2" s="475" t="str">
        <f>IF(VLOOKUP(参加者名簿!AY1,作業日報!$I:$J,2,FALSE)=0,"",VLOOKUP(参加者名簿!AY1,作業日報!$I:$J,2,FALSE))</f>
        <v/>
      </c>
      <c r="AZ2" s="475" t="str">
        <f>IF(VLOOKUP(参加者名簿!AZ1,作業日報!$I:$J,2,FALSE)=0,"",VLOOKUP(参加者名簿!AZ1,作業日報!$I:$J,2,FALSE))</f>
        <v/>
      </c>
      <c r="BA2" s="475" t="str">
        <f>IF(VLOOKUP(参加者名簿!BA1,作業日報!$I:$J,2,FALSE)=0,"",VLOOKUP(参加者名簿!BA1,作業日報!$I:$J,2,FALSE))</f>
        <v/>
      </c>
      <c r="BB2" s="475" t="str">
        <f>IF(VLOOKUP(参加者名簿!BB1,作業日報!$I:$J,2,FALSE)=0,"",VLOOKUP(参加者名簿!BB1,作業日報!$I:$J,2,FALSE))</f>
        <v/>
      </c>
      <c r="BC2" s="476" t="str">
        <f>IF(VLOOKUP(参加者名簿!BC1,作業日報!$I:$J,2,FALSE)=0,"",VLOOKUP(参加者名簿!BC1,作業日報!$I:$J,2,FALSE))</f>
        <v/>
      </c>
    </row>
    <row r="3" spans="1:55" ht="13.5" thickTop="1" x14ac:dyDescent="0.2">
      <c r="A3" s="400"/>
      <c r="B3" s="406"/>
      <c r="C3" s="405"/>
      <c r="D3" s="404">
        <f>SUMIFS(作業日報!B:B,作業日報!A:A,A3,作業日報!D:D,"○")+SUMIFS(作業日報!F:F,作業日報!E:E,A3,作業日報!H:H,"○")</f>
        <v>0</v>
      </c>
      <c r="E3" s="395">
        <f>SUMIFS(作業日報!$B$12:$B$32,作業日報!$A$12:$A$32,$A3,作業日報!$D$12:$D$32,"○")+SUMIFS(作業日報!$F$12:$F$32,作業日報!$E$12:$E$32,$A3,作業日報!$H$12:$H$32,"○")</f>
        <v>0</v>
      </c>
      <c r="F3" s="394">
        <f>SUMIFS(作業日報!$B$55:$B$75,作業日報!$A$55:$A$75,$A3,作業日報!$D$55:$D$75,"○")+SUMIFS(作業日報!$F$55:$F$75,作業日報!$E$55:$E$75,$A3,作業日報!$H$55:$H$75,"○")</f>
        <v>0</v>
      </c>
      <c r="G3" s="394">
        <f>SUMIFS(作業日報!$B$98:$B$118,作業日報!$A$98:$A$118,$A3,作業日報!$D$98:$D$118,"○")+SUMIFS(作業日報!$F$98:$F$118,作業日報!$E$98:$E$118,$A3,作業日報!$H$98:$H$118,"○")</f>
        <v>0</v>
      </c>
      <c r="H3" s="394">
        <f>SUMIFS(作業日報!$B$141:$B$161,作業日報!$A$141:$A$161,$A3,作業日報!$D$141:$D$161,"○")+SUMIFS(作業日報!$F$141:$F$161,作業日報!$E$141:$E$161,$A3,作業日報!$H$141:$H$161,"○")</f>
        <v>0</v>
      </c>
      <c r="I3" s="394">
        <f>SUMIFS(作業日報!$B$184:$B$204,作業日報!$A$184:$A$204,$A3,作業日報!$D$184:$D$204,"○")+SUMIFS(作業日報!$F$184:$F$204,作業日報!$E$184:$E$204,$A3,作業日報!$H$184:$H$204,"○")</f>
        <v>0</v>
      </c>
      <c r="J3" s="394">
        <f>SUMIFS(作業日報!$B$227:$B$247,作業日報!$A$227:$A$247,$A3,作業日報!$D$227:$D$247,"○")+SUMIFS(作業日報!$F$227:$F$247,作業日報!$E$227:$E$247,$A3,作業日報!$H$227:$H$247,"○")</f>
        <v>0</v>
      </c>
      <c r="K3" s="394">
        <f>SUMIFS(作業日報!$B$270:$B$290,作業日報!$A$270:$A$290,$A3,作業日報!$D$270:$D$290,"○")+SUMIFS(作業日報!$F$270:$F$290,作業日報!$E$270:$E$290,$A3,作業日報!$H$270:$H$290,"○")</f>
        <v>0</v>
      </c>
      <c r="L3" s="394">
        <f>SUMIFS(作業日報!$B$313:$B$333,作業日報!$A$313:$A$333,$A3,作業日報!$D$313:$D$333,"○")+SUMIFS(作業日報!$F$313:$F$333,作業日報!$E$313:$E$333,$A3,作業日報!$H$313:$H$333,"○")</f>
        <v>0</v>
      </c>
      <c r="M3" s="394">
        <f>SUMIFS(作業日報!$B$356:$B$376,作業日報!$A$356:$A$376,$A3,作業日報!$D$356:$D$376,"○")+SUMIFS(作業日報!$F$356:$F$376,作業日報!$E$356:$E$376,$A3,作業日報!$H$356:$H$376,"○")</f>
        <v>0</v>
      </c>
      <c r="N3" s="394">
        <f>SUMIFS(作業日報!$B$399:$B$419,作業日報!$A$399:$A$419,$A3,作業日報!$D$399:$D$419,"○")+SUMIFS(作業日報!$F$399:$F$419,作業日報!$E$399:$E$419,$A3,作業日報!$H$399:$H$419,"○")</f>
        <v>0</v>
      </c>
      <c r="O3" s="394">
        <f>SUMIFS(作業日報!$B$442:$B$462,作業日報!$A$442:$A$462,$A3,作業日報!$D$442:$D$462,"○")+SUMIFS(作業日報!$F$442:$F$462,作業日報!$E$442:$E$462,$A3,作業日報!$H$442:$H$462,"○")</f>
        <v>0</v>
      </c>
      <c r="P3" s="394">
        <f>SUMIFS(作業日報!$B$485:$B$505,作業日報!$A$485:$A$505,$A3,作業日報!$D$485:$D$505,"○")+SUMIFS(作業日報!$F$485:$F$505,作業日報!$E$485:$E$505,$A3,作業日報!$H$485:$H$505,"○")</f>
        <v>0</v>
      </c>
      <c r="Q3" s="394">
        <f>SUMIFS(作業日報!$B$528:$B$548,作業日報!$A$528:$A$548,$A3,作業日報!$D$528:$D$548,"○")+SUMIFS(作業日報!$F$528:$F$548,作業日報!$E$528:$E$548,$A3,作業日報!$H$528:$H$548,"○")</f>
        <v>0</v>
      </c>
      <c r="R3" s="394">
        <f>SUMIFS(作業日報!$B$571:$B$591,作業日報!$A$571:$A$591,$A3,作業日報!$D$571:$D$591,"○")+SUMIFS(作業日報!$F$571:$F$591,作業日報!$E$571:$E$591,$A3,作業日報!$H$571:$H$591,"○")</f>
        <v>0</v>
      </c>
      <c r="S3" s="403">
        <f>SUMIFS(作業日報!$B$614:$B$634,作業日報!$A$614:$A$634,$A3,作業日報!$D$614:$D$634,"○")+SUMIFS(作業日報!$F$614:$F$634,作業日報!$E$614:$E$634,$A3,作業日報!$H$614:$H$634,"○")</f>
        <v>0</v>
      </c>
      <c r="T3" s="402">
        <f>SUMIFS(作業日報!$B$657:$B$677,作業日報!$A$657:$A$677,$A3,作業日報!$D$657:$D$677,"○")+SUMIFS(作業日報!$F$657:$F$677,作業日報!$E$657:$E$677,$A3,作業日報!$H$657:$H$677,"○")</f>
        <v>0</v>
      </c>
      <c r="U3" s="401">
        <f>SUMIFS(作業日報!$B$700:$B$720,作業日報!$A$700:$A$720,$A3,作業日報!$D$700:$D$720,"○")+SUMIFS(作業日報!$F$700:$F$720,作業日報!$E$700:$E$720,$A3,作業日報!$H$700:$H$720,"○")</f>
        <v>0</v>
      </c>
      <c r="V3" s="401">
        <f>SUMIFS(作業日報!$B$743:$B$763,作業日報!$A$743:$A$763,$A3,作業日報!$D$743:$D$763,"○")+SUMIFS(作業日報!$F$743:$F$763,作業日報!$E$743:$E$763,$A3,作業日報!$H$743:$H$763,"○")</f>
        <v>0</v>
      </c>
      <c r="W3" s="401">
        <f>SUMIFS(作業日報!$B$786:$B$806,作業日報!$A$786:$A$806,$A3,作業日報!$D$786:$D$806,"○")+SUMIFS(作業日報!$F$786:$F$806,作業日報!$E$786:$E$806,$A3,作業日報!$H$786:$H$806,"○")</f>
        <v>0</v>
      </c>
      <c r="X3" s="401">
        <f>SUMIFS(作業日報!$B$829:$B$849,作業日報!$A$829:$A$849,$A3,作業日報!$D$829:$D$849,"○")+SUMIFS(作業日報!$F$829:$F$849,作業日報!$E$829:$E$849,$A3,作業日報!$H$829:$H$849,"○")</f>
        <v>0</v>
      </c>
      <c r="Y3" s="401">
        <f>SUMIFS(作業日報!$B$872:$B$892,作業日報!$A$872:$A$892,$A3,作業日報!$D$872:$D$892,"○")+SUMIFS(作業日報!$F$872:$F$892,作業日報!$E$872:$E$892,$A3,作業日報!$H$872:$H$892,"○")</f>
        <v>0</v>
      </c>
      <c r="Z3" s="401">
        <f>SUMIFS(作業日報!$B$915:$B$935,作業日報!$A$915:$A$935,$A3,作業日報!$D$915:$D$935,"○")+SUMIFS(作業日報!$F$915:$F$935,作業日報!$E$915:$E$935,$A3,作業日報!$H$915:$H$935,"○")</f>
        <v>0</v>
      </c>
      <c r="AA3" s="472">
        <f>SUMIFS(作業日報!$B$958:$B$978,作業日報!$A$958:$A$978,$A3,作業日報!$D$958:$D$978,"○")+SUMIFS(作業日報!$F$958:$F$978,作業日報!$E$958:$E$978,$A3,作業日報!$H$958:$H$978,"○")</f>
        <v>0</v>
      </c>
      <c r="AB3" s="470">
        <f>SUMIFS(作業日報!$B$1001:$B$1021,作業日報!$A$1001:$A$1021,$A3,作業日報!$D$1001:$D$1021,"○")+SUMIFS(作業日報!$F$1001:$F$1021,作業日報!$E$1001:$E$1021,$A3,作業日報!$H$1001:$H$1021,"○")</f>
        <v>0</v>
      </c>
      <c r="AC3" s="470">
        <f>SUMIFS(作業日報!$B$1044:$B$1064,作業日報!$A$1044:$A$1064,$A3,作業日報!$D$1044:$D$1064,"○")+SUMIFS(作業日報!$F$1044:$F$1064,作業日報!$E$1044:$E$1064,$A3,作業日報!$H$1044:$H$1064,"○")</f>
        <v>0</v>
      </c>
      <c r="AD3" s="470">
        <f>SUMIFS(作業日報!$B$1087:$B$1107,作業日報!$A$1087:$A$1107,$A3,作業日報!$D$1087:$D$1107,"○")+SUMIFS(作業日報!$F$1087:$F$1107,作業日報!$E$1087:$E$1107,$A3,作業日報!$H$1087:$H$1107,"○")</f>
        <v>0</v>
      </c>
      <c r="AE3" s="470">
        <f>SUMIFS(作業日報!$B$1130:$B$1150,作業日報!$A$1130:$A$1150,$A3,作業日報!$D$1130:$D$1150,"○")+SUMIFS(作業日報!$F$1130:$F$1150,作業日報!$E$1130:$E$1150,$A3,作業日報!$H$1130:$H$1150,"○")</f>
        <v>0</v>
      </c>
      <c r="AF3" s="470">
        <f>SUMIFS(作業日報!$B$1173:$B$1193,作業日報!$A$1173:$A$1193,$A3,作業日報!$D$1173:$D$1193,"○")+SUMIFS(作業日報!$F$1173:$F$1193,作業日報!$E$1173:$E$1193,$A3,作業日報!$H$1173:$H$1193,"○")</f>
        <v>0</v>
      </c>
      <c r="AG3" s="470">
        <f>SUMIFS(作業日報!$B$1216:$B$1236,作業日報!$A$1216:$A$1236,$A3,作業日報!$D$1216:$D$1236,"○")+SUMIFS(作業日報!$F$1216:$F$1236,作業日報!$E$1216:$E$1236,$A3,作業日報!$H$1216:$H$1236,"○")</f>
        <v>0</v>
      </c>
      <c r="AH3" s="470">
        <f>SUMIFS(作業日報!$B$1259:$B$1279,作業日報!$A$1259:$A$1279,$A3,作業日報!$D$1259:$D$1279,"○")+SUMIFS(作業日報!$F$1259:$F$1279,作業日報!$E$1259:$E$1279,$A3,作業日報!$H$1259:$H$1279,"○")</f>
        <v>0</v>
      </c>
      <c r="AI3" s="470">
        <f>SUMIFS(作業日報!$B$1302:$B$1322,作業日報!$A$1302:$A$1322,$A3,作業日報!$D$1302:$D$1322,"○")+SUMIFS(作業日報!$F$1302:$F$1322,作業日報!$E$1302:$E$1322,$A3,作業日報!$H$1302:$H$1322,"○")</f>
        <v>0</v>
      </c>
      <c r="AJ3" s="470">
        <f>SUMIFS(作業日報!$B$1345:$B$1365,作業日報!$A$1345:$A$1365,$A3,作業日報!$D$1345:$D$1365,"○")+SUMIFS(作業日報!$F$1345:$F$1365,作業日報!$E$1345:$E$1365,$A3,作業日報!$H$1345:$H$1365,"○")</f>
        <v>0</v>
      </c>
      <c r="AK3" s="470">
        <f>SUMIFS(作業日報!$B$1388:$B$1408,作業日報!$A$1388:$A$1408,$A3,作業日報!$D$1388:$D$1408,"○")+SUMIFS(作業日報!$F$1388:$F$1408,作業日報!$E$1388:$E$1408,$A3,作業日報!$H$1388:$H$1408,"○")</f>
        <v>0</v>
      </c>
      <c r="AL3" s="470">
        <f>SUMIFS(作業日報!$B$1431:$B$1451,作業日報!$A$1431:$A$1451,$A3,作業日報!$D$1431:$D$1451,"○")+SUMIFS(作業日報!$F$1431:$F$1451,作業日報!$E$1431:$E$1451,$A3,作業日報!$H$1431:$H$1451,"○")</f>
        <v>0</v>
      </c>
      <c r="AM3" s="470">
        <f>SUMIFS(作業日報!$B$1474:$B$1494,作業日報!$A$1474:$A$1494,$A3,作業日報!$D$1474:$D$1494,"○")+SUMIFS(作業日報!$F$1474:$F$1494,作業日報!$E$1474:$E$1494,$A3,作業日報!$H$1474:$H$1494,"○")</f>
        <v>0</v>
      </c>
      <c r="AN3" s="470">
        <f>SUMIFS(作業日報!$B$1517:$B$1537,作業日報!$A$1517:$A$1537,$A3,作業日報!$D$1517:$D$1537,"○")+SUMIFS(作業日報!$F$1517:$F$1537,作業日報!$E$1517:$E$1537,$A3,作業日報!$H$1517:$H$1537,"○")</f>
        <v>0</v>
      </c>
      <c r="AO3" s="470">
        <f>SUMIFS(作業日報!$B$1560:$B$1580,作業日報!$A$1560:$A$1580,$A3,作業日報!$D$1560:$D$1580,"○")+SUMIFS(作業日報!$F$1560:$F$1580,作業日報!$E$1560:$E$1580,$A3,作業日報!$H$1560:$H$1580,"○")</f>
        <v>0</v>
      </c>
      <c r="AP3" s="470">
        <f>SUMIFS(作業日報!$B$1603:$B$1623,作業日報!$A$1603:$A$1623,$A3,作業日報!$D$1603:$D$1623,"○")+SUMIFS(作業日報!$F$1603:$F$1623,作業日報!$E$1603:$E$1623,$A3,作業日報!$H$1603:$H$1623,"○")</f>
        <v>0</v>
      </c>
      <c r="AQ3" s="470">
        <f>SUMIFS(作業日報!$B$1646:$B$1666,作業日報!$A$1646:$A$1666,$A3,作業日報!$D$1646:$D$1666,"○")+SUMIFS(作業日報!$F$1646:$F$1666,作業日報!$E$1646:$E$1666,$A3,作業日報!$H$1646:$H$1666,"○")</f>
        <v>0</v>
      </c>
      <c r="AR3" s="470">
        <f>SUMIFS(作業日報!$B$1689:$B$1709,作業日報!$A$1689:$A$1709,$A3,作業日報!$D$1689:$D$1709,"○")+SUMIFS(作業日報!$F$1689:$F$1709,作業日報!$E$1689:$E$1709,$A3,作業日報!$H$1689:$H$1709,"○")</f>
        <v>0</v>
      </c>
      <c r="AS3" s="470">
        <f>SUMIFS(作業日報!$B$1732:$B$1752,作業日報!$A$1732:$A$1752,$A3,作業日報!$D$1732:$D$1752,"○")+SUMIFS(作業日報!$F$1732:$F$1752,作業日報!$E$1732:$E$1752,$A3,作業日報!$H$1732:$H$1752,"○")</f>
        <v>0</v>
      </c>
      <c r="AT3" s="470">
        <f>SUMIFS(作業日報!$B$1775:$B$1795,作業日報!$A$1775:$A$1795,$A3,作業日報!$D$1775:$D$1795,"○")+SUMIFS(作業日報!$F$1775:$F$1795,作業日報!$E$1775:$E$1795,$A3,作業日報!$H$1775:$H$1795,"○")</f>
        <v>0</v>
      </c>
      <c r="AU3" s="470">
        <f>SUMIFS(作業日報!$B$1818:$B$1838,作業日報!$A$1818:$A$1838,$A3,作業日報!$D$1818:$D$1838,"○")+SUMIFS(作業日報!$F$1818:$F$1838,作業日報!$E$1818:$E$1838,$A3,作業日報!$H$1818:$H$1838,"○")</f>
        <v>0</v>
      </c>
      <c r="AV3" s="470">
        <f>SUMIFS(作業日報!$B$1861:$B$1881,作業日報!$A$1861:$A$1881,$A3,作業日報!$D$1861:$D$1881,"○")+SUMIFS(作業日報!$F$1861:$F$1881,作業日報!$E$1861:$E$1881,$A3,作業日報!$H$1861:$H$1881,"○")</f>
        <v>0</v>
      </c>
      <c r="AW3" s="470">
        <f>SUMIFS(作業日報!$B$1904:$B$1924,作業日報!$A$1904:$A$1924,$A3,作業日報!$D$1904:$D$1924,"○")+SUMIFS(作業日報!$F$1904:$F$1924,作業日報!$E$1904:$E$1924,$A3,作業日報!$H$1904:$H$1924,"○")</f>
        <v>0</v>
      </c>
      <c r="AX3" s="470">
        <f>SUMIFS(作業日報!$B$1947:$B$1967,作業日報!$A$1947:$A$1967,$A3,作業日報!$D$1947:$D$1967,"○")+SUMIFS(作業日報!$F$1947:$F$1967,作業日報!$E$1947:$E$1967,$A3,作業日報!$H$1947:$H$1967,"○")</f>
        <v>0</v>
      </c>
      <c r="AY3" s="470">
        <f>SUMIFS(作業日報!$B$1990:$B$2010,作業日報!$A$1990:$A$2010,$A3,作業日報!$D$1990:$D$2010,"○")+SUMIFS(作業日報!$F$1990:$F$2010,作業日報!$E$1990:$E$2010,$A3,作業日報!$H$1990:$H$2010,"○")</f>
        <v>0</v>
      </c>
      <c r="AZ3" s="470">
        <f>SUMIFS(作業日報!$B$2033:$B$2053,作業日報!$A$2033:$A$2053,$A3,作業日報!$D$2033:$D$2053,"○")+SUMIFS(作業日報!$F$2033:$F$2053,作業日報!$E$2033:$E$2053,$A3,作業日報!$H$2033:$H$2053,"○")</f>
        <v>0</v>
      </c>
      <c r="BA3" s="470">
        <f>SUMIFS(作業日報!$B$2076:$B$2096,作業日報!$A$2076:$A$2096,$A3,作業日報!$D$2076:$D$2096,"○")+SUMIFS(作業日報!$F$2076:$F$2096,作業日報!$E$2076:$E$2096,$A3,作業日報!$H$2076:$H$2096,"○")</f>
        <v>0</v>
      </c>
      <c r="BB3" s="470">
        <f>SUMIFS(作業日報!$B$2119:$B$2139,作業日報!$A$2119:$A$2139,$A3,作業日報!$D$2119:$D$2139,"○")+SUMIFS(作業日報!$F$2119:$F$2139,作業日報!$E$2119:$E$2139,$A3,作業日報!$H$2119:$H$2139,"○")</f>
        <v>0</v>
      </c>
      <c r="BC3" s="477">
        <f>SUMIFS(作業日報!$B$2162:$B$2182,作業日報!$A$2162:$A$2182,$A3,作業日報!$D$2162:$D$2182,"○")+SUMIFS(作業日報!$F$2162:$F$2182,作業日報!$E$2162:$E$2182,$A3,作業日報!$H$2162:$H$2182,"○")</f>
        <v>0</v>
      </c>
    </row>
    <row r="4" spans="1:55" x14ac:dyDescent="0.2">
      <c r="A4" s="399"/>
      <c r="B4" s="398"/>
      <c r="C4" s="397"/>
      <c r="D4" s="396">
        <f>SUMIFS(作業日報!B:B,作業日報!A:A,A4,作業日報!D:D,"○")+SUMIFS(作業日報!F:F,作業日報!E:E,A4,作業日報!H:H,"○")</f>
        <v>0</v>
      </c>
      <c r="E4" s="395">
        <f>SUMIFS(作業日報!$B$12:$B$32,作業日報!$A$12:$A$32,$A4,作業日報!$D$12:$D$32,"○")+SUMIFS(作業日報!$F$12:$F$32,作業日報!$E$12:$E$32,$A4,作業日報!$H$12:$H$32,"○")</f>
        <v>0</v>
      </c>
      <c r="F4" s="394">
        <f>SUMIFS(作業日報!$B$55:$B$75,作業日報!$A$55:$A$75,$A4,作業日報!$D$55:$D$75,"○")+SUMIFS(作業日報!$F$55:$F$75,作業日報!$E$55:$E$75,$A4,作業日報!$H$55:$H$75,"○")</f>
        <v>0</v>
      </c>
      <c r="G4" s="394">
        <f>SUMIFS(作業日報!$B$98:$B$118,作業日報!$A$98:$A$118,$A4,作業日報!$D$98:$D$118,"○")+SUMIFS(作業日報!$F$98:$F$118,作業日報!$E$98:$E$118,$A4,作業日報!$H$98:$H$118,"○")</f>
        <v>0</v>
      </c>
      <c r="H4" s="394">
        <f>SUMIFS(作業日報!$B$141:$B$161,作業日報!$A$141:$A$161,$A4,作業日報!$D$141:$D$161,"○")+SUMIFS(作業日報!$F$141:$F$161,作業日報!$E$141:$E$161,$A4,作業日報!$H$141:$H$161,"○")</f>
        <v>0</v>
      </c>
      <c r="I4" s="394">
        <f>SUMIFS(作業日報!$B$184:$B$204,作業日報!$A$184:$A$204,$A4,作業日報!$D$184:$D$204,"○")+SUMIFS(作業日報!$F$184:$F$204,作業日報!$E$184:$E$204,$A4,作業日報!$H$184:$H$204,"○")</f>
        <v>0</v>
      </c>
      <c r="J4" s="394">
        <f>SUMIFS(作業日報!$B$227:$B$247,作業日報!$A$227:$A$247,$A4,作業日報!$D$227:$D$247,"○")+SUMIFS(作業日報!$F$227:$F$247,作業日報!$E$227:$E$247,$A4,作業日報!$H$227:$H$247,"○")</f>
        <v>0</v>
      </c>
      <c r="K4" s="394">
        <f>SUMIFS(作業日報!$B$270:$B$290,作業日報!$A$270:$A$290,$A4,作業日報!$D$270:$D$290,"○")+SUMIFS(作業日報!$F$270:$F$290,作業日報!$E$270:$E$290,$A4,作業日報!$H$270:$H$290,"○")</f>
        <v>0</v>
      </c>
      <c r="L4" s="394">
        <f>SUMIFS(作業日報!$B$313:$B$333,作業日報!$A$313:$A$333,$A4,作業日報!$D$313:$D$333,"○")+SUMIFS(作業日報!$F$313:$F$333,作業日報!$E$313:$E$333,$A4,作業日報!$H$313:$H$333,"○")</f>
        <v>0</v>
      </c>
      <c r="M4" s="394">
        <f>SUMIFS(作業日報!$B$356:$B$376,作業日報!$A$356:$A$376,$A4,作業日報!$D$356:$D$376,"○")+SUMIFS(作業日報!$F$356:$F$376,作業日報!$E$356:$E$376,$A4,作業日報!$H$356:$H$376,"○")</f>
        <v>0</v>
      </c>
      <c r="N4" s="394">
        <f>SUMIFS(作業日報!$B$399:$B$419,作業日報!$A$399:$A$419,$A4,作業日報!$D$399:$D$419,"○")+SUMIFS(作業日報!$F$399:$F$419,作業日報!$E$399:$E$419,$A4,作業日報!$H$399:$H$419,"○")</f>
        <v>0</v>
      </c>
      <c r="O4" s="394">
        <f>SUMIFS(作業日報!$B$442:$B$462,作業日報!$A$442:$A$462,$A4,作業日報!$D$442:$D$462,"○")+SUMIFS(作業日報!$F$442:$F$462,作業日報!$E$442:$E$462,$A4,作業日報!$H$442:$H$462,"○")</f>
        <v>0</v>
      </c>
      <c r="P4" s="394">
        <f>SUMIFS(作業日報!$B$485:$B$505,作業日報!$A$485:$A$505,$A4,作業日報!$D$485:$D$505,"○")+SUMIFS(作業日報!$F$485:$F$505,作業日報!$E$485:$E$505,$A4,作業日報!$H$485:$H$505,"○")</f>
        <v>0</v>
      </c>
      <c r="Q4" s="394">
        <f>SUMIFS(作業日報!$B$528:$B$548,作業日報!$A$528:$A$548,$A4,作業日報!$D$528:$D$548,"○")+SUMIFS(作業日報!$F$528:$F$548,作業日報!$E$528:$E$548,$A4,作業日報!$H$528:$H$548,"○")</f>
        <v>0</v>
      </c>
      <c r="R4" s="394">
        <f>SUMIFS(作業日報!$B$571:$B$591,作業日報!$A$571:$A$591,$A4,作業日報!$D$571:$D$591,"○")+SUMIFS(作業日報!$F$571:$F$591,作業日報!$E$571:$E$591,$A4,作業日報!$H$571:$H$591,"○")</f>
        <v>0</v>
      </c>
      <c r="S4" s="391">
        <f>SUMIFS(作業日報!$B$614:$B$634,作業日報!$A$614:$A$634,$A4,作業日報!$D$614:$D$634,"○")+SUMIFS(作業日報!$F$614:$F$634,作業日報!$E$614:$E$634,$A4,作業日報!$H$614:$H$634,"○")</f>
        <v>0</v>
      </c>
      <c r="T4" s="393">
        <f>SUMIFS(作業日報!$B$657:$B$677,作業日報!$A$657:$A$677,$A4,作業日報!$D$657:$D$677,"○")+SUMIFS(作業日報!$F$657:$F$677,作業日報!$E$657:$E$677,$A4,作業日報!$H$657:$H$677,"○")</f>
        <v>0</v>
      </c>
      <c r="U4" s="392">
        <f>SUMIFS(作業日報!$B$700:$B$720,作業日報!$A$700:$A$720,$A4,作業日報!$D$700:$D$720,"○")+SUMIFS(作業日報!$F$700:$F$720,作業日報!$E$700:$E$720,$A4,作業日報!$H$700:$H$720,"○")</f>
        <v>0</v>
      </c>
      <c r="V4" s="392">
        <f>SUMIFS(作業日報!$B$743:$B$763,作業日報!$A$743:$A$763,$A4,作業日報!$D$743:$D$763,"○")+SUMIFS(作業日報!$F$743:$F$763,作業日報!$E$743:$E$763,$A4,作業日報!$H$743:$H$763,"○")</f>
        <v>0</v>
      </c>
      <c r="W4" s="392">
        <f>SUMIFS(作業日報!$B$786:$B$806,作業日報!$A$786:$A$806,$A4,作業日報!$D$786:$D$806,"○")+SUMIFS(作業日報!$F$786:$F$806,作業日報!$E$786:$E$806,$A4,作業日報!$H$786:$H$806,"○")</f>
        <v>0</v>
      </c>
      <c r="X4" s="392">
        <f>SUMIFS(作業日報!$B$829:$B$849,作業日報!$A$829:$A$849,$A4,作業日報!$D$829:$D$849,"○")+SUMIFS(作業日報!$F$829:$F$849,作業日報!$E$829:$E$849,$A4,作業日報!$H$829:$H$849,"○")</f>
        <v>0</v>
      </c>
      <c r="Y4" s="392">
        <f>SUMIFS(作業日報!$B$872:$B$892,作業日報!$A$872:$A$892,$A4,作業日報!$D$872:$D$892,"○")+SUMIFS(作業日報!$F$872:$F$892,作業日報!$E$872:$E$892,$A4,作業日報!$H$872:$H$892,"○")</f>
        <v>0</v>
      </c>
      <c r="Z4" s="392">
        <f>SUMIFS(作業日報!$B$915:$B$935,作業日報!$A$915:$A$935,$A4,作業日報!$D$915:$D$935,"○")+SUMIFS(作業日報!$F$915:$F$935,作業日報!$E$915:$E$935,$A4,作業日報!$H$915:$H$935,"○")</f>
        <v>0</v>
      </c>
      <c r="AA4" s="473">
        <f>SUMIFS(作業日報!$B$958:$B$978,作業日報!$A$958:$A$978,$A4,作業日報!$D$958:$D$978,"○")+SUMIFS(作業日報!$F$958:$F$978,作業日報!$E$958:$E$978,$A4,作業日報!$H$958:$H$978,"○")</f>
        <v>0</v>
      </c>
      <c r="AB4" s="392">
        <f>SUMIFS(作業日報!$B$1001:$B$1021,作業日報!$A$1001:$A$1021,$A4,作業日報!$D$1001:$D$1021,"○")+SUMIFS(作業日報!$F$1001:$F$1021,作業日報!$E$1001:$E$1021,$A4,作業日報!$H$1001:$H$1021,"○")</f>
        <v>0</v>
      </c>
      <c r="AC4" s="392">
        <f>SUMIFS(作業日報!$B$1044:$B$1064,作業日報!$A$1044:$A$1064,$A4,作業日報!$D$1044:$D$1064,"○")+SUMIFS(作業日報!$F$1044:$F$1064,作業日報!$E$1044:$E$1064,$A4,作業日報!$H$1044:$H$1064,"○")</f>
        <v>0</v>
      </c>
      <c r="AD4" s="392">
        <f>SUMIFS(作業日報!$B$1087:$B$1107,作業日報!$A$1087:$A$1107,$A4,作業日報!$D$1087:$D$1107,"○")+SUMIFS(作業日報!$F$1087:$F$1107,作業日報!$E$1087:$E$1107,$A4,作業日報!$H$1087:$H$1107,"○")</f>
        <v>0</v>
      </c>
      <c r="AE4" s="392">
        <f>SUMIFS(作業日報!$B$1130:$B$1150,作業日報!$A$1130:$A$1150,$A4,作業日報!$D$1130:$D$1150,"○")+SUMIFS(作業日報!$F$1130:$F$1150,作業日報!$E$1130:$E$1150,$A4,作業日報!$H$1130:$H$1150,"○")</f>
        <v>0</v>
      </c>
      <c r="AF4" s="392">
        <f>SUMIFS(作業日報!$B$1173:$B$1193,作業日報!$A$1173:$A$1193,$A4,作業日報!$D$1173:$D$1193,"○")+SUMIFS(作業日報!$F$1173:$F$1193,作業日報!$E$1173:$E$1193,$A4,作業日報!$H$1173:$H$1193,"○")</f>
        <v>0</v>
      </c>
      <c r="AG4" s="392">
        <f>SUMIFS(作業日報!$B$1216:$B$1236,作業日報!$A$1216:$A$1236,$A4,作業日報!$D$1216:$D$1236,"○")+SUMIFS(作業日報!$F$1216:$F$1236,作業日報!$E$1216:$E$1236,$A4,作業日報!$H$1216:$H$1236,"○")</f>
        <v>0</v>
      </c>
      <c r="AH4" s="392">
        <f>SUMIFS(作業日報!$B$1259:$B$1279,作業日報!$A$1259:$A$1279,$A4,作業日報!$D$1259:$D$1279,"○")+SUMIFS(作業日報!$F$1259:$F$1279,作業日報!$E$1259:$E$1279,$A4,作業日報!$H$1259:$H$1279,"○")</f>
        <v>0</v>
      </c>
      <c r="AI4" s="392">
        <f>SUMIFS(作業日報!$B$1302:$B$1322,作業日報!$A$1302:$A$1322,$A4,作業日報!$D$1302:$D$1322,"○")+SUMIFS(作業日報!$F$1302:$F$1322,作業日報!$E$1302:$E$1322,$A4,作業日報!$H$1302:$H$1322,"○")</f>
        <v>0</v>
      </c>
      <c r="AJ4" s="392">
        <f>SUMIFS(作業日報!$B$1345:$B$1365,作業日報!$A$1345:$A$1365,$A4,作業日報!$D$1345:$D$1365,"○")+SUMIFS(作業日報!$F$1345:$F$1365,作業日報!$E$1345:$E$1365,$A4,作業日報!$H$1345:$H$1365,"○")</f>
        <v>0</v>
      </c>
      <c r="AK4" s="392">
        <f>SUMIFS(作業日報!$B$1388:$B$1408,作業日報!$A$1388:$A$1408,$A4,作業日報!$D$1388:$D$1408,"○")+SUMIFS(作業日報!$F$1388:$F$1408,作業日報!$E$1388:$E$1408,$A4,作業日報!$H$1388:$H$1408,"○")</f>
        <v>0</v>
      </c>
      <c r="AL4" s="392">
        <f>SUMIFS(作業日報!$B$1431:$B$1451,作業日報!$A$1431:$A$1451,$A4,作業日報!$D$1431:$D$1451,"○")+SUMIFS(作業日報!$F$1431:$F$1451,作業日報!$E$1431:$E$1451,$A4,作業日報!$H$1431:$H$1451,"○")</f>
        <v>0</v>
      </c>
      <c r="AM4" s="392">
        <f>SUMIFS(作業日報!$B$1474:$B$1494,作業日報!$A$1474:$A$1494,$A4,作業日報!$D$1474:$D$1494,"○")+SUMIFS(作業日報!$F$1474:$F$1494,作業日報!$E$1474:$E$1494,$A4,作業日報!$H$1474:$H$1494,"○")</f>
        <v>0</v>
      </c>
      <c r="AN4" s="392">
        <f>SUMIFS(作業日報!$B$1517:$B$1537,作業日報!$A$1517:$A$1537,$A4,作業日報!$D$1517:$D$1537,"○")+SUMIFS(作業日報!$F$1517:$F$1537,作業日報!$E$1517:$E$1537,$A4,作業日報!$H$1517:$H$1537,"○")</f>
        <v>0</v>
      </c>
      <c r="AO4" s="392">
        <f>SUMIFS(作業日報!$B$1560:$B$1580,作業日報!$A$1560:$A$1580,$A4,作業日報!$D$1560:$D$1580,"○")+SUMIFS(作業日報!$F$1560:$F$1580,作業日報!$E$1560:$E$1580,$A4,作業日報!$H$1560:$H$1580,"○")</f>
        <v>0</v>
      </c>
      <c r="AP4" s="392">
        <f>SUMIFS(作業日報!$B$1603:$B$1623,作業日報!$A$1603:$A$1623,$A4,作業日報!$D$1603:$D$1623,"○")+SUMIFS(作業日報!$F$1603:$F$1623,作業日報!$E$1603:$E$1623,$A4,作業日報!$H$1603:$H$1623,"○")</f>
        <v>0</v>
      </c>
      <c r="AQ4" s="392">
        <f>SUMIFS(作業日報!$B$1646:$B$1666,作業日報!$A$1646:$A$1666,$A4,作業日報!$D$1646:$D$1666,"○")+SUMIFS(作業日報!$F$1646:$F$1666,作業日報!$E$1646:$E$1666,$A4,作業日報!$H$1646:$H$1666,"○")</f>
        <v>0</v>
      </c>
      <c r="AR4" s="392">
        <f>SUMIFS(作業日報!$B$1689:$B$1709,作業日報!$A$1689:$A$1709,$A4,作業日報!$D$1689:$D$1709,"○")+SUMIFS(作業日報!$F$1689:$F$1709,作業日報!$E$1689:$E$1709,$A4,作業日報!$H$1689:$H$1709,"○")</f>
        <v>0</v>
      </c>
      <c r="AS4" s="392">
        <f>SUMIFS(作業日報!$B$1732:$B$1752,作業日報!$A$1732:$A$1752,$A4,作業日報!$D$1732:$D$1752,"○")+SUMIFS(作業日報!$F$1732:$F$1752,作業日報!$E$1732:$E$1752,$A4,作業日報!$H$1732:$H$1752,"○")</f>
        <v>0</v>
      </c>
      <c r="AT4" s="392">
        <f>SUMIFS(作業日報!$B$1775:$B$1795,作業日報!$A$1775:$A$1795,$A4,作業日報!$D$1775:$D$1795,"○")+SUMIFS(作業日報!$F$1775:$F$1795,作業日報!$E$1775:$E$1795,$A4,作業日報!$H$1775:$H$1795,"○")</f>
        <v>0</v>
      </c>
      <c r="AU4" s="392">
        <f>SUMIFS(作業日報!$B$1818:$B$1838,作業日報!$A$1818:$A$1838,$A4,作業日報!$D$1818:$D$1838,"○")+SUMIFS(作業日報!$F$1818:$F$1838,作業日報!$E$1818:$E$1838,$A4,作業日報!$H$1818:$H$1838,"○")</f>
        <v>0</v>
      </c>
      <c r="AV4" s="392">
        <f>SUMIFS(作業日報!$B$1861:$B$1881,作業日報!$A$1861:$A$1881,$A4,作業日報!$D$1861:$D$1881,"○")+SUMIFS(作業日報!$F$1861:$F$1881,作業日報!$E$1861:$E$1881,$A4,作業日報!$H$1861:$H$1881,"○")</f>
        <v>0</v>
      </c>
      <c r="AW4" s="392">
        <f>SUMIFS(作業日報!$B$1904:$B$1924,作業日報!$A$1904:$A$1924,$A4,作業日報!$D$1904:$D$1924,"○")+SUMIFS(作業日報!$F$1904:$F$1924,作業日報!$E$1904:$E$1924,$A4,作業日報!$H$1904:$H$1924,"○")</f>
        <v>0</v>
      </c>
      <c r="AX4" s="392">
        <f>SUMIFS(作業日報!$B$1947:$B$1967,作業日報!$A$1947:$A$1967,$A4,作業日報!$D$1947:$D$1967,"○")+SUMIFS(作業日報!$F$1947:$F$1967,作業日報!$E$1947:$E$1967,$A4,作業日報!$H$1947:$H$1967,"○")</f>
        <v>0</v>
      </c>
      <c r="AY4" s="392">
        <f>SUMIFS(作業日報!$B$1990:$B$2010,作業日報!$A$1990:$A$2010,$A4,作業日報!$D$1990:$D$2010,"○")+SUMIFS(作業日報!$F$1990:$F$2010,作業日報!$E$1990:$E$2010,$A4,作業日報!$H$1990:$H$2010,"○")</f>
        <v>0</v>
      </c>
      <c r="AZ4" s="392">
        <f>SUMIFS(作業日報!$B$2033:$B$2053,作業日報!$A$2033:$A$2053,$A4,作業日報!$D$2033:$D$2053,"○")+SUMIFS(作業日報!$F$2033:$F$2053,作業日報!$E$2033:$E$2053,$A4,作業日報!$H$2033:$H$2053,"○")</f>
        <v>0</v>
      </c>
      <c r="BA4" s="392">
        <f>SUMIFS(作業日報!$B$2076:$B$2096,作業日報!$A$2076:$A$2096,$A4,作業日報!$D$2076:$D$2096,"○")+SUMIFS(作業日報!$F$2076:$F$2096,作業日報!$E$2076:$E$2096,$A4,作業日報!$H$2076:$H$2096,"○")</f>
        <v>0</v>
      </c>
      <c r="BB4" s="392">
        <f>SUMIFS(作業日報!$B$2119:$B$2139,作業日報!$A$2119:$A$2139,$A4,作業日報!$D$2119:$D$2139,"○")+SUMIFS(作業日報!$F$2119:$F$2139,作業日報!$E$2119:$E$2139,$A4,作業日報!$H$2119:$H$2139,"○")</f>
        <v>0</v>
      </c>
      <c r="BC4" s="478">
        <f>SUMIFS(作業日報!$B$2162:$B$2182,作業日報!$A$2162:$A$2182,$A4,作業日報!$D$2162:$D$2182,"○")+SUMIFS(作業日報!$F$2162:$F$2182,作業日報!$E$2162:$E$2182,$A4,作業日報!$H$2162:$H$2182,"○")</f>
        <v>0</v>
      </c>
    </row>
    <row r="5" spans="1:55" x14ac:dyDescent="0.2">
      <c r="A5" s="400"/>
      <c r="B5" s="398"/>
      <c r="C5" s="397"/>
      <c r="D5" s="396">
        <f>SUMIFS(作業日報!B:B,作業日報!A:A,A5,作業日報!D:D,"○")+SUMIFS(作業日報!F:F,作業日報!E:E,A5,作業日報!H:H,"○")</f>
        <v>0</v>
      </c>
      <c r="E5" s="395">
        <f>SUMIFS(作業日報!$B$12:$B$32,作業日報!$A$12:$A$32,$A5,作業日報!$D$12:$D$32,"○")+SUMIFS(作業日報!$F$12:$F$32,作業日報!$E$12:$E$32,$A5,作業日報!$H$12:$H$32,"○")</f>
        <v>0</v>
      </c>
      <c r="F5" s="394">
        <f>SUMIFS(作業日報!$B$55:$B$75,作業日報!$A$55:$A$75,$A5,作業日報!$D$55:$D$75,"○")+SUMIFS(作業日報!$F$55:$F$75,作業日報!$E$55:$E$75,$A5,作業日報!$H$55:$H$75,"○")</f>
        <v>0</v>
      </c>
      <c r="G5" s="394">
        <f>SUMIFS(作業日報!$B$98:$B$118,作業日報!$A$98:$A$118,$A5,作業日報!$D$98:$D$118,"○")+SUMIFS(作業日報!$F$98:$F$118,作業日報!$E$98:$E$118,$A5,作業日報!$H$98:$H$118,"○")</f>
        <v>0</v>
      </c>
      <c r="H5" s="394">
        <f>SUMIFS(作業日報!$B$141:$B$161,作業日報!$A$141:$A$161,$A5,作業日報!$D$141:$D$161,"○")+SUMIFS(作業日報!$F$141:$F$161,作業日報!$E$141:$E$161,$A5,作業日報!$H$141:$H$161,"○")</f>
        <v>0</v>
      </c>
      <c r="I5" s="394">
        <f>SUMIFS(作業日報!$B$184:$B$204,作業日報!$A$184:$A$204,$A5,作業日報!$D$184:$D$204,"○")+SUMIFS(作業日報!$F$184:$F$204,作業日報!$E$184:$E$204,$A5,作業日報!$H$184:$H$204,"○")</f>
        <v>0</v>
      </c>
      <c r="J5" s="394">
        <f>SUMIFS(作業日報!$B$227:$B$247,作業日報!$A$227:$A$247,$A5,作業日報!$D$227:$D$247,"○")+SUMIFS(作業日報!$F$227:$F$247,作業日報!$E$227:$E$247,$A5,作業日報!$H$227:$H$247,"○")</f>
        <v>0</v>
      </c>
      <c r="K5" s="394">
        <f>SUMIFS(作業日報!$B$270:$B$290,作業日報!$A$270:$A$290,$A5,作業日報!$D$270:$D$290,"○")+SUMIFS(作業日報!$F$270:$F$290,作業日報!$E$270:$E$290,$A5,作業日報!$H$270:$H$290,"○")</f>
        <v>0</v>
      </c>
      <c r="L5" s="394">
        <f>SUMIFS(作業日報!$B$313:$B$333,作業日報!$A$313:$A$333,$A5,作業日報!$D$313:$D$333,"○")+SUMIFS(作業日報!$F$313:$F$333,作業日報!$E$313:$E$333,$A5,作業日報!$H$313:$H$333,"○")</f>
        <v>0</v>
      </c>
      <c r="M5" s="394">
        <f>SUMIFS(作業日報!$B$356:$B$376,作業日報!$A$356:$A$376,$A5,作業日報!$D$356:$D$376,"○")+SUMIFS(作業日報!$F$356:$F$376,作業日報!$E$356:$E$376,$A5,作業日報!$H$356:$H$376,"○")</f>
        <v>0</v>
      </c>
      <c r="N5" s="394">
        <f>SUMIFS(作業日報!$B$399:$B$419,作業日報!$A$399:$A$419,$A5,作業日報!$D$399:$D$419,"○")+SUMIFS(作業日報!$F$399:$F$419,作業日報!$E$399:$E$419,$A5,作業日報!$H$399:$H$419,"○")</f>
        <v>0</v>
      </c>
      <c r="O5" s="394">
        <f>SUMIFS(作業日報!$B$442:$B$462,作業日報!$A$442:$A$462,$A5,作業日報!$D$442:$D$462,"○")+SUMIFS(作業日報!$F$442:$F$462,作業日報!$E$442:$E$462,$A5,作業日報!$H$442:$H$462,"○")</f>
        <v>0</v>
      </c>
      <c r="P5" s="394">
        <f>SUMIFS(作業日報!$B$485:$B$505,作業日報!$A$485:$A$505,$A5,作業日報!$D$485:$D$505,"○")+SUMIFS(作業日報!$F$485:$F$505,作業日報!$E$485:$E$505,$A5,作業日報!$H$485:$H$505,"○")</f>
        <v>0</v>
      </c>
      <c r="Q5" s="394">
        <f>SUMIFS(作業日報!$B$528:$B$548,作業日報!$A$528:$A$548,$A5,作業日報!$D$528:$D$548,"○")+SUMIFS(作業日報!$F$528:$F$548,作業日報!$E$528:$E$548,$A5,作業日報!$H$528:$H$548,"○")</f>
        <v>0</v>
      </c>
      <c r="R5" s="394">
        <f>SUMIFS(作業日報!$B$571:$B$591,作業日報!$A$571:$A$591,$A5,作業日報!$D$571:$D$591,"○")+SUMIFS(作業日報!$F$571:$F$591,作業日報!$E$571:$E$591,$A5,作業日報!$H$571:$H$591,"○")</f>
        <v>0</v>
      </c>
      <c r="S5" s="391">
        <f>SUMIFS(作業日報!$B$614:$B$634,作業日報!$A$614:$A$634,$A5,作業日報!$D$614:$D$634,"○")+SUMIFS(作業日報!$F$614:$F$634,作業日報!$E$614:$E$634,$A5,作業日報!$H$614:$H$634,"○")</f>
        <v>0</v>
      </c>
      <c r="T5" s="393">
        <f>SUMIFS(作業日報!$B$657:$B$677,作業日報!$A$657:$A$677,$A5,作業日報!$D$657:$D$677,"○")+SUMIFS(作業日報!$F$657:$F$677,作業日報!$E$657:$E$677,$A5,作業日報!$H$657:$H$677,"○")</f>
        <v>0</v>
      </c>
      <c r="U5" s="392">
        <f>SUMIFS(作業日報!$B$700:$B$720,作業日報!$A$700:$A$720,$A5,作業日報!$D$700:$D$720,"○")+SUMIFS(作業日報!$F$700:$F$720,作業日報!$E$700:$E$720,$A5,作業日報!$H$700:$H$720,"○")</f>
        <v>0</v>
      </c>
      <c r="V5" s="392">
        <f>SUMIFS(作業日報!$B$743:$B$763,作業日報!$A$743:$A$763,$A5,作業日報!$D$743:$D$763,"○")+SUMIFS(作業日報!$F$743:$F$763,作業日報!$E$743:$E$763,$A5,作業日報!$H$743:$H$763,"○")</f>
        <v>0</v>
      </c>
      <c r="W5" s="392">
        <f>SUMIFS(作業日報!$B$786:$B$806,作業日報!$A$786:$A$806,$A5,作業日報!$D$786:$D$806,"○")+SUMIFS(作業日報!$F$786:$F$806,作業日報!$E$786:$E$806,$A5,作業日報!$H$786:$H$806,"○")</f>
        <v>0</v>
      </c>
      <c r="X5" s="392">
        <f>SUMIFS(作業日報!$B$829:$B$849,作業日報!$A$829:$A$849,$A5,作業日報!$D$829:$D$849,"○")+SUMIFS(作業日報!$F$829:$F$849,作業日報!$E$829:$E$849,$A5,作業日報!$H$829:$H$849,"○")</f>
        <v>0</v>
      </c>
      <c r="Y5" s="392">
        <f>SUMIFS(作業日報!$B$872:$B$892,作業日報!$A$872:$A$892,$A5,作業日報!$D$872:$D$892,"○")+SUMIFS(作業日報!$F$872:$F$892,作業日報!$E$872:$E$892,$A5,作業日報!$H$872:$H$892,"○")</f>
        <v>0</v>
      </c>
      <c r="Z5" s="392">
        <f>SUMIFS(作業日報!$B$915:$B$935,作業日報!$A$915:$A$935,$A5,作業日報!$D$915:$D$935,"○")+SUMIFS(作業日報!$F$915:$F$935,作業日報!$E$915:$E$935,$A5,作業日報!$H$915:$H$935,"○")</f>
        <v>0</v>
      </c>
      <c r="AA5" s="473">
        <f>SUMIFS(作業日報!$B$958:$B$978,作業日報!$A$958:$A$978,$A5,作業日報!$D$958:$D$978,"○")+SUMIFS(作業日報!$F$958:$F$978,作業日報!$E$958:$E$978,$A5,作業日報!$H$958:$H$978,"○")</f>
        <v>0</v>
      </c>
      <c r="AB5" s="392">
        <f>SUMIFS(作業日報!$B$1001:$B$1021,作業日報!$A$1001:$A$1021,$A5,作業日報!$D$1001:$D$1021,"○")+SUMIFS(作業日報!$F$1001:$F$1021,作業日報!$E$1001:$E$1021,$A5,作業日報!$H$1001:$H$1021,"○")</f>
        <v>0</v>
      </c>
      <c r="AC5" s="392">
        <f>SUMIFS(作業日報!$B$1044:$B$1064,作業日報!$A$1044:$A$1064,$A5,作業日報!$D$1044:$D$1064,"○")+SUMIFS(作業日報!$F$1044:$F$1064,作業日報!$E$1044:$E$1064,$A5,作業日報!$H$1044:$H$1064,"○")</f>
        <v>0</v>
      </c>
      <c r="AD5" s="392">
        <f>SUMIFS(作業日報!$B$1087:$B$1107,作業日報!$A$1087:$A$1107,$A5,作業日報!$D$1087:$D$1107,"○")+SUMIFS(作業日報!$F$1087:$F$1107,作業日報!$E$1087:$E$1107,$A5,作業日報!$H$1087:$H$1107,"○")</f>
        <v>0</v>
      </c>
      <c r="AE5" s="392">
        <f>SUMIFS(作業日報!$B$1130:$B$1150,作業日報!$A$1130:$A$1150,$A5,作業日報!$D$1130:$D$1150,"○")+SUMIFS(作業日報!$F$1130:$F$1150,作業日報!$E$1130:$E$1150,$A5,作業日報!$H$1130:$H$1150,"○")</f>
        <v>0</v>
      </c>
      <c r="AF5" s="392">
        <f>SUMIFS(作業日報!$B$1173:$B$1193,作業日報!$A$1173:$A$1193,$A5,作業日報!$D$1173:$D$1193,"○")+SUMIFS(作業日報!$F$1173:$F$1193,作業日報!$E$1173:$E$1193,$A5,作業日報!$H$1173:$H$1193,"○")</f>
        <v>0</v>
      </c>
      <c r="AG5" s="392">
        <f>SUMIFS(作業日報!$B$1216:$B$1236,作業日報!$A$1216:$A$1236,$A5,作業日報!$D$1216:$D$1236,"○")+SUMIFS(作業日報!$F$1216:$F$1236,作業日報!$E$1216:$E$1236,$A5,作業日報!$H$1216:$H$1236,"○")</f>
        <v>0</v>
      </c>
      <c r="AH5" s="392">
        <f>SUMIFS(作業日報!$B$1259:$B$1279,作業日報!$A$1259:$A$1279,$A5,作業日報!$D$1259:$D$1279,"○")+SUMIFS(作業日報!$F$1259:$F$1279,作業日報!$E$1259:$E$1279,$A5,作業日報!$H$1259:$H$1279,"○")</f>
        <v>0</v>
      </c>
      <c r="AI5" s="392">
        <f>SUMIFS(作業日報!$B$1302:$B$1322,作業日報!$A$1302:$A$1322,$A5,作業日報!$D$1302:$D$1322,"○")+SUMIFS(作業日報!$F$1302:$F$1322,作業日報!$E$1302:$E$1322,$A5,作業日報!$H$1302:$H$1322,"○")</f>
        <v>0</v>
      </c>
      <c r="AJ5" s="392">
        <f>SUMIFS(作業日報!$B$1345:$B$1365,作業日報!$A$1345:$A$1365,$A5,作業日報!$D$1345:$D$1365,"○")+SUMIFS(作業日報!$F$1345:$F$1365,作業日報!$E$1345:$E$1365,$A5,作業日報!$H$1345:$H$1365,"○")</f>
        <v>0</v>
      </c>
      <c r="AK5" s="392">
        <f>SUMIFS(作業日報!$B$1388:$B$1408,作業日報!$A$1388:$A$1408,$A5,作業日報!$D$1388:$D$1408,"○")+SUMIFS(作業日報!$F$1388:$F$1408,作業日報!$E$1388:$E$1408,$A5,作業日報!$H$1388:$H$1408,"○")</f>
        <v>0</v>
      </c>
      <c r="AL5" s="392">
        <f>SUMIFS(作業日報!$B$1431:$B$1451,作業日報!$A$1431:$A$1451,$A5,作業日報!$D$1431:$D$1451,"○")+SUMIFS(作業日報!$F$1431:$F$1451,作業日報!$E$1431:$E$1451,$A5,作業日報!$H$1431:$H$1451,"○")</f>
        <v>0</v>
      </c>
      <c r="AM5" s="392">
        <f>SUMIFS(作業日報!$B$1474:$B$1494,作業日報!$A$1474:$A$1494,$A5,作業日報!$D$1474:$D$1494,"○")+SUMIFS(作業日報!$F$1474:$F$1494,作業日報!$E$1474:$E$1494,$A5,作業日報!$H$1474:$H$1494,"○")</f>
        <v>0</v>
      </c>
      <c r="AN5" s="392">
        <f>SUMIFS(作業日報!$B$1517:$B$1537,作業日報!$A$1517:$A$1537,$A5,作業日報!$D$1517:$D$1537,"○")+SUMIFS(作業日報!$F$1517:$F$1537,作業日報!$E$1517:$E$1537,$A5,作業日報!$H$1517:$H$1537,"○")</f>
        <v>0</v>
      </c>
      <c r="AO5" s="392">
        <f>SUMIFS(作業日報!$B$1560:$B$1580,作業日報!$A$1560:$A$1580,$A5,作業日報!$D$1560:$D$1580,"○")+SUMIFS(作業日報!$F$1560:$F$1580,作業日報!$E$1560:$E$1580,$A5,作業日報!$H$1560:$H$1580,"○")</f>
        <v>0</v>
      </c>
      <c r="AP5" s="392">
        <f>SUMIFS(作業日報!$B$1603:$B$1623,作業日報!$A$1603:$A$1623,$A5,作業日報!$D$1603:$D$1623,"○")+SUMIFS(作業日報!$F$1603:$F$1623,作業日報!$E$1603:$E$1623,$A5,作業日報!$H$1603:$H$1623,"○")</f>
        <v>0</v>
      </c>
      <c r="AQ5" s="392">
        <f>SUMIFS(作業日報!$B$1646:$B$1666,作業日報!$A$1646:$A$1666,$A5,作業日報!$D$1646:$D$1666,"○")+SUMIFS(作業日報!$F$1646:$F$1666,作業日報!$E$1646:$E$1666,$A5,作業日報!$H$1646:$H$1666,"○")</f>
        <v>0</v>
      </c>
      <c r="AR5" s="392">
        <f>SUMIFS(作業日報!$B$1689:$B$1709,作業日報!$A$1689:$A$1709,$A5,作業日報!$D$1689:$D$1709,"○")+SUMIFS(作業日報!$F$1689:$F$1709,作業日報!$E$1689:$E$1709,$A5,作業日報!$H$1689:$H$1709,"○")</f>
        <v>0</v>
      </c>
      <c r="AS5" s="392">
        <f>SUMIFS(作業日報!$B$1732:$B$1752,作業日報!$A$1732:$A$1752,$A5,作業日報!$D$1732:$D$1752,"○")+SUMIFS(作業日報!$F$1732:$F$1752,作業日報!$E$1732:$E$1752,$A5,作業日報!$H$1732:$H$1752,"○")</f>
        <v>0</v>
      </c>
      <c r="AT5" s="392">
        <f>SUMIFS(作業日報!$B$1775:$B$1795,作業日報!$A$1775:$A$1795,$A5,作業日報!$D$1775:$D$1795,"○")+SUMIFS(作業日報!$F$1775:$F$1795,作業日報!$E$1775:$E$1795,$A5,作業日報!$H$1775:$H$1795,"○")</f>
        <v>0</v>
      </c>
      <c r="AU5" s="392">
        <f>SUMIFS(作業日報!$B$1818:$B$1838,作業日報!$A$1818:$A$1838,$A5,作業日報!$D$1818:$D$1838,"○")+SUMIFS(作業日報!$F$1818:$F$1838,作業日報!$E$1818:$E$1838,$A5,作業日報!$H$1818:$H$1838,"○")</f>
        <v>0</v>
      </c>
      <c r="AV5" s="392">
        <f>SUMIFS(作業日報!$B$1861:$B$1881,作業日報!$A$1861:$A$1881,$A5,作業日報!$D$1861:$D$1881,"○")+SUMIFS(作業日報!$F$1861:$F$1881,作業日報!$E$1861:$E$1881,$A5,作業日報!$H$1861:$H$1881,"○")</f>
        <v>0</v>
      </c>
      <c r="AW5" s="392">
        <f>SUMIFS(作業日報!$B$1904:$B$1924,作業日報!$A$1904:$A$1924,$A5,作業日報!$D$1904:$D$1924,"○")+SUMIFS(作業日報!$F$1904:$F$1924,作業日報!$E$1904:$E$1924,$A5,作業日報!$H$1904:$H$1924,"○")</f>
        <v>0</v>
      </c>
      <c r="AX5" s="392">
        <f>SUMIFS(作業日報!$B$1947:$B$1967,作業日報!$A$1947:$A$1967,$A5,作業日報!$D$1947:$D$1967,"○")+SUMIFS(作業日報!$F$1947:$F$1967,作業日報!$E$1947:$E$1967,$A5,作業日報!$H$1947:$H$1967,"○")</f>
        <v>0</v>
      </c>
      <c r="AY5" s="392">
        <f>SUMIFS(作業日報!$B$1990:$B$2010,作業日報!$A$1990:$A$2010,$A5,作業日報!$D$1990:$D$2010,"○")+SUMIFS(作業日報!$F$1990:$F$2010,作業日報!$E$1990:$E$2010,$A5,作業日報!$H$1990:$H$2010,"○")</f>
        <v>0</v>
      </c>
      <c r="AZ5" s="392">
        <f>SUMIFS(作業日報!$B$2033:$B$2053,作業日報!$A$2033:$A$2053,$A5,作業日報!$D$2033:$D$2053,"○")+SUMIFS(作業日報!$F$2033:$F$2053,作業日報!$E$2033:$E$2053,$A5,作業日報!$H$2033:$H$2053,"○")</f>
        <v>0</v>
      </c>
      <c r="BA5" s="392">
        <f>SUMIFS(作業日報!$B$2076:$B$2096,作業日報!$A$2076:$A$2096,$A5,作業日報!$D$2076:$D$2096,"○")+SUMIFS(作業日報!$F$2076:$F$2096,作業日報!$E$2076:$E$2096,$A5,作業日報!$H$2076:$H$2096,"○")</f>
        <v>0</v>
      </c>
      <c r="BB5" s="392">
        <f>SUMIFS(作業日報!$B$2119:$B$2139,作業日報!$A$2119:$A$2139,$A5,作業日報!$D$2119:$D$2139,"○")+SUMIFS(作業日報!$F$2119:$F$2139,作業日報!$E$2119:$E$2139,$A5,作業日報!$H$2119:$H$2139,"○")</f>
        <v>0</v>
      </c>
      <c r="BC5" s="478">
        <f>SUMIFS(作業日報!$B$2162:$B$2182,作業日報!$A$2162:$A$2182,$A5,作業日報!$D$2162:$D$2182,"○")+SUMIFS(作業日報!$F$2162:$F$2182,作業日報!$E$2162:$E$2182,$A5,作業日報!$H$2162:$H$2182,"○")</f>
        <v>0</v>
      </c>
    </row>
    <row r="6" spans="1:55" x14ac:dyDescent="0.2">
      <c r="A6" s="399"/>
      <c r="B6" s="398"/>
      <c r="C6" s="397"/>
      <c r="D6" s="396">
        <f>SUMIFS(作業日報!B:B,作業日報!A:A,A6,作業日報!D:D,"○")+SUMIFS(作業日報!F:F,作業日報!E:E,A6,作業日報!H:H,"○")</f>
        <v>0</v>
      </c>
      <c r="E6" s="395">
        <f>SUMIFS(作業日報!$B$12:$B$32,作業日報!$A$12:$A$32,$A6,作業日報!$D$12:$D$32,"○")+SUMIFS(作業日報!$F$12:$F$32,作業日報!$E$12:$E$32,$A6,作業日報!$H$12:$H$32,"○")</f>
        <v>0</v>
      </c>
      <c r="F6" s="394">
        <f>SUMIFS(作業日報!$B$55:$B$75,作業日報!$A$55:$A$75,$A6,作業日報!$D$55:$D$75,"○")+SUMIFS(作業日報!$F$55:$F$75,作業日報!$E$55:$E$75,$A6,作業日報!$H$55:$H$75,"○")</f>
        <v>0</v>
      </c>
      <c r="G6" s="394">
        <f>SUMIFS(作業日報!$B$98:$B$118,作業日報!$A$98:$A$118,$A6,作業日報!$D$98:$D$118,"○")+SUMIFS(作業日報!$F$98:$F$118,作業日報!$E$98:$E$118,$A6,作業日報!$H$98:$H$118,"○")</f>
        <v>0</v>
      </c>
      <c r="H6" s="394">
        <f>SUMIFS(作業日報!$B$141:$B$161,作業日報!$A$141:$A$161,$A6,作業日報!$D$141:$D$161,"○")+SUMIFS(作業日報!$F$141:$F$161,作業日報!$E$141:$E$161,$A6,作業日報!$H$141:$H$161,"○")</f>
        <v>0</v>
      </c>
      <c r="I6" s="394">
        <f>SUMIFS(作業日報!$B$184:$B$204,作業日報!$A$184:$A$204,$A6,作業日報!$D$184:$D$204,"○")+SUMIFS(作業日報!$F$184:$F$204,作業日報!$E$184:$E$204,$A6,作業日報!$H$184:$H$204,"○")</f>
        <v>0</v>
      </c>
      <c r="J6" s="394">
        <f>SUMIFS(作業日報!$B$227:$B$247,作業日報!$A$227:$A$247,$A6,作業日報!$D$227:$D$247,"○")+SUMIFS(作業日報!$F$227:$F$247,作業日報!$E$227:$E$247,$A6,作業日報!$H$227:$H$247,"○")</f>
        <v>0</v>
      </c>
      <c r="K6" s="394">
        <f>SUMIFS(作業日報!$B$270:$B$290,作業日報!$A$270:$A$290,$A6,作業日報!$D$270:$D$290,"○")+SUMIFS(作業日報!$F$270:$F$290,作業日報!$E$270:$E$290,$A6,作業日報!$H$270:$H$290,"○")</f>
        <v>0</v>
      </c>
      <c r="L6" s="394">
        <f>SUMIFS(作業日報!$B$313:$B$333,作業日報!$A$313:$A$333,$A6,作業日報!$D$313:$D$333,"○")+SUMIFS(作業日報!$F$313:$F$333,作業日報!$E$313:$E$333,$A6,作業日報!$H$313:$H$333,"○")</f>
        <v>0</v>
      </c>
      <c r="M6" s="394">
        <f>SUMIFS(作業日報!$B$356:$B$376,作業日報!$A$356:$A$376,$A6,作業日報!$D$356:$D$376,"○")+SUMIFS(作業日報!$F$356:$F$376,作業日報!$E$356:$E$376,$A6,作業日報!$H$356:$H$376,"○")</f>
        <v>0</v>
      </c>
      <c r="N6" s="394">
        <f>SUMIFS(作業日報!$B$399:$B$419,作業日報!$A$399:$A$419,$A6,作業日報!$D$399:$D$419,"○")+SUMIFS(作業日報!$F$399:$F$419,作業日報!$E$399:$E$419,$A6,作業日報!$H$399:$H$419,"○")</f>
        <v>0</v>
      </c>
      <c r="O6" s="394">
        <f>SUMIFS(作業日報!$B$442:$B$462,作業日報!$A$442:$A$462,$A6,作業日報!$D$442:$D$462,"○")+SUMIFS(作業日報!$F$442:$F$462,作業日報!$E$442:$E$462,$A6,作業日報!$H$442:$H$462,"○")</f>
        <v>0</v>
      </c>
      <c r="P6" s="394">
        <f>SUMIFS(作業日報!$B$485:$B$505,作業日報!$A$485:$A$505,$A6,作業日報!$D$485:$D$505,"○")+SUMIFS(作業日報!$F$485:$F$505,作業日報!$E$485:$E$505,$A6,作業日報!$H$485:$H$505,"○")</f>
        <v>0</v>
      </c>
      <c r="Q6" s="394">
        <f>SUMIFS(作業日報!$B$528:$B$548,作業日報!$A$528:$A$548,$A6,作業日報!$D$528:$D$548,"○")+SUMIFS(作業日報!$F$528:$F$548,作業日報!$E$528:$E$548,$A6,作業日報!$H$528:$H$548,"○")</f>
        <v>0</v>
      </c>
      <c r="R6" s="394">
        <f>SUMIFS(作業日報!$B$571:$B$591,作業日報!$A$571:$A$591,$A6,作業日報!$D$571:$D$591,"○")+SUMIFS(作業日報!$F$571:$F$591,作業日報!$E$571:$E$591,$A6,作業日報!$H$571:$H$591,"○")</f>
        <v>0</v>
      </c>
      <c r="S6" s="391">
        <f>SUMIFS(作業日報!$B$614:$B$634,作業日報!$A$614:$A$634,$A6,作業日報!$D$614:$D$634,"○")+SUMIFS(作業日報!$F$614:$F$634,作業日報!$E$614:$E$634,$A6,作業日報!$H$614:$H$634,"○")</f>
        <v>0</v>
      </c>
      <c r="T6" s="393">
        <f>SUMIFS(作業日報!$B$657:$B$677,作業日報!$A$657:$A$677,$A6,作業日報!$D$657:$D$677,"○")+SUMIFS(作業日報!$F$657:$F$677,作業日報!$E$657:$E$677,$A6,作業日報!$H$657:$H$677,"○")</f>
        <v>0</v>
      </c>
      <c r="U6" s="392">
        <f>SUMIFS(作業日報!$B$700:$B$720,作業日報!$A$700:$A$720,$A6,作業日報!$D$700:$D$720,"○")+SUMIFS(作業日報!$F$700:$F$720,作業日報!$E$700:$E$720,$A6,作業日報!$H$700:$H$720,"○")</f>
        <v>0</v>
      </c>
      <c r="V6" s="392">
        <f>SUMIFS(作業日報!$B$743:$B$763,作業日報!$A$743:$A$763,$A6,作業日報!$D$743:$D$763,"○")+SUMIFS(作業日報!$F$743:$F$763,作業日報!$E$743:$E$763,$A6,作業日報!$H$743:$H$763,"○")</f>
        <v>0</v>
      </c>
      <c r="W6" s="392">
        <f>SUMIFS(作業日報!$B$786:$B$806,作業日報!$A$786:$A$806,$A6,作業日報!$D$786:$D$806,"○")+SUMIFS(作業日報!$F$786:$F$806,作業日報!$E$786:$E$806,$A6,作業日報!$H$786:$H$806,"○")</f>
        <v>0</v>
      </c>
      <c r="X6" s="392">
        <f>SUMIFS(作業日報!$B$829:$B$849,作業日報!$A$829:$A$849,$A6,作業日報!$D$829:$D$849,"○")+SUMIFS(作業日報!$F$829:$F$849,作業日報!$E$829:$E$849,$A6,作業日報!$H$829:$H$849,"○")</f>
        <v>0</v>
      </c>
      <c r="Y6" s="392">
        <f>SUMIFS(作業日報!$B$872:$B$892,作業日報!$A$872:$A$892,$A6,作業日報!$D$872:$D$892,"○")+SUMIFS(作業日報!$F$872:$F$892,作業日報!$E$872:$E$892,$A6,作業日報!$H$872:$H$892,"○")</f>
        <v>0</v>
      </c>
      <c r="Z6" s="392">
        <f>SUMIFS(作業日報!$B$915:$B$935,作業日報!$A$915:$A$935,$A6,作業日報!$D$915:$D$935,"○")+SUMIFS(作業日報!$F$915:$F$935,作業日報!$E$915:$E$935,$A6,作業日報!$H$915:$H$935,"○")</f>
        <v>0</v>
      </c>
      <c r="AA6" s="473">
        <f>SUMIFS(作業日報!$B$958:$B$978,作業日報!$A$958:$A$978,$A6,作業日報!$D$958:$D$978,"○")+SUMIFS(作業日報!$F$958:$F$978,作業日報!$E$958:$E$978,$A6,作業日報!$H$958:$H$978,"○")</f>
        <v>0</v>
      </c>
      <c r="AB6" s="392">
        <f>SUMIFS(作業日報!$B$1001:$B$1021,作業日報!$A$1001:$A$1021,$A6,作業日報!$D$1001:$D$1021,"○")+SUMIFS(作業日報!$F$1001:$F$1021,作業日報!$E$1001:$E$1021,$A6,作業日報!$H$1001:$H$1021,"○")</f>
        <v>0</v>
      </c>
      <c r="AC6" s="392">
        <f>SUMIFS(作業日報!$B$1044:$B$1064,作業日報!$A$1044:$A$1064,$A6,作業日報!$D$1044:$D$1064,"○")+SUMIFS(作業日報!$F$1044:$F$1064,作業日報!$E$1044:$E$1064,$A6,作業日報!$H$1044:$H$1064,"○")</f>
        <v>0</v>
      </c>
      <c r="AD6" s="392">
        <f>SUMIFS(作業日報!$B$1087:$B$1107,作業日報!$A$1087:$A$1107,$A6,作業日報!$D$1087:$D$1107,"○")+SUMIFS(作業日報!$F$1087:$F$1107,作業日報!$E$1087:$E$1107,$A6,作業日報!$H$1087:$H$1107,"○")</f>
        <v>0</v>
      </c>
      <c r="AE6" s="392">
        <f>SUMIFS(作業日報!$B$1130:$B$1150,作業日報!$A$1130:$A$1150,$A6,作業日報!$D$1130:$D$1150,"○")+SUMIFS(作業日報!$F$1130:$F$1150,作業日報!$E$1130:$E$1150,$A6,作業日報!$H$1130:$H$1150,"○")</f>
        <v>0</v>
      </c>
      <c r="AF6" s="392">
        <f>SUMIFS(作業日報!$B$1173:$B$1193,作業日報!$A$1173:$A$1193,$A6,作業日報!$D$1173:$D$1193,"○")+SUMIFS(作業日報!$F$1173:$F$1193,作業日報!$E$1173:$E$1193,$A6,作業日報!$H$1173:$H$1193,"○")</f>
        <v>0</v>
      </c>
      <c r="AG6" s="392">
        <f>SUMIFS(作業日報!$B$1216:$B$1236,作業日報!$A$1216:$A$1236,$A6,作業日報!$D$1216:$D$1236,"○")+SUMIFS(作業日報!$F$1216:$F$1236,作業日報!$E$1216:$E$1236,$A6,作業日報!$H$1216:$H$1236,"○")</f>
        <v>0</v>
      </c>
      <c r="AH6" s="392">
        <f>SUMIFS(作業日報!$B$1259:$B$1279,作業日報!$A$1259:$A$1279,$A6,作業日報!$D$1259:$D$1279,"○")+SUMIFS(作業日報!$F$1259:$F$1279,作業日報!$E$1259:$E$1279,$A6,作業日報!$H$1259:$H$1279,"○")</f>
        <v>0</v>
      </c>
      <c r="AI6" s="392">
        <f>SUMIFS(作業日報!$B$1302:$B$1322,作業日報!$A$1302:$A$1322,$A6,作業日報!$D$1302:$D$1322,"○")+SUMIFS(作業日報!$F$1302:$F$1322,作業日報!$E$1302:$E$1322,$A6,作業日報!$H$1302:$H$1322,"○")</f>
        <v>0</v>
      </c>
      <c r="AJ6" s="392">
        <f>SUMIFS(作業日報!$B$1345:$B$1365,作業日報!$A$1345:$A$1365,$A6,作業日報!$D$1345:$D$1365,"○")+SUMIFS(作業日報!$F$1345:$F$1365,作業日報!$E$1345:$E$1365,$A6,作業日報!$H$1345:$H$1365,"○")</f>
        <v>0</v>
      </c>
      <c r="AK6" s="392">
        <f>SUMIFS(作業日報!$B$1388:$B$1408,作業日報!$A$1388:$A$1408,$A6,作業日報!$D$1388:$D$1408,"○")+SUMIFS(作業日報!$F$1388:$F$1408,作業日報!$E$1388:$E$1408,$A6,作業日報!$H$1388:$H$1408,"○")</f>
        <v>0</v>
      </c>
      <c r="AL6" s="392">
        <f>SUMIFS(作業日報!$B$1431:$B$1451,作業日報!$A$1431:$A$1451,$A6,作業日報!$D$1431:$D$1451,"○")+SUMIFS(作業日報!$F$1431:$F$1451,作業日報!$E$1431:$E$1451,$A6,作業日報!$H$1431:$H$1451,"○")</f>
        <v>0</v>
      </c>
      <c r="AM6" s="392">
        <f>SUMIFS(作業日報!$B$1474:$B$1494,作業日報!$A$1474:$A$1494,$A6,作業日報!$D$1474:$D$1494,"○")+SUMIFS(作業日報!$F$1474:$F$1494,作業日報!$E$1474:$E$1494,$A6,作業日報!$H$1474:$H$1494,"○")</f>
        <v>0</v>
      </c>
      <c r="AN6" s="392">
        <f>SUMIFS(作業日報!$B$1517:$B$1537,作業日報!$A$1517:$A$1537,$A6,作業日報!$D$1517:$D$1537,"○")+SUMIFS(作業日報!$F$1517:$F$1537,作業日報!$E$1517:$E$1537,$A6,作業日報!$H$1517:$H$1537,"○")</f>
        <v>0</v>
      </c>
      <c r="AO6" s="392">
        <f>SUMIFS(作業日報!$B$1560:$B$1580,作業日報!$A$1560:$A$1580,$A6,作業日報!$D$1560:$D$1580,"○")+SUMIFS(作業日報!$F$1560:$F$1580,作業日報!$E$1560:$E$1580,$A6,作業日報!$H$1560:$H$1580,"○")</f>
        <v>0</v>
      </c>
      <c r="AP6" s="392">
        <f>SUMIFS(作業日報!$B$1603:$B$1623,作業日報!$A$1603:$A$1623,$A6,作業日報!$D$1603:$D$1623,"○")+SUMIFS(作業日報!$F$1603:$F$1623,作業日報!$E$1603:$E$1623,$A6,作業日報!$H$1603:$H$1623,"○")</f>
        <v>0</v>
      </c>
      <c r="AQ6" s="392">
        <f>SUMIFS(作業日報!$B$1646:$B$1666,作業日報!$A$1646:$A$1666,$A6,作業日報!$D$1646:$D$1666,"○")+SUMIFS(作業日報!$F$1646:$F$1666,作業日報!$E$1646:$E$1666,$A6,作業日報!$H$1646:$H$1666,"○")</f>
        <v>0</v>
      </c>
      <c r="AR6" s="392">
        <f>SUMIFS(作業日報!$B$1689:$B$1709,作業日報!$A$1689:$A$1709,$A6,作業日報!$D$1689:$D$1709,"○")+SUMIFS(作業日報!$F$1689:$F$1709,作業日報!$E$1689:$E$1709,$A6,作業日報!$H$1689:$H$1709,"○")</f>
        <v>0</v>
      </c>
      <c r="AS6" s="392">
        <f>SUMIFS(作業日報!$B$1732:$B$1752,作業日報!$A$1732:$A$1752,$A6,作業日報!$D$1732:$D$1752,"○")+SUMIFS(作業日報!$F$1732:$F$1752,作業日報!$E$1732:$E$1752,$A6,作業日報!$H$1732:$H$1752,"○")</f>
        <v>0</v>
      </c>
      <c r="AT6" s="392">
        <f>SUMIFS(作業日報!$B$1775:$B$1795,作業日報!$A$1775:$A$1795,$A6,作業日報!$D$1775:$D$1795,"○")+SUMIFS(作業日報!$F$1775:$F$1795,作業日報!$E$1775:$E$1795,$A6,作業日報!$H$1775:$H$1795,"○")</f>
        <v>0</v>
      </c>
      <c r="AU6" s="392">
        <f>SUMIFS(作業日報!$B$1818:$B$1838,作業日報!$A$1818:$A$1838,$A6,作業日報!$D$1818:$D$1838,"○")+SUMIFS(作業日報!$F$1818:$F$1838,作業日報!$E$1818:$E$1838,$A6,作業日報!$H$1818:$H$1838,"○")</f>
        <v>0</v>
      </c>
      <c r="AV6" s="392">
        <f>SUMIFS(作業日報!$B$1861:$B$1881,作業日報!$A$1861:$A$1881,$A6,作業日報!$D$1861:$D$1881,"○")+SUMIFS(作業日報!$F$1861:$F$1881,作業日報!$E$1861:$E$1881,$A6,作業日報!$H$1861:$H$1881,"○")</f>
        <v>0</v>
      </c>
      <c r="AW6" s="392">
        <f>SUMIFS(作業日報!$B$1904:$B$1924,作業日報!$A$1904:$A$1924,$A6,作業日報!$D$1904:$D$1924,"○")+SUMIFS(作業日報!$F$1904:$F$1924,作業日報!$E$1904:$E$1924,$A6,作業日報!$H$1904:$H$1924,"○")</f>
        <v>0</v>
      </c>
      <c r="AX6" s="392">
        <f>SUMIFS(作業日報!$B$1947:$B$1967,作業日報!$A$1947:$A$1967,$A6,作業日報!$D$1947:$D$1967,"○")+SUMIFS(作業日報!$F$1947:$F$1967,作業日報!$E$1947:$E$1967,$A6,作業日報!$H$1947:$H$1967,"○")</f>
        <v>0</v>
      </c>
      <c r="AY6" s="392">
        <f>SUMIFS(作業日報!$B$1990:$B$2010,作業日報!$A$1990:$A$2010,$A6,作業日報!$D$1990:$D$2010,"○")+SUMIFS(作業日報!$F$1990:$F$2010,作業日報!$E$1990:$E$2010,$A6,作業日報!$H$1990:$H$2010,"○")</f>
        <v>0</v>
      </c>
      <c r="AZ6" s="392">
        <f>SUMIFS(作業日報!$B$2033:$B$2053,作業日報!$A$2033:$A$2053,$A6,作業日報!$D$2033:$D$2053,"○")+SUMIFS(作業日報!$F$2033:$F$2053,作業日報!$E$2033:$E$2053,$A6,作業日報!$H$2033:$H$2053,"○")</f>
        <v>0</v>
      </c>
      <c r="BA6" s="392">
        <f>SUMIFS(作業日報!$B$2076:$B$2096,作業日報!$A$2076:$A$2096,$A6,作業日報!$D$2076:$D$2096,"○")+SUMIFS(作業日報!$F$2076:$F$2096,作業日報!$E$2076:$E$2096,$A6,作業日報!$H$2076:$H$2096,"○")</f>
        <v>0</v>
      </c>
      <c r="BB6" s="392">
        <f>SUMIFS(作業日報!$B$2119:$B$2139,作業日報!$A$2119:$A$2139,$A6,作業日報!$D$2119:$D$2139,"○")+SUMIFS(作業日報!$F$2119:$F$2139,作業日報!$E$2119:$E$2139,$A6,作業日報!$H$2119:$H$2139,"○")</f>
        <v>0</v>
      </c>
      <c r="BC6" s="478">
        <f>SUMIFS(作業日報!$B$2162:$B$2182,作業日報!$A$2162:$A$2182,$A6,作業日報!$D$2162:$D$2182,"○")+SUMIFS(作業日報!$F$2162:$F$2182,作業日報!$E$2162:$E$2182,$A6,作業日報!$H$2162:$H$2182,"○")</f>
        <v>0</v>
      </c>
    </row>
    <row r="7" spans="1:55" x14ac:dyDescent="0.2">
      <c r="A7" s="400"/>
      <c r="B7" s="398"/>
      <c r="C7" s="397"/>
      <c r="D7" s="396">
        <f>SUMIFS(作業日報!B:B,作業日報!A:A,A7,作業日報!D:D,"○")+SUMIFS(作業日報!F:F,作業日報!E:E,A7,作業日報!H:H,"○")</f>
        <v>0</v>
      </c>
      <c r="E7" s="395">
        <f>SUMIFS(作業日報!$B$12:$B$32,作業日報!$A$12:$A$32,$A7,作業日報!$D$12:$D$32,"○")+SUMIFS(作業日報!$F$12:$F$32,作業日報!$E$12:$E$32,$A7,作業日報!$H$12:$H$32,"○")</f>
        <v>0</v>
      </c>
      <c r="F7" s="394">
        <f>SUMIFS(作業日報!$B$55:$B$75,作業日報!$A$55:$A$75,$A7,作業日報!$D$55:$D$75,"○")+SUMIFS(作業日報!$F$55:$F$75,作業日報!$E$55:$E$75,$A7,作業日報!$H$55:$H$75,"○")</f>
        <v>0</v>
      </c>
      <c r="G7" s="394">
        <f>SUMIFS(作業日報!$B$98:$B$118,作業日報!$A$98:$A$118,$A7,作業日報!$D$98:$D$118,"○")+SUMIFS(作業日報!$F$98:$F$118,作業日報!$E$98:$E$118,$A7,作業日報!$H$98:$H$118,"○")</f>
        <v>0</v>
      </c>
      <c r="H7" s="394">
        <f>SUMIFS(作業日報!$B$141:$B$161,作業日報!$A$141:$A$161,$A7,作業日報!$D$141:$D$161,"○")+SUMIFS(作業日報!$F$141:$F$161,作業日報!$E$141:$E$161,$A7,作業日報!$H$141:$H$161,"○")</f>
        <v>0</v>
      </c>
      <c r="I7" s="394">
        <f>SUMIFS(作業日報!$B$184:$B$204,作業日報!$A$184:$A$204,$A7,作業日報!$D$184:$D$204,"○")+SUMIFS(作業日報!$F$184:$F$204,作業日報!$E$184:$E$204,$A7,作業日報!$H$184:$H$204,"○")</f>
        <v>0</v>
      </c>
      <c r="J7" s="394">
        <f>SUMIFS(作業日報!$B$227:$B$247,作業日報!$A$227:$A$247,$A7,作業日報!$D$227:$D$247,"○")+SUMIFS(作業日報!$F$227:$F$247,作業日報!$E$227:$E$247,$A7,作業日報!$H$227:$H$247,"○")</f>
        <v>0</v>
      </c>
      <c r="K7" s="394">
        <f>SUMIFS(作業日報!$B$270:$B$290,作業日報!$A$270:$A$290,$A7,作業日報!$D$270:$D$290,"○")+SUMIFS(作業日報!$F$270:$F$290,作業日報!$E$270:$E$290,$A7,作業日報!$H$270:$H$290,"○")</f>
        <v>0</v>
      </c>
      <c r="L7" s="394">
        <f>SUMIFS(作業日報!$B$313:$B$333,作業日報!$A$313:$A$333,$A7,作業日報!$D$313:$D$333,"○")+SUMIFS(作業日報!$F$313:$F$333,作業日報!$E$313:$E$333,$A7,作業日報!$H$313:$H$333,"○")</f>
        <v>0</v>
      </c>
      <c r="M7" s="394">
        <f>SUMIFS(作業日報!$B$356:$B$376,作業日報!$A$356:$A$376,$A7,作業日報!$D$356:$D$376,"○")+SUMIFS(作業日報!$F$356:$F$376,作業日報!$E$356:$E$376,$A7,作業日報!$H$356:$H$376,"○")</f>
        <v>0</v>
      </c>
      <c r="N7" s="394">
        <f>SUMIFS(作業日報!$B$399:$B$419,作業日報!$A$399:$A$419,$A7,作業日報!$D$399:$D$419,"○")+SUMIFS(作業日報!$F$399:$F$419,作業日報!$E$399:$E$419,$A7,作業日報!$H$399:$H$419,"○")</f>
        <v>0</v>
      </c>
      <c r="O7" s="394">
        <f>SUMIFS(作業日報!$B$442:$B$462,作業日報!$A$442:$A$462,$A7,作業日報!$D$442:$D$462,"○")+SUMIFS(作業日報!$F$442:$F$462,作業日報!$E$442:$E$462,$A7,作業日報!$H$442:$H$462,"○")</f>
        <v>0</v>
      </c>
      <c r="P7" s="394">
        <f>SUMIFS(作業日報!$B$485:$B$505,作業日報!$A$485:$A$505,$A7,作業日報!$D$485:$D$505,"○")+SUMIFS(作業日報!$F$485:$F$505,作業日報!$E$485:$E$505,$A7,作業日報!$H$485:$H$505,"○")</f>
        <v>0</v>
      </c>
      <c r="Q7" s="394">
        <f>SUMIFS(作業日報!$B$528:$B$548,作業日報!$A$528:$A$548,$A7,作業日報!$D$528:$D$548,"○")+SUMIFS(作業日報!$F$528:$F$548,作業日報!$E$528:$E$548,$A7,作業日報!$H$528:$H$548,"○")</f>
        <v>0</v>
      </c>
      <c r="R7" s="394">
        <f>SUMIFS(作業日報!$B$571:$B$591,作業日報!$A$571:$A$591,$A7,作業日報!$D$571:$D$591,"○")+SUMIFS(作業日報!$F$571:$F$591,作業日報!$E$571:$E$591,$A7,作業日報!$H$571:$H$591,"○")</f>
        <v>0</v>
      </c>
      <c r="S7" s="391">
        <f>SUMIFS(作業日報!$B$614:$B$634,作業日報!$A$614:$A$634,$A7,作業日報!$D$614:$D$634,"○")+SUMIFS(作業日報!$F$614:$F$634,作業日報!$E$614:$E$634,$A7,作業日報!$H$614:$H$634,"○")</f>
        <v>0</v>
      </c>
      <c r="T7" s="393">
        <f>SUMIFS(作業日報!$B$657:$B$677,作業日報!$A$657:$A$677,$A7,作業日報!$D$657:$D$677,"○")+SUMIFS(作業日報!$F$657:$F$677,作業日報!$E$657:$E$677,$A7,作業日報!$H$657:$H$677,"○")</f>
        <v>0</v>
      </c>
      <c r="U7" s="392">
        <f>SUMIFS(作業日報!$B$700:$B$720,作業日報!$A$700:$A$720,$A7,作業日報!$D$700:$D$720,"○")+SUMIFS(作業日報!$F$700:$F$720,作業日報!$E$700:$E$720,$A7,作業日報!$H$700:$H$720,"○")</f>
        <v>0</v>
      </c>
      <c r="V7" s="392">
        <f>SUMIFS(作業日報!$B$743:$B$763,作業日報!$A$743:$A$763,$A7,作業日報!$D$743:$D$763,"○")+SUMIFS(作業日報!$F$743:$F$763,作業日報!$E$743:$E$763,$A7,作業日報!$H$743:$H$763,"○")</f>
        <v>0</v>
      </c>
      <c r="W7" s="392">
        <f>SUMIFS(作業日報!$B$786:$B$806,作業日報!$A$786:$A$806,$A7,作業日報!$D$786:$D$806,"○")+SUMIFS(作業日報!$F$786:$F$806,作業日報!$E$786:$E$806,$A7,作業日報!$H$786:$H$806,"○")</f>
        <v>0</v>
      </c>
      <c r="X7" s="392">
        <f>SUMIFS(作業日報!$B$829:$B$849,作業日報!$A$829:$A$849,$A7,作業日報!$D$829:$D$849,"○")+SUMIFS(作業日報!$F$829:$F$849,作業日報!$E$829:$E$849,$A7,作業日報!$H$829:$H$849,"○")</f>
        <v>0</v>
      </c>
      <c r="Y7" s="392">
        <f>SUMIFS(作業日報!$B$872:$B$892,作業日報!$A$872:$A$892,$A7,作業日報!$D$872:$D$892,"○")+SUMIFS(作業日報!$F$872:$F$892,作業日報!$E$872:$E$892,$A7,作業日報!$H$872:$H$892,"○")</f>
        <v>0</v>
      </c>
      <c r="Z7" s="392">
        <f>SUMIFS(作業日報!$B$915:$B$935,作業日報!$A$915:$A$935,$A7,作業日報!$D$915:$D$935,"○")+SUMIFS(作業日報!$F$915:$F$935,作業日報!$E$915:$E$935,$A7,作業日報!$H$915:$H$935,"○")</f>
        <v>0</v>
      </c>
      <c r="AA7" s="473">
        <f>SUMIFS(作業日報!$B$958:$B$978,作業日報!$A$958:$A$978,$A7,作業日報!$D$958:$D$978,"○")+SUMIFS(作業日報!$F$958:$F$978,作業日報!$E$958:$E$978,$A7,作業日報!$H$958:$H$978,"○")</f>
        <v>0</v>
      </c>
      <c r="AB7" s="392">
        <f>SUMIFS(作業日報!$B$1001:$B$1021,作業日報!$A$1001:$A$1021,$A7,作業日報!$D$1001:$D$1021,"○")+SUMIFS(作業日報!$F$1001:$F$1021,作業日報!$E$1001:$E$1021,$A7,作業日報!$H$1001:$H$1021,"○")</f>
        <v>0</v>
      </c>
      <c r="AC7" s="392">
        <f>SUMIFS(作業日報!$B$1044:$B$1064,作業日報!$A$1044:$A$1064,$A7,作業日報!$D$1044:$D$1064,"○")+SUMIFS(作業日報!$F$1044:$F$1064,作業日報!$E$1044:$E$1064,$A7,作業日報!$H$1044:$H$1064,"○")</f>
        <v>0</v>
      </c>
      <c r="AD7" s="392">
        <f>SUMIFS(作業日報!$B$1087:$B$1107,作業日報!$A$1087:$A$1107,$A7,作業日報!$D$1087:$D$1107,"○")+SUMIFS(作業日報!$F$1087:$F$1107,作業日報!$E$1087:$E$1107,$A7,作業日報!$H$1087:$H$1107,"○")</f>
        <v>0</v>
      </c>
      <c r="AE7" s="392">
        <f>SUMIFS(作業日報!$B$1130:$B$1150,作業日報!$A$1130:$A$1150,$A7,作業日報!$D$1130:$D$1150,"○")+SUMIFS(作業日報!$F$1130:$F$1150,作業日報!$E$1130:$E$1150,$A7,作業日報!$H$1130:$H$1150,"○")</f>
        <v>0</v>
      </c>
      <c r="AF7" s="392">
        <f>SUMIFS(作業日報!$B$1173:$B$1193,作業日報!$A$1173:$A$1193,$A7,作業日報!$D$1173:$D$1193,"○")+SUMIFS(作業日報!$F$1173:$F$1193,作業日報!$E$1173:$E$1193,$A7,作業日報!$H$1173:$H$1193,"○")</f>
        <v>0</v>
      </c>
      <c r="AG7" s="392">
        <f>SUMIFS(作業日報!$B$1216:$B$1236,作業日報!$A$1216:$A$1236,$A7,作業日報!$D$1216:$D$1236,"○")+SUMIFS(作業日報!$F$1216:$F$1236,作業日報!$E$1216:$E$1236,$A7,作業日報!$H$1216:$H$1236,"○")</f>
        <v>0</v>
      </c>
      <c r="AH7" s="392">
        <f>SUMIFS(作業日報!$B$1259:$B$1279,作業日報!$A$1259:$A$1279,$A7,作業日報!$D$1259:$D$1279,"○")+SUMIFS(作業日報!$F$1259:$F$1279,作業日報!$E$1259:$E$1279,$A7,作業日報!$H$1259:$H$1279,"○")</f>
        <v>0</v>
      </c>
      <c r="AI7" s="392">
        <f>SUMIFS(作業日報!$B$1302:$B$1322,作業日報!$A$1302:$A$1322,$A7,作業日報!$D$1302:$D$1322,"○")+SUMIFS(作業日報!$F$1302:$F$1322,作業日報!$E$1302:$E$1322,$A7,作業日報!$H$1302:$H$1322,"○")</f>
        <v>0</v>
      </c>
      <c r="AJ7" s="392">
        <f>SUMIFS(作業日報!$B$1345:$B$1365,作業日報!$A$1345:$A$1365,$A7,作業日報!$D$1345:$D$1365,"○")+SUMIFS(作業日報!$F$1345:$F$1365,作業日報!$E$1345:$E$1365,$A7,作業日報!$H$1345:$H$1365,"○")</f>
        <v>0</v>
      </c>
      <c r="AK7" s="392">
        <f>SUMIFS(作業日報!$B$1388:$B$1408,作業日報!$A$1388:$A$1408,$A7,作業日報!$D$1388:$D$1408,"○")+SUMIFS(作業日報!$F$1388:$F$1408,作業日報!$E$1388:$E$1408,$A7,作業日報!$H$1388:$H$1408,"○")</f>
        <v>0</v>
      </c>
      <c r="AL7" s="392">
        <f>SUMIFS(作業日報!$B$1431:$B$1451,作業日報!$A$1431:$A$1451,$A7,作業日報!$D$1431:$D$1451,"○")+SUMIFS(作業日報!$F$1431:$F$1451,作業日報!$E$1431:$E$1451,$A7,作業日報!$H$1431:$H$1451,"○")</f>
        <v>0</v>
      </c>
      <c r="AM7" s="392">
        <f>SUMIFS(作業日報!$B$1474:$B$1494,作業日報!$A$1474:$A$1494,$A7,作業日報!$D$1474:$D$1494,"○")+SUMIFS(作業日報!$F$1474:$F$1494,作業日報!$E$1474:$E$1494,$A7,作業日報!$H$1474:$H$1494,"○")</f>
        <v>0</v>
      </c>
      <c r="AN7" s="392">
        <f>SUMIFS(作業日報!$B$1517:$B$1537,作業日報!$A$1517:$A$1537,$A7,作業日報!$D$1517:$D$1537,"○")+SUMIFS(作業日報!$F$1517:$F$1537,作業日報!$E$1517:$E$1537,$A7,作業日報!$H$1517:$H$1537,"○")</f>
        <v>0</v>
      </c>
      <c r="AO7" s="392">
        <f>SUMIFS(作業日報!$B$1560:$B$1580,作業日報!$A$1560:$A$1580,$A7,作業日報!$D$1560:$D$1580,"○")+SUMIFS(作業日報!$F$1560:$F$1580,作業日報!$E$1560:$E$1580,$A7,作業日報!$H$1560:$H$1580,"○")</f>
        <v>0</v>
      </c>
      <c r="AP7" s="392">
        <f>SUMIFS(作業日報!$B$1603:$B$1623,作業日報!$A$1603:$A$1623,$A7,作業日報!$D$1603:$D$1623,"○")+SUMIFS(作業日報!$F$1603:$F$1623,作業日報!$E$1603:$E$1623,$A7,作業日報!$H$1603:$H$1623,"○")</f>
        <v>0</v>
      </c>
      <c r="AQ7" s="392">
        <f>SUMIFS(作業日報!$B$1646:$B$1666,作業日報!$A$1646:$A$1666,$A7,作業日報!$D$1646:$D$1666,"○")+SUMIFS(作業日報!$F$1646:$F$1666,作業日報!$E$1646:$E$1666,$A7,作業日報!$H$1646:$H$1666,"○")</f>
        <v>0</v>
      </c>
      <c r="AR7" s="392">
        <f>SUMIFS(作業日報!$B$1689:$B$1709,作業日報!$A$1689:$A$1709,$A7,作業日報!$D$1689:$D$1709,"○")+SUMIFS(作業日報!$F$1689:$F$1709,作業日報!$E$1689:$E$1709,$A7,作業日報!$H$1689:$H$1709,"○")</f>
        <v>0</v>
      </c>
      <c r="AS7" s="392">
        <f>SUMIFS(作業日報!$B$1732:$B$1752,作業日報!$A$1732:$A$1752,$A7,作業日報!$D$1732:$D$1752,"○")+SUMIFS(作業日報!$F$1732:$F$1752,作業日報!$E$1732:$E$1752,$A7,作業日報!$H$1732:$H$1752,"○")</f>
        <v>0</v>
      </c>
      <c r="AT7" s="392">
        <f>SUMIFS(作業日報!$B$1775:$B$1795,作業日報!$A$1775:$A$1795,$A7,作業日報!$D$1775:$D$1795,"○")+SUMIFS(作業日報!$F$1775:$F$1795,作業日報!$E$1775:$E$1795,$A7,作業日報!$H$1775:$H$1795,"○")</f>
        <v>0</v>
      </c>
      <c r="AU7" s="392">
        <f>SUMIFS(作業日報!$B$1818:$B$1838,作業日報!$A$1818:$A$1838,$A7,作業日報!$D$1818:$D$1838,"○")+SUMIFS(作業日報!$F$1818:$F$1838,作業日報!$E$1818:$E$1838,$A7,作業日報!$H$1818:$H$1838,"○")</f>
        <v>0</v>
      </c>
      <c r="AV7" s="392">
        <f>SUMIFS(作業日報!$B$1861:$B$1881,作業日報!$A$1861:$A$1881,$A7,作業日報!$D$1861:$D$1881,"○")+SUMIFS(作業日報!$F$1861:$F$1881,作業日報!$E$1861:$E$1881,$A7,作業日報!$H$1861:$H$1881,"○")</f>
        <v>0</v>
      </c>
      <c r="AW7" s="392">
        <f>SUMIFS(作業日報!$B$1904:$B$1924,作業日報!$A$1904:$A$1924,$A7,作業日報!$D$1904:$D$1924,"○")+SUMIFS(作業日報!$F$1904:$F$1924,作業日報!$E$1904:$E$1924,$A7,作業日報!$H$1904:$H$1924,"○")</f>
        <v>0</v>
      </c>
      <c r="AX7" s="392">
        <f>SUMIFS(作業日報!$B$1947:$B$1967,作業日報!$A$1947:$A$1967,$A7,作業日報!$D$1947:$D$1967,"○")+SUMIFS(作業日報!$F$1947:$F$1967,作業日報!$E$1947:$E$1967,$A7,作業日報!$H$1947:$H$1967,"○")</f>
        <v>0</v>
      </c>
      <c r="AY7" s="392">
        <f>SUMIFS(作業日報!$B$1990:$B$2010,作業日報!$A$1990:$A$2010,$A7,作業日報!$D$1990:$D$2010,"○")+SUMIFS(作業日報!$F$1990:$F$2010,作業日報!$E$1990:$E$2010,$A7,作業日報!$H$1990:$H$2010,"○")</f>
        <v>0</v>
      </c>
      <c r="AZ7" s="392">
        <f>SUMIFS(作業日報!$B$2033:$B$2053,作業日報!$A$2033:$A$2053,$A7,作業日報!$D$2033:$D$2053,"○")+SUMIFS(作業日報!$F$2033:$F$2053,作業日報!$E$2033:$E$2053,$A7,作業日報!$H$2033:$H$2053,"○")</f>
        <v>0</v>
      </c>
      <c r="BA7" s="392">
        <f>SUMIFS(作業日報!$B$2076:$B$2096,作業日報!$A$2076:$A$2096,$A7,作業日報!$D$2076:$D$2096,"○")+SUMIFS(作業日報!$F$2076:$F$2096,作業日報!$E$2076:$E$2096,$A7,作業日報!$H$2076:$H$2096,"○")</f>
        <v>0</v>
      </c>
      <c r="BB7" s="392">
        <f>SUMIFS(作業日報!$B$2119:$B$2139,作業日報!$A$2119:$A$2139,$A7,作業日報!$D$2119:$D$2139,"○")+SUMIFS(作業日報!$F$2119:$F$2139,作業日報!$E$2119:$E$2139,$A7,作業日報!$H$2119:$H$2139,"○")</f>
        <v>0</v>
      </c>
      <c r="BC7" s="478">
        <f>SUMIFS(作業日報!$B$2162:$B$2182,作業日報!$A$2162:$A$2182,$A7,作業日報!$D$2162:$D$2182,"○")+SUMIFS(作業日報!$F$2162:$F$2182,作業日報!$E$2162:$E$2182,$A7,作業日報!$H$2162:$H$2182,"○")</f>
        <v>0</v>
      </c>
    </row>
    <row r="8" spans="1:55" x14ac:dyDescent="0.2">
      <c r="A8" s="399"/>
      <c r="B8" s="398"/>
      <c r="C8" s="397"/>
      <c r="D8" s="396">
        <f>SUMIFS(作業日報!B:B,作業日報!A:A,A8,作業日報!D:D,"○")+SUMIFS(作業日報!F:F,作業日報!E:E,A8,作業日報!H:H,"○")</f>
        <v>0</v>
      </c>
      <c r="E8" s="395">
        <f>SUMIFS(作業日報!$B$12:$B$32,作業日報!$A$12:$A$32,$A8,作業日報!$D$12:$D$32,"○")+SUMIFS(作業日報!$F$12:$F$32,作業日報!$E$12:$E$32,$A8,作業日報!$H$12:$H$32,"○")</f>
        <v>0</v>
      </c>
      <c r="F8" s="394">
        <f>SUMIFS(作業日報!$B$55:$B$75,作業日報!$A$55:$A$75,$A8,作業日報!$D$55:$D$75,"○")+SUMIFS(作業日報!$F$55:$F$75,作業日報!$E$55:$E$75,$A8,作業日報!$H$55:$H$75,"○")</f>
        <v>0</v>
      </c>
      <c r="G8" s="394">
        <f>SUMIFS(作業日報!$B$98:$B$118,作業日報!$A$98:$A$118,$A8,作業日報!$D$98:$D$118,"○")+SUMIFS(作業日報!$F$98:$F$118,作業日報!$E$98:$E$118,$A8,作業日報!$H$98:$H$118,"○")</f>
        <v>0</v>
      </c>
      <c r="H8" s="394">
        <f>SUMIFS(作業日報!$B$141:$B$161,作業日報!$A$141:$A$161,$A8,作業日報!$D$141:$D$161,"○")+SUMIFS(作業日報!$F$141:$F$161,作業日報!$E$141:$E$161,$A8,作業日報!$H$141:$H$161,"○")</f>
        <v>0</v>
      </c>
      <c r="I8" s="394">
        <f>SUMIFS(作業日報!$B$184:$B$204,作業日報!$A$184:$A$204,$A8,作業日報!$D$184:$D$204,"○")+SUMIFS(作業日報!$F$184:$F$204,作業日報!$E$184:$E$204,$A8,作業日報!$H$184:$H$204,"○")</f>
        <v>0</v>
      </c>
      <c r="J8" s="394">
        <f>SUMIFS(作業日報!$B$227:$B$247,作業日報!$A$227:$A$247,$A8,作業日報!$D$227:$D$247,"○")+SUMIFS(作業日報!$F$227:$F$247,作業日報!$E$227:$E$247,$A8,作業日報!$H$227:$H$247,"○")</f>
        <v>0</v>
      </c>
      <c r="K8" s="394">
        <f>SUMIFS(作業日報!$B$270:$B$290,作業日報!$A$270:$A$290,$A8,作業日報!$D$270:$D$290,"○")+SUMIFS(作業日報!$F$270:$F$290,作業日報!$E$270:$E$290,$A8,作業日報!$H$270:$H$290,"○")</f>
        <v>0</v>
      </c>
      <c r="L8" s="394">
        <f>SUMIFS(作業日報!$B$313:$B$333,作業日報!$A$313:$A$333,$A8,作業日報!$D$313:$D$333,"○")+SUMIFS(作業日報!$F$313:$F$333,作業日報!$E$313:$E$333,$A8,作業日報!$H$313:$H$333,"○")</f>
        <v>0</v>
      </c>
      <c r="M8" s="394">
        <f>SUMIFS(作業日報!$B$356:$B$376,作業日報!$A$356:$A$376,$A8,作業日報!$D$356:$D$376,"○")+SUMIFS(作業日報!$F$356:$F$376,作業日報!$E$356:$E$376,$A8,作業日報!$H$356:$H$376,"○")</f>
        <v>0</v>
      </c>
      <c r="N8" s="394">
        <f>SUMIFS(作業日報!$B$399:$B$419,作業日報!$A$399:$A$419,$A8,作業日報!$D$399:$D$419,"○")+SUMIFS(作業日報!$F$399:$F$419,作業日報!$E$399:$E$419,$A8,作業日報!$H$399:$H$419,"○")</f>
        <v>0</v>
      </c>
      <c r="O8" s="394">
        <f>SUMIFS(作業日報!$B$442:$B$462,作業日報!$A$442:$A$462,$A8,作業日報!$D$442:$D$462,"○")+SUMIFS(作業日報!$F$442:$F$462,作業日報!$E$442:$E$462,$A8,作業日報!$H$442:$H$462,"○")</f>
        <v>0</v>
      </c>
      <c r="P8" s="394">
        <f>SUMIFS(作業日報!$B$485:$B$505,作業日報!$A$485:$A$505,$A8,作業日報!$D$485:$D$505,"○")+SUMIFS(作業日報!$F$485:$F$505,作業日報!$E$485:$E$505,$A8,作業日報!$H$485:$H$505,"○")</f>
        <v>0</v>
      </c>
      <c r="Q8" s="394">
        <f>SUMIFS(作業日報!$B$528:$B$548,作業日報!$A$528:$A$548,$A8,作業日報!$D$528:$D$548,"○")+SUMIFS(作業日報!$F$528:$F$548,作業日報!$E$528:$E$548,$A8,作業日報!$H$528:$H$548,"○")</f>
        <v>0</v>
      </c>
      <c r="R8" s="394">
        <f>SUMIFS(作業日報!$B$571:$B$591,作業日報!$A$571:$A$591,$A8,作業日報!$D$571:$D$591,"○")+SUMIFS(作業日報!$F$571:$F$591,作業日報!$E$571:$E$591,$A8,作業日報!$H$571:$H$591,"○")</f>
        <v>0</v>
      </c>
      <c r="S8" s="391">
        <f>SUMIFS(作業日報!$B$614:$B$634,作業日報!$A$614:$A$634,$A8,作業日報!$D$614:$D$634,"○")+SUMIFS(作業日報!$F$614:$F$634,作業日報!$E$614:$E$634,$A8,作業日報!$H$614:$H$634,"○")</f>
        <v>0</v>
      </c>
      <c r="T8" s="393">
        <f>SUMIFS(作業日報!$B$657:$B$677,作業日報!$A$657:$A$677,$A8,作業日報!$D$657:$D$677,"○")+SUMIFS(作業日報!$F$657:$F$677,作業日報!$E$657:$E$677,$A8,作業日報!$H$657:$H$677,"○")</f>
        <v>0</v>
      </c>
      <c r="U8" s="392">
        <f>SUMIFS(作業日報!$B$700:$B$720,作業日報!$A$700:$A$720,$A8,作業日報!$D$700:$D$720,"○")+SUMIFS(作業日報!$F$700:$F$720,作業日報!$E$700:$E$720,$A8,作業日報!$H$700:$H$720,"○")</f>
        <v>0</v>
      </c>
      <c r="V8" s="392">
        <f>SUMIFS(作業日報!$B$743:$B$763,作業日報!$A$743:$A$763,$A8,作業日報!$D$743:$D$763,"○")+SUMIFS(作業日報!$F$743:$F$763,作業日報!$E$743:$E$763,$A8,作業日報!$H$743:$H$763,"○")</f>
        <v>0</v>
      </c>
      <c r="W8" s="392">
        <f>SUMIFS(作業日報!$B$786:$B$806,作業日報!$A$786:$A$806,$A8,作業日報!$D$786:$D$806,"○")+SUMIFS(作業日報!$F$786:$F$806,作業日報!$E$786:$E$806,$A8,作業日報!$H$786:$H$806,"○")</f>
        <v>0</v>
      </c>
      <c r="X8" s="392">
        <f>SUMIFS(作業日報!$B$829:$B$849,作業日報!$A$829:$A$849,$A8,作業日報!$D$829:$D$849,"○")+SUMIFS(作業日報!$F$829:$F$849,作業日報!$E$829:$E$849,$A8,作業日報!$H$829:$H$849,"○")</f>
        <v>0</v>
      </c>
      <c r="Y8" s="392">
        <f>SUMIFS(作業日報!$B$872:$B$892,作業日報!$A$872:$A$892,$A8,作業日報!$D$872:$D$892,"○")+SUMIFS(作業日報!$F$872:$F$892,作業日報!$E$872:$E$892,$A8,作業日報!$H$872:$H$892,"○")</f>
        <v>0</v>
      </c>
      <c r="Z8" s="392">
        <f>SUMIFS(作業日報!$B$915:$B$935,作業日報!$A$915:$A$935,$A8,作業日報!$D$915:$D$935,"○")+SUMIFS(作業日報!$F$915:$F$935,作業日報!$E$915:$E$935,$A8,作業日報!$H$915:$H$935,"○")</f>
        <v>0</v>
      </c>
      <c r="AA8" s="473">
        <f>SUMIFS(作業日報!$B$958:$B$978,作業日報!$A$958:$A$978,$A8,作業日報!$D$958:$D$978,"○")+SUMIFS(作業日報!$F$958:$F$978,作業日報!$E$958:$E$978,$A8,作業日報!$H$958:$H$978,"○")</f>
        <v>0</v>
      </c>
      <c r="AB8" s="392">
        <f>SUMIFS(作業日報!$B$1001:$B$1021,作業日報!$A$1001:$A$1021,$A8,作業日報!$D$1001:$D$1021,"○")+SUMIFS(作業日報!$F$1001:$F$1021,作業日報!$E$1001:$E$1021,$A8,作業日報!$H$1001:$H$1021,"○")</f>
        <v>0</v>
      </c>
      <c r="AC8" s="392">
        <f>SUMIFS(作業日報!$B$1044:$B$1064,作業日報!$A$1044:$A$1064,$A8,作業日報!$D$1044:$D$1064,"○")+SUMIFS(作業日報!$F$1044:$F$1064,作業日報!$E$1044:$E$1064,$A8,作業日報!$H$1044:$H$1064,"○")</f>
        <v>0</v>
      </c>
      <c r="AD8" s="392">
        <f>SUMIFS(作業日報!$B$1087:$B$1107,作業日報!$A$1087:$A$1107,$A8,作業日報!$D$1087:$D$1107,"○")+SUMIFS(作業日報!$F$1087:$F$1107,作業日報!$E$1087:$E$1107,$A8,作業日報!$H$1087:$H$1107,"○")</f>
        <v>0</v>
      </c>
      <c r="AE8" s="392">
        <f>SUMIFS(作業日報!$B$1130:$B$1150,作業日報!$A$1130:$A$1150,$A8,作業日報!$D$1130:$D$1150,"○")+SUMIFS(作業日報!$F$1130:$F$1150,作業日報!$E$1130:$E$1150,$A8,作業日報!$H$1130:$H$1150,"○")</f>
        <v>0</v>
      </c>
      <c r="AF8" s="392">
        <f>SUMIFS(作業日報!$B$1173:$B$1193,作業日報!$A$1173:$A$1193,$A8,作業日報!$D$1173:$D$1193,"○")+SUMIFS(作業日報!$F$1173:$F$1193,作業日報!$E$1173:$E$1193,$A8,作業日報!$H$1173:$H$1193,"○")</f>
        <v>0</v>
      </c>
      <c r="AG8" s="392">
        <f>SUMIFS(作業日報!$B$1216:$B$1236,作業日報!$A$1216:$A$1236,$A8,作業日報!$D$1216:$D$1236,"○")+SUMIFS(作業日報!$F$1216:$F$1236,作業日報!$E$1216:$E$1236,$A8,作業日報!$H$1216:$H$1236,"○")</f>
        <v>0</v>
      </c>
      <c r="AH8" s="392">
        <f>SUMIFS(作業日報!$B$1259:$B$1279,作業日報!$A$1259:$A$1279,$A8,作業日報!$D$1259:$D$1279,"○")+SUMIFS(作業日報!$F$1259:$F$1279,作業日報!$E$1259:$E$1279,$A8,作業日報!$H$1259:$H$1279,"○")</f>
        <v>0</v>
      </c>
      <c r="AI8" s="392">
        <f>SUMIFS(作業日報!$B$1302:$B$1322,作業日報!$A$1302:$A$1322,$A8,作業日報!$D$1302:$D$1322,"○")+SUMIFS(作業日報!$F$1302:$F$1322,作業日報!$E$1302:$E$1322,$A8,作業日報!$H$1302:$H$1322,"○")</f>
        <v>0</v>
      </c>
      <c r="AJ8" s="392">
        <f>SUMIFS(作業日報!$B$1345:$B$1365,作業日報!$A$1345:$A$1365,$A8,作業日報!$D$1345:$D$1365,"○")+SUMIFS(作業日報!$F$1345:$F$1365,作業日報!$E$1345:$E$1365,$A8,作業日報!$H$1345:$H$1365,"○")</f>
        <v>0</v>
      </c>
      <c r="AK8" s="392">
        <f>SUMIFS(作業日報!$B$1388:$B$1408,作業日報!$A$1388:$A$1408,$A8,作業日報!$D$1388:$D$1408,"○")+SUMIFS(作業日報!$F$1388:$F$1408,作業日報!$E$1388:$E$1408,$A8,作業日報!$H$1388:$H$1408,"○")</f>
        <v>0</v>
      </c>
      <c r="AL8" s="392">
        <f>SUMIFS(作業日報!$B$1431:$B$1451,作業日報!$A$1431:$A$1451,$A8,作業日報!$D$1431:$D$1451,"○")+SUMIFS(作業日報!$F$1431:$F$1451,作業日報!$E$1431:$E$1451,$A8,作業日報!$H$1431:$H$1451,"○")</f>
        <v>0</v>
      </c>
      <c r="AM8" s="392">
        <f>SUMIFS(作業日報!$B$1474:$B$1494,作業日報!$A$1474:$A$1494,$A8,作業日報!$D$1474:$D$1494,"○")+SUMIFS(作業日報!$F$1474:$F$1494,作業日報!$E$1474:$E$1494,$A8,作業日報!$H$1474:$H$1494,"○")</f>
        <v>0</v>
      </c>
      <c r="AN8" s="392">
        <f>SUMIFS(作業日報!$B$1517:$B$1537,作業日報!$A$1517:$A$1537,$A8,作業日報!$D$1517:$D$1537,"○")+SUMIFS(作業日報!$F$1517:$F$1537,作業日報!$E$1517:$E$1537,$A8,作業日報!$H$1517:$H$1537,"○")</f>
        <v>0</v>
      </c>
      <c r="AO8" s="392">
        <f>SUMIFS(作業日報!$B$1560:$B$1580,作業日報!$A$1560:$A$1580,$A8,作業日報!$D$1560:$D$1580,"○")+SUMIFS(作業日報!$F$1560:$F$1580,作業日報!$E$1560:$E$1580,$A8,作業日報!$H$1560:$H$1580,"○")</f>
        <v>0</v>
      </c>
      <c r="AP8" s="392">
        <f>SUMIFS(作業日報!$B$1603:$B$1623,作業日報!$A$1603:$A$1623,$A8,作業日報!$D$1603:$D$1623,"○")+SUMIFS(作業日報!$F$1603:$F$1623,作業日報!$E$1603:$E$1623,$A8,作業日報!$H$1603:$H$1623,"○")</f>
        <v>0</v>
      </c>
      <c r="AQ8" s="392">
        <f>SUMIFS(作業日報!$B$1646:$B$1666,作業日報!$A$1646:$A$1666,$A8,作業日報!$D$1646:$D$1666,"○")+SUMIFS(作業日報!$F$1646:$F$1666,作業日報!$E$1646:$E$1666,$A8,作業日報!$H$1646:$H$1666,"○")</f>
        <v>0</v>
      </c>
      <c r="AR8" s="392">
        <f>SUMIFS(作業日報!$B$1689:$B$1709,作業日報!$A$1689:$A$1709,$A8,作業日報!$D$1689:$D$1709,"○")+SUMIFS(作業日報!$F$1689:$F$1709,作業日報!$E$1689:$E$1709,$A8,作業日報!$H$1689:$H$1709,"○")</f>
        <v>0</v>
      </c>
      <c r="AS8" s="392">
        <f>SUMIFS(作業日報!$B$1732:$B$1752,作業日報!$A$1732:$A$1752,$A8,作業日報!$D$1732:$D$1752,"○")+SUMIFS(作業日報!$F$1732:$F$1752,作業日報!$E$1732:$E$1752,$A8,作業日報!$H$1732:$H$1752,"○")</f>
        <v>0</v>
      </c>
      <c r="AT8" s="392">
        <f>SUMIFS(作業日報!$B$1775:$B$1795,作業日報!$A$1775:$A$1795,$A8,作業日報!$D$1775:$D$1795,"○")+SUMIFS(作業日報!$F$1775:$F$1795,作業日報!$E$1775:$E$1795,$A8,作業日報!$H$1775:$H$1795,"○")</f>
        <v>0</v>
      </c>
      <c r="AU8" s="392">
        <f>SUMIFS(作業日報!$B$1818:$B$1838,作業日報!$A$1818:$A$1838,$A8,作業日報!$D$1818:$D$1838,"○")+SUMIFS(作業日報!$F$1818:$F$1838,作業日報!$E$1818:$E$1838,$A8,作業日報!$H$1818:$H$1838,"○")</f>
        <v>0</v>
      </c>
      <c r="AV8" s="392">
        <f>SUMIFS(作業日報!$B$1861:$B$1881,作業日報!$A$1861:$A$1881,$A8,作業日報!$D$1861:$D$1881,"○")+SUMIFS(作業日報!$F$1861:$F$1881,作業日報!$E$1861:$E$1881,$A8,作業日報!$H$1861:$H$1881,"○")</f>
        <v>0</v>
      </c>
      <c r="AW8" s="392">
        <f>SUMIFS(作業日報!$B$1904:$B$1924,作業日報!$A$1904:$A$1924,$A8,作業日報!$D$1904:$D$1924,"○")+SUMIFS(作業日報!$F$1904:$F$1924,作業日報!$E$1904:$E$1924,$A8,作業日報!$H$1904:$H$1924,"○")</f>
        <v>0</v>
      </c>
      <c r="AX8" s="392">
        <f>SUMIFS(作業日報!$B$1947:$B$1967,作業日報!$A$1947:$A$1967,$A8,作業日報!$D$1947:$D$1967,"○")+SUMIFS(作業日報!$F$1947:$F$1967,作業日報!$E$1947:$E$1967,$A8,作業日報!$H$1947:$H$1967,"○")</f>
        <v>0</v>
      </c>
      <c r="AY8" s="392">
        <f>SUMIFS(作業日報!$B$1990:$B$2010,作業日報!$A$1990:$A$2010,$A8,作業日報!$D$1990:$D$2010,"○")+SUMIFS(作業日報!$F$1990:$F$2010,作業日報!$E$1990:$E$2010,$A8,作業日報!$H$1990:$H$2010,"○")</f>
        <v>0</v>
      </c>
      <c r="AZ8" s="392">
        <f>SUMIFS(作業日報!$B$2033:$B$2053,作業日報!$A$2033:$A$2053,$A8,作業日報!$D$2033:$D$2053,"○")+SUMIFS(作業日報!$F$2033:$F$2053,作業日報!$E$2033:$E$2053,$A8,作業日報!$H$2033:$H$2053,"○")</f>
        <v>0</v>
      </c>
      <c r="BA8" s="392">
        <f>SUMIFS(作業日報!$B$2076:$B$2096,作業日報!$A$2076:$A$2096,$A8,作業日報!$D$2076:$D$2096,"○")+SUMIFS(作業日報!$F$2076:$F$2096,作業日報!$E$2076:$E$2096,$A8,作業日報!$H$2076:$H$2096,"○")</f>
        <v>0</v>
      </c>
      <c r="BB8" s="392">
        <f>SUMIFS(作業日報!$B$2119:$B$2139,作業日報!$A$2119:$A$2139,$A8,作業日報!$D$2119:$D$2139,"○")+SUMIFS(作業日報!$F$2119:$F$2139,作業日報!$E$2119:$E$2139,$A8,作業日報!$H$2119:$H$2139,"○")</f>
        <v>0</v>
      </c>
      <c r="BC8" s="478">
        <f>SUMIFS(作業日報!$B$2162:$B$2182,作業日報!$A$2162:$A$2182,$A8,作業日報!$D$2162:$D$2182,"○")+SUMIFS(作業日報!$F$2162:$F$2182,作業日報!$E$2162:$E$2182,$A8,作業日報!$H$2162:$H$2182,"○")</f>
        <v>0</v>
      </c>
    </row>
    <row r="9" spans="1:55" x14ac:dyDescent="0.2">
      <c r="A9" s="400"/>
      <c r="B9" s="398"/>
      <c r="C9" s="397"/>
      <c r="D9" s="396">
        <f>SUMIFS(作業日報!B:B,作業日報!A:A,A9,作業日報!D:D,"○")+SUMIFS(作業日報!F:F,作業日報!E:E,A9,作業日報!H:H,"○")</f>
        <v>0</v>
      </c>
      <c r="E9" s="395">
        <f>SUMIFS(作業日報!$B$12:$B$32,作業日報!$A$12:$A$32,$A9,作業日報!$D$12:$D$32,"○")+SUMIFS(作業日報!$F$12:$F$32,作業日報!$E$12:$E$32,$A9,作業日報!$H$12:$H$32,"○")</f>
        <v>0</v>
      </c>
      <c r="F9" s="394">
        <f>SUMIFS(作業日報!$B$55:$B$75,作業日報!$A$55:$A$75,$A9,作業日報!$D$55:$D$75,"○")+SUMIFS(作業日報!$F$55:$F$75,作業日報!$E$55:$E$75,$A9,作業日報!$H$55:$H$75,"○")</f>
        <v>0</v>
      </c>
      <c r="G9" s="394">
        <f>SUMIFS(作業日報!$B$98:$B$118,作業日報!$A$98:$A$118,$A9,作業日報!$D$98:$D$118,"○")+SUMIFS(作業日報!$F$98:$F$118,作業日報!$E$98:$E$118,$A9,作業日報!$H$98:$H$118,"○")</f>
        <v>0</v>
      </c>
      <c r="H9" s="394">
        <f>SUMIFS(作業日報!$B$141:$B$161,作業日報!$A$141:$A$161,$A9,作業日報!$D$141:$D$161,"○")+SUMIFS(作業日報!$F$141:$F$161,作業日報!$E$141:$E$161,$A9,作業日報!$H$141:$H$161,"○")</f>
        <v>0</v>
      </c>
      <c r="I9" s="394">
        <f>SUMIFS(作業日報!$B$184:$B$204,作業日報!$A$184:$A$204,$A9,作業日報!$D$184:$D$204,"○")+SUMIFS(作業日報!$F$184:$F$204,作業日報!$E$184:$E$204,$A9,作業日報!$H$184:$H$204,"○")</f>
        <v>0</v>
      </c>
      <c r="J9" s="394">
        <f>SUMIFS(作業日報!$B$227:$B$247,作業日報!$A$227:$A$247,$A9,作業日報!$D$227:$D$247,"○")+SUMIFS(作業日報!$F$227:$F$247,作業日報!$E$227:$E$247,$A9,作業日報!$H$227:$H$247,"○")</f>
        <v>0</v>
      </c>
      <c r="K9" s="394">
        <f>SUMIFS(作業日報!$B$270:$B$290,作業日報!$A$270:$A$290,$A9,作業日報!$D$270:$D$290,"○")+SUMIFS(作業日報!$F$270:$F$290,作業日報!$E$270:$E$290,$A9,作業日報!$H$270:$H$290,"○")</f>
        <v>0</v>
      </c>
      <c r="L9" s="394">
        <f>SUMIFS(作業日報!$B$313:$B$333,作業日報!$A$313:$A$333,$A9,作業日報!$D$313:$D$333,"○")+SUMIFS(作業日報!$F$313:$F$333,作業日報!$E$313:$E$333,$A9,作業日報!$H$313:$H$333,"○")</f>
        <v>0</v>
      </c>
      <c r="M9" s="394">
        <f>SUMIFS(作業日報!$B$356:$B$376,作業日報!$A$356:$A$376,$A9,作業日報!$D$356:$D$376,"○")+SUMIFS(作業日報!$F$356:$F$376,作業日報!$E$356:$E$376,$A9,作業日報!$H$356:$H$376,"○")</f>
        <v>0</v>
      </c>
      <c r="N9" s="394">
        <f>SUMIFS(作業日報!$B$399:$B$419,作業日報!$A$399:$A$419,$A9,作業日報!$D$399:$D$419,"○")+SUMIFS(作業日報!$F$399:$F$419,作業日報!$E$399:$E$419,$A9,作業日報!$H$399:$H$419,"○")</f>
        <v>0</v>
      </c>
      <c r="O9" s="394">
        <f>SUMIFS(作業日報!$B$442:$B$462,作業日報!$A$442:$A$462,$A9,作業日報!$D$442:$D$462,"○")+SUMIFS(作業日報!$F$442:$F$462,作業日報!$E$442:$E$462,$A9,作業日報!$H$442:$H$462,"○")</f>
        <v>0</v>
      </c>
      <c r="P9" s="394">
        <f>SUMIFS(作業日報!$B$485:$B$505,作業日報!$A$485:$A$505,$A9,作業日報!$D$485:$D$505,"○")+SUMIFS(作業日報!$F$485:$F$505,作業日報!$E$485:$E$505,$A9,作業日報!$H$485:$H$505,"○")</f>
        <v>0</v>
      </c>
      <c r="Q9" s="394">
        <f>SUMIFS(作業日報!$B$528:$B$548,作業日報!$A$528:$A$548,$A9,作業日報!$D$528:$D$548,"○")+SUMIFS(作業日報!$F$528:$F$548,作業日報!$E$528:$E$548,$A9,作業日報!$H$528:$H$548,"○")</f>
        <v>0</v>
      </c>
      <c r="R9" s="394">
        <f>SUMIFS(作業日報!$B$571:$B$591,作業日報!$A$571:$A$591,$A9,作業日報!$D$571:$D$591,"○")+SUMIFS(作業日報!$F$571:$F$591,作業日報!$E$571:$E$591,$A9,作業日報!$H$571:$H$591,"○")</f>
        <v>0</v>
      </c>
      <c r="S9" s="391">
        <f>SUMIFS(作業日報!$B$614:$B$634,作業日報!$A$614:$A$634,$A9,作業日報!$D$614:$D$634,"○")+SUMIFS(作業日報!$F$614:$F$634,作業日報!$E$614:$E$634,$A9,作業日報!$H$614:$H$634,"○")</f>
        <v>0</v>
      </c>
      <c r="T9" s="393">
        <f>SUMIFS(作業日報!$B$657:$B$677,作業日報!$A$657:$A$677,$A9,作業日報!$D$657:$D$677,"○")+SUMIFS(作業日報!$F$657:$F$677,作業日報!$E$657:$E$677,$A9,作業日報!$H$657:$H$677,"○")</f>
        <v>0</v>
      </c>
      <c r="U9" s="392">
        <f>SUMIFS(作業日報!$B$700:$B$720,作業日報!$A$700:$A$720,$A9,作業日報!$D$700:$D$720,"○")+SUMIFS(作業日報!$F$700:$F$720,作業日報!$E$700:$E$720,$A9,作業日報!$H$700:$H$720,"○")</f>
        <v>0</v>
      </c>
      <c r="V9" s="392">
        <f>SUMIFS(作業日報!$B$743:$B$763,作業日報!$A$743:$A$763,$A9,作業日報!$D$743:$D$763,"○")+SUMIFS(作業日報!$F$743:$F$763,作業日報!$E$743:$E$763,$A9,作業日報!$H$743:$H$763,"○")</f>
        <v>0</v>
      </c>
      <c r="W9" s="392">
        <f>SUMIFS(作業日報!$B$786:$B$806,作業日報!$A$786:$A$806,$A9,作業日報!$D$786:$D$806,"○")+SUMIFS(作業日報!$F$786:$F$806,作業日報!$E$786:$E$806,$A9,作業日報!$H$786:$H$806,"○")</f>
        <v>0</v>
      </c>
      <c r="X9" s="392">
        <f>SUMIFS(作業日報!$B$829:$B$849,作業日報!$A$829:$A$849,$A9,作業日報!$D$829:$D$849,"○")+SUMIFS(作業日報!$F$829:$F$849,作業日報!$E$829:$E$849,$A9,作業日報!$H$829:$H$849,"○")</f>
        <v>0</v>
      </c>
      <c r="Y9" s="392">
        <f>SUMIFS(作業日報!$B$872:$B$892,作業日報!$A$872:$A$892,$A9,作業日報!$D$872:$D$892,"○")+SUMIFS(作業日報!$F$872:$F$892,作業日報!$E$872:$E$892,$A9,作業日報!$H$872:$H$892,"○")</f>
        <v>0</v>
      </c>
      <c r="Z9" s="392">
        <f>SUMIFS(作業日報!$B$915:$B$935,作業日報!$A$915:$A$935,$A9,作業日報!$D$915:$D$935,"○")+SUMIFS(作業日報!$F$915:$F$935,作業日報!$E$915:$E$935,$A9,作業日報!$H$915:$H$935,"○")</f>
        <v>0</v>
      </c>
      <c r="AA9" s="473">
        <f>SUMIFS(作業日報!$B$958:$B$978,作業日報!$A$958:$A$978,$A9,作業日報!$D$958:$D$978,"○")+SUMIFS(作業日報!$F$958:$F$978,作業日報!$E$958:$E$978,$A9,作業日報!$H$958:$H$978,"○")</f>
        <v>0</v>
      </c>
      <c r="AB9" s="392">
        <f>SUMIFS(作業日報!$B$1001:$B$1021,作業日報!$A$1001:$A$1021,$A9,作業日報!$D$1001:$D$1021,"○")+SUMIFS(作業日報!$F$1001:$F$1021,作業日報!$E$1001:$E$1021,$A9,作業日報!$H$1001:$H$1021,"○")</f>
        <v>0</v>
      </c>
      <c r="AC9" s="392">
        <f>SUMIFS(作業日報!$B$1044:$B$1064,作業日報!$A$1044:$A$1064,$A9,作業日報!$D$1044:$D$1064,"○")+SUMIFS(作業日報!$F$1044:$F$1064,作業日報!$E$1044:$E$1064,$A9,作業日報!$H$1044:$H$1064,"○")</f>
        <v>0</v>
      </c>
      <c r="AD9" s="392">
        <f>SUMIFS(作業日報!$B$1087:$B$1107,作業日報!$A$1087:$A$1107,$A9,作業日報!$D$1087:$D$1107,"○")+SUMIFS(作業日報!$F$1087:$F$1107,作業日報!$E$1087:$E$1107,$A9,作業日報!$H$1087:$H$1107,"○")</f>
        <v>0</v>
      </c>
      <c r="AE9" s="392">
        <f>SUMIFS(作業日報!$B$1130:$B$1150,作業日報!$A$1130:$A$1150,$A9,作業日報!$D$1130:$D$1150,"○")+SUMIFS(作業日報!$F$1130:$F$1150,作業日報!$E$1130:$E$1150,$A9,作業日報!$H$1130:$H$1150,"○")</f>
        <v>0</v>
      </c>
      <c r="AF9" s="392">
        <f>SUMIFS(作業日報!$B$1173:$B$1193,作業日報!$A$1173:$A$1193,$A9,作業日報!$D$1173:$D$1193,"○")+SUMIFS(作業日報!$F$1173:$F$1193,作業日報!$E$1173:$E$1193,$A9,作業日報!$H$1173:$H$1193,"○")</f>
        <v>0</v>
      </c>
      <c r="AG9" s="392">
        <f>SUMIFS(作業日報!$B$1216:$B$1236,作業日報!$A$1216:$A$1236,$A9,作業日報!$D$1216:$D$1236,"○")+SUMIFS(作業日報!$F$1216:$F$1236,作業日報!$E$1216:$E$1236,$A9,作業日報!$H$1216:$H$1236,"○")</f>
        <v>0</v>
      </c>
      <c r="AH9" s="392">
        <f>SUMIFS(作業日報!$B$1259:$B$1279,作業日報!$A$1259:$A$1279,$A9,作業日報!$D$1259:$D$1279,"○")+SUMIFS(作業日報!$F$1259:$F$1279,作業日報!$E$1259:$E$1279,$A9,作業日報!$H$1259:$H$1279,"○")</f>
        <v>0</v>
      </c>
      <c r="AI9" s="392">
        <f>SUMIFS(作業日報!$B$1302:$B$1322,作業日報!$A$1302:$A$1322,$A9,作業日報!$D$1302:$D$1322,"○")+SUMIFS(作業日報!$F$1302:$F$1322,作業日報!$E$1302:$E$1322,$A9,作業日報!$H$1302:$H$1322,"○")</f>
        <v>0</v>
      </c>
      <c r="AJ9" s="392">
        <f>SUMIFS(作業日報!$B$1345:$B$1365,作業日報!$A$1345:$A$1365,$A9,作業日報!$D$1345:$D$1365,"○")+SUMIFS(作業日報!$F$1345:$F$1365,作業日報!$E$1345:$E$1365,$A9,作業日報!$H$1345:$H$1365,"○")</f>
        <v>0</v>
      </c>
      <c r="AK9" s="392">
        <f>SUMIFS(作業日報!$B$1388:$B$1408,作業日報!$A$1388:$A$1408,$A9,作業日報!$D$1388:$D$1408,"○")+SUMIFS(作業日報!$F$1388:$F$1408,作業日報!$E$1388:$E$1408,$A9,作業日報!$H$1388:$H$1408,"○")</f>
        <v>0</v>
      </c>
      <c r="AL9" s="392">
        <f>SUMIFS(作業日報!$B$1431:$B$1451,作業日報!$A$1431:$A$1451,$A9,作業日報!$D$1431:$D$1451,"○")+SUMIFS(作業日報!$F$1431:$F$1451,作業日報!$E$1431:$E$1451,$A9,作業日報!$H$1431:$H$1451,"○")</f>
        <v>0</v>
      </c>
      <c r="AM9" s="392">
        <f>SUMIFS(作業日報!$B$1474:$B$1494,作業日報!$A$1474:$A$1494,$A9,作業日報!$D$1474:$D$1494,"○")+SUMIFS(作業日報!$F$1474:$F$1494,作業日報!$E$1474:$E$1494,$A9,作業日報!$H$1474:$H$1494,"○")</f>
        <v>0</v>
      </c>
      <c r="AN9" s="392">
        <f>SUMIFS(作業日報!$B$1517:$B$1537,作業日報!$A$1517:$A$1537,$A9,作業日報!$D$1517:$D$1537,"○")+SUMIFS(作業日報!$F$1517:$F$1537,作業日報!$E$1517:$E$1537,$A9,作業日報!$H$1517:$H$1537,"○")</f>
        <v>0</v>
      </c>
      <c r="AO9" s="392">
        <f>SUMIFS(作業日報!$B$1560:$B$1580,作業日報!$A$1560:$A$1580,$A9,作業日報!$D$1560:$D$1580,"○")+SUMIFS(作業日報!$F$1560:$F$1580,作業日報!$E$1560:$E$1580,$A9,作業日報!$H$1560:$H$1580,"○")</f>
        <v>0</v>
      </c>
      <c r="AP9" s="392">
        <f>SUMIFS(作業日報!$B$1603:$B$1623,作業日報!$A$1603:$A$1623,$A9,作業日報!$D$1603:$D$1623,"○")+SUMIFS(作業日報!$F$1603:$F$1623,作業日報!$E$1603:$E$1623,$A9,作業日報!$H$1603:$H$1623,"○")</f>
        <v>0</v>
      </c>
      <c r="AQ9" s="392">
        <f>SUMIFS(作業日報!$B$1646:$B$1666,作業日報!$A$1646:$A$1666,$A9,作業日報!$D$1646:$D$1666,"○")+SUMIFS(作業日報!$F$1646:$F$1666,作業日報!$E$1646:$E$1666,$A9,作業日報!$H$1646:$H$1666,"○")</f>
        <v>0</v>
      </c>
      <c r="AR9" s="392">
        <f>SUMIFS(作業日報!$B$1689:$B$1709,作業日報!$A$1689:$A$1709,$A9,作業日報!$D$1689:$D$1709,"○")+SUMIFS(作業日報!$F$1689:$F$1709,作業日報!$E$1689:$E$1709,$A9,作業日報!$H$1689:$H$1709,"○")</f>
        <v>0</v>
      </c>
      <c r="AS9" s="392">
        <f>SUMIFS(作業日報!$B$1732:$B$1752,作業日報!$A$1732:$A$1752,$A9,作業日報!$D$1732:$D$1752,"○")+SUMIFS(作業日報!$F$1732:$F$1752,作業日報!$E$1732:$E$1752,$A9,作業日報!$H$1732:$H$1752,"○")</f>
        <v>0</v>
      </c>
      <c r="AT9" s="392">
        <f>SUMIFS(作業日報!$B$1775:$B$1795,作業日報!$A$1775:$A$1795,$A9,作業日報!$D$1775:$D$1795,"○")+SUMIFS(作業日報!$F$1775:$F$1795,作業日報!$E$1775:$E$1795,$A9,作業日報!$H$1775:$H$1795,"○")</f>
        <v>0</v>
      </c>
      <c r="AU9" s="392">
        <f>SUMIFS(作業日報!$B$1818:$B$1838,作業日報!$A$1818:$A$1838,$A9,作業日報!$D$1818:$D$1838,"○")+SUMIFS(作業日報!$F$1818:$F$1838,作業日報!$E$1818:$E$1838,$A9,作業日報!$H$1818:$H$1838,"○")</f>
        <v>0</v>
      </c>
      <c r="AV9" s="392">
        <f>SUMIFS(作業日報!$B$1861:$B$1881,作業日報!$A$1861:$A$1881,$A9,作業日報!$D$1861:$D$1881,"○")+SUMIFS(作業日報!$F$1861:$F$1881,作業日報!$E$1861:$E$1881,$A9,作業日報!$H$1861:$H$1881,"○")</f>
        <v>0</v>
      </c>
      <c r="AW9" s="392">
        <f>SUMIFS(作業日報!$B$1904:$B$1924,作業日報!$A$1904:$A$1924,$A9,作業日報!$D$1904:$D$1924,"○")+SUMIFS(作業日報!$F$1904:$F$1924,作業日報!$E$1904:$E$1924,$A9,作業日報!$H$1904:$H$1924,"○")</f>
        <v>0</v>
      </c>
      <c r="AX9" s="392">
        <f>SUMIFS(作業日報!$B$1947:$B$1967,作業日報!$A$1947:$A$1967,$A9,作業日報!$D$1947:$D$1967,"○")+SUMIFS(作業日報!$F$1947:$F$1967,作業日報!$E$1947:$E$1967,$A9,作業日報!$H$1947:$H$1967,"○")</f>
        <v>0</v>
      </c>
      <c r="AY9" s="392">
        <f>SUMIFS(作業日報!$B$1990:$B$2010,作業日報!$A$1990:$A$2010,$A9,作業日報!$D$1990:$D$2010,"○")+SUMIFS(作業日報!$F$1990:$F$2010,作業日報!$E$1990:$E$2010,$A9,作業日報!$H$1990:$H$2010,"○")</f>
        <v>0</v>
      </c>
      <c r="AZ9" s="392">
        <f>SUMIFS(作業日報!$B$2033:$B$2053,作業日報!$A$2033:$A$2053,$A9,作業日報!$D$2033:$D$2053,"○")+SUMIFS(作業日報!$F$2033:$F$2053,作業日報!$E$2033:$E$2053,$A9,作業日報!$H$2033:$H$2053,"○")</f>
        <v>0</v>
      </c>
      <c r="BA9" s="392">
        <f>SUMIFS(作業日報!$B$2076:$B$2096,作業日報!$A$2076:$A$2096,$A9,作業日報!$D$2076:$D$2096,"○")+SUMIFS(作業日報!$F$2076:$F$2096,作業日報!$E$2076:$E$2096,$A9,作業日報!$H$2076:$H$2096,"○")</f>
        <v>0</v>
      </c>
      <c r="BB9" s="392">
        <f>SUMIFS(作業日報!$B$2119:$B$2139,作業日報!$A$2119:$A$2139,$A9,作業日報!$D$2119:$D$2139,"○")+SUMIFS(作業日報!$F$2119:$F$2139,作業日報!$E$2119:$E$2139,$A9,作業日報!$H$2119:$H$2139,"○")</f>
        <v>0</v>
      </c>
      <c r="BC9" s="478">
        <f>SUMIFS(作業日報!$B$2162:$B$2182,作業日報!$A$2162:$A$2182,$A9,作業日報!$D$2162:$D$2182,"○")+SUMIFS(作業日報!$F$2162:$F$2182,作業日報!$E$2162:$E$2182,$A9,作業日報!$H$2162:$H$2182,"○")</f>
        <v>0</v>
      </c>
    </row>
    <row r="10" spans="1:55" x14ac:dyDescent="0.2">
      <c r="A10" s="399"/>
      <c r="B10" s="398"/>
      <c r="C10" s="397"/>
      <c r="D10" s="396">
        <f>SUMIFS(作業日報!B:B,作業日報!A:A,A10,作業日報!D:D,"○")+SUMIFS(作業日報!F:F,作業日報!E:E,A10,作業日報!H:H,"○")</f>
        <v>0</v>
      </c>
      <c r="E10" s="395">
        <f>SUMIFS(作業日報!$B$12:$B$32,作業日報!$A$12:$A$32,$A10,作業日報!$D$12:$D$32,"○")+SUMIFS(作業日報!$F$12:$F$32,作業日報!$E$12:$E$32,$A10,作業日報!$H$12:$H$32,"○")</f>
        <v>0</v>
      </c>
      <c r="F10" s="394">
        <f>SUMIFS(作業日報!$B$55:$B$75,作業日報!$A$55:$A$75,$A10,作業日報!$D$55:$D$75,"○")+SUMIFS(作業日報!$F$55:$F$75,作業日報!$E$55:$E$75,$A10,作業日報!$H$55:$H$75,"○")</f>
        <v>0</v>
      </c>
      <c r="G10" s="394">
        <f>SUMIFS(作業日報!$B$98:$B$118,作業日報!$A$98:$A$118,$A10,作業日報!$D$98:$D$118,"○")+SUMIFS(作業日報!$F$98:$F$118,作業日報!$E$98:$E$118,$A10,作業日報!$H$98:$H$118,"○")</f>
        <v>0</v>
      </c>
      <c r="H10" s="394">
        <f>SUMIFS(作業日報!$B$141:$B$161,作業日報!$A$141:$A$161,$A10,作業日報!$D$141:$D$161,"○")+SUMIFS(作業日報!$F$141:$F$161,作業日報!$E$141:$E$161,$A10,作業日報!$H$141:$H$161,"○")</f>
        <v>0</v>
      </c>
      <c r="I10" s="394">
        <f>SUMIFS(作業日報!$B$184:$B$204,作業日報!$A$184:$A$204,$A10,作業日報!$D$184:$D$204,"○")+SUMIFS(作業日報!$F$184:$F$204,作業日報!$E$184:$E$204,$A10,作業日報!$H$184:$H$204,"○")</f>
        <v>0</v>
      </c>
      <c r="J10" s="394">
        <f>SUMIFS(作業日報!$B$227:$B$247,作業日報!$A$227:$A$247,$A10,作業日報!$D$227:$D$247,"○")+SUMIFS(作業日報!$F$227:$F$247,作業日報!$E$227:$E$247,$A10,作業日報!$H$227:$H$247,"○")</f>
        <v>0</v>
      </c>
      <c r="K10" s="394">
        <f>SUMIFS(作業日報!$B$270:$B$290,作業日報!$A$270:$A$290,$A10,作業日報!$D$270:$D$290,"○")+SUMIFS(作業日報!$F$270:$F$290,作業日報!$E$270:$E$290,$A10,作業日報!$H$270:$H$290,"○")</f>
        <v>0</v>
      </c>
      <c r="L10" s="394">
        <f>SUMIFS(作業日報!$B$313:$B$333,作業日報!$A$313:$A$333,$A10,作業日報!$D$313:$D$333,"○")+SUMIFS(作業日報!$F$313:$F$333,作業日報!$E$313:$E$333,$A10,作業日報!$H$313:$H$333,"○")</f>
        <v>0</v>
      </c>
      <c r="M10" s="394">
        <f>SUMIFS(作業日報!$B$356:$B$376,作業日報!$A$356:$A$376,$A10,作業日報!$D$356:$D$376,"○")+SUMIFS(作業日報!$F$356:$F$376,作業日報!$E$356:$E$376,$A10,作業日報!$H$356:$H$376,"○")</f>
        <v>0</v>
      </c>
      <c r="N10" s="394">
        <f>SUMIFS(作業日報!$B$399:$B$419,作業日報!$A$399:$A$419,$A10,作業日報!$D$399:$D$419,"○")+SUMIFS(作業日報!$F$399:$F$419,作業日報!$E$399:$E$419,$A10,作業日報!$H$399:$H$419,"○")</f>
        <v>0</v>
      </c>
      <c r="O10" s="394">
        <f>SUMIFS(作業日報!$B$442:$B$462,作業日報!$A$442:$A$462,$A10,作業日報!$D$442:$D$462,"○")+SUMIFS(作業日報!$F$442:$F$462,作業日報!$E$442:$E$462,$A10,作業日報!$H$442:$H$462,"○")</f>
        <v>0</v>
      </c>
      <c r="P10" s="394">
        <f>SUMIFS(作業日報!$B$485:$B$505,作業日報!$A$485:$A$505,$A10,作業日報!$D$485:$D$505,"○")+SUMIFS(作業日報!$F$485:$F$505,作業日報!$E$485:$E$505,$A10,作業日報!$H$485:$H$505,"○")</f>
        <v>0</v>
      </c>
      <c r="Q10" s="394">
        <f>SUMIFS(作業日報!$B$528:$B$548,作業日報!$A$528:$A$548,$A10,作業日報!$D$528:$D$548,"○")+SUMIFS(作業日報!$F$528:$F$548,作業日報!$E$528:$E$548,$A10,作業日報!$H$528:$H$548,"○")</f>
        <v>0</v>
      </c>
      <c r="R10" s="394">
        <f>SUMIFS(作業日報!$B$571:$B$591,作業日報!$A$571:$A$591,$A10,作業日報!$D$571:$D$591,"○")+SUMIFS(作業日報!$F$571:$F$591,作業日報!$E$571:$E$591,$A10,作業日報!$H$571:$H$591,"○")</f>
        <v>0</v>
      </c>
      <c r="S10" s="391">
        <f>SUMIFS(作業日報!$B$614:$B$634,作業日報!$A$614:$A$634,$A10,作業日報!$D$614:$D$634,"○")+SUMIFS(作業日報!$F$614:$F$634,作業日報!$E$614:$E$634,$A10,作業日報!$H$614:$H$634,"○")</f>
        <v>0</v>
      </c>
      <c r="T10" s="393">
        <f>SUMIFS(作業日報!$B$657:$B$677,作業日報!$A$657:$A$677,$A10,作業日報!$D$657:$D$677,"○")+SUMIFS(作業日報!$F$657:$F$677,作業日報!$E$657:$E$677,$A10,作業日報!$H$657:$H$677,"○")</f>
        <v>0</v>
      </c>
      <c r="U10" s="392">
        <f>SUMIFS(作業日報!$B$700:$B$720,作業日報!$A$700:$A$720,$A10,作業日報!$D$700:$D$720,"○")+SUMIFS(作業日報!$F$700:$F$720,作業日報!$E$700:$E$720,$A10,作業日報!$H$700:$H$720,"○")</f>
        <v>0</v>
      </c>
      <c r="V10" s="392">
        <f>SUMIFS(作業日報!$B$743:$B$763,作業日報!$A$743:$A$763,$A10,作業日報!$D$743:$D$763,"○")+SUMIFS(作業日報!$F$743:$F$763,作業日報!$E$743:$E$763,$A10,作業日報!$H$743:$H$763,"○")</f>
        <v>0</v>
      </c>
      <c r="W10" s="392">
        <f>SUMIFS(作業日報!$B$786:$B$806,作業日報!$A$786:$A$806,$A10,作業日報!$D$786:$D$806,"○")+SUMIFS(作業日報!$F$786:$F$806,作業日報!$E$786:$E$806,$A10,作業日報!$H$786:$H$806,"○")</f>
        <v>0</v>
      </c>
      <c r="X10" s="392">
        <f>SUMIFS(作業日報!$B$829:$B$849,作業日報!$A$829:$A$849,$A10,作業日報!$D$829:$D$849,"○")+SUMIFS(作業日報!$F$829:$F$849,作業日報!$E$829:$E$849,$A10,作業日報!$H$829:$H$849,"○")</f>
        <v>0</v>
      </c>
      <c r="Y10" s="392">
        <f>SUMIFS(作業日報!$B$872:$B$892,作業日報!$A$872:$A$892,$A10,作業日報!$D$872:$D$892,"○")+SUMIFS(作業日報!$F$872:$F$892,作業日報!$E$872:$E$892,$A10,作業日報!$H$872:$H$892,"○")</f>
        <v>0</v>
      </c>
      <c r="Z10" s="392">
        <f>SUMIFS(作業日報!$B$915:$B$935,作業日報!$A$915:$A$935,$A10,作業日報!$D$915:$D$935,"○")+SUMIFS(作業日報!$F$915:$F$935,作業日報!$E$915:$E$935,$A10,作業日報!$H$915:$H$935,"○")</f>
        <v>0</v>
      </c>
      <c r="AA10" s="473">
        <f>SUMIFS(作業日報!$B$958:$B$978,作業日報!$A$958:$A$978,$A10,作業日報!$D$958:$D$978,"○")+SUMIFS(作業日報!$F$958:$F$978,作業日報!$E$958:$E$978,$A10,作業日報!$H$958:$H$978,"○")</f>
        <v>0</v>
      </c>
      <c r="AB10" s="392">
        <f>SUMIFS(作業日報!$B$1001:$B$1021,作業日報!$A$1001:$A$1021,$A10,作業日報!$D$1001:$D$1021,"○")+SUMIFS(作業日報!$F$1001:$F$1021,作業日報!$E$1001:$E$1021,$A10,作業日報!$H$1001:$H$1021,"○")</f>
        <v>0</v>
      </c>
      <c r="AC10" s="392">
        <f>SUMIFS(作業日報!$B$1044:$B$1064,作業日報!$A$1044:$A$1064,$A10,作業日報!$D$1044:$D$1064,"○")+SUMIFS(作業日報!$F$1044:$F$1064,作業日報!$E$1044:$E$1064,$A10,作業日報!$H$1044:$H$1064,"○")</f>
        <v>0</v>
      </c>
      <c r="AD10" s="392">
        <f>SUMIFS(作業日報!$B$1087:$B$1107,作業日報!$A$1087:$A$1107,$A10,作業日報!$D$1087:$D$1107,"○")+SUMIFS(作業日報!$F$1087:$F$1107,作業日報!$E$1087:$E$1107,$A10,作業日報!$H$1087:$H$1107,"○")</f>
        <v>0</v>
      </c>
      <c r="AE10" s="392">
        <f>SUMIFS(作業日報!$B$1130:$B$1150,作業日報!$A$1130:$A$1150,$A10,作業日報!$D$1130:$D$1150,"○")+SUMIFS(作業日報!$F$1130:$F$1150,作業日報!$E$1130:$E$1150,$A10,作業日報!$H$1130:$H$1150,"○")</f>
        <v>0</v>
      </c>
      <c r="AF10" s="392">
        <f>SUMIFS(作業日報!$B$1173:$B$1193,作業日報!$A$1173:$A$1193,$A10,作業日報!$D$1173:$D$1193,"○")+SUMIFS(作業日報!$F$1173:$F$1193,作業日報!$E$1173:$E$1193,$A10,作業日報!$H$1173:$H$1193,"○")</f>
        <v>0</v>
      </c>
      <c r="AG10" s="392">
        <f>SUMIFS(作業日報!$B$1216:$B$1236,作業日報!$A$1216:$A$1236,$A10,作業日報!$D$1216:$D$1236,"○")+SUMIFS(作業日報!$F$1216:$F$1236,作業日報!$E$1216:$E$1236,$A10,作業日報!$H$1216:$H$1236,"○")</f>
        <v>0</v>
      </c>
      <c r="AH10" s="392">
        <f>SUMIFS(作業日報!$B$1259:$B$1279,作業日報!$A$1259:$A$1279,$A10,作業日報!$D$1259:$D$1279,"○")+SUMIFS(作業日報!$F$1259:$F$1279,作業日報!$E$1259:$E$1279,$A10,作業日報!$H$1259:$H$1279,"○")</f>
        <v>0</v>
      </c>
      <c r="AI10" s="392">
        <f>SUMIFS(作業日報!$B$1302:$B$1322,作業日報!$A$1302:$A$1322,$A10,作業日報!$D$1302:$D$1322,"○")+SUMIFS(作業日報!$F$1302:$F$1322,作業日報!$E$1302:$E$1322,$A10,作業日報!$H$1302:$H$1322,"○")</f>
        <v>0</v>
      </c>
      <c r="AJ10" s="392">
        <f>SUMIFS(作業日報!$B$1345:$B$1365,作業日報!$A$1345:$A$1365,$A10,作業日報!$D$1345:$D$1365,"○")+SUMIFS(作業日報!$F$1345:$F$1365,作業日報!$E$1345:$E$1365,$A10,作業日報!$H$1345:$H$1365,"○")</f>
        <v>0</v>
      </c>
      <c r="AK10" s="392">
        <f>SUMIFS(作業日報!$B$1388:$B$1408,作業日報!$A$1388:$A$1408,$A10,作業日報!$D$1388:$D$1408,"○")+SUMIFS(作業日報!$F$1388:$F$1408,作業日報!$E$1388:$E$1408,$A10,作業日報!$H$1388:$H$1408,"○")</f>
        <v>0</v>
      </c>
      <c r="AL10" s="392">
        <f>SUMIFS(作業日報!$B$1431:$B$1451,作業日報!$A$1431:$A$1451,$A10,作業日報!$D$1431:$D$1451,"○")+SUMIFS(作業日報!$F$1431:$F$1451,作業日報!$E$1431:$E$1451,$A10,作業日報!$H$1431:$H$1451,"○")</f>
        <v>0</v>
      </c>
      <c r="AM10" s="392">
        <f>SUMIFS(作業日報!$B$1474:$B$1494,作業日報!$A$1474:$A$1494,$A10,作業日報!$D$1474:$D$1494,"○")+SUMIFS(作業日報!$F$1474:$F$1494,作業日報!$E$1474:$E$1494,$A10,作業日報!$H$1474:$H$1494,"○")</f>
        <v>0</v>
      </c>
      <c r="AN10" s="392">
        <f>SUMIFS(作業日報!$B$1517:$B$1537,作業日報!$A$1517:$A$1537,$A10,作業日報!$D$1517:$D$1537,"○")+SUMIFS(作業日報!$F$1517:$F$1537,作業日報!$E$1517:$E$1537,$A10,作業日報!$H$1517:$H$1537,"○")</f>
        <v>0</v>
      </c>
      <c r="AO10" s="392">
        <f>SUMIFS(作業日報!$B$1560:$B$1580,作業日報!$A$1560:$A$1580,$A10,作業日報!$D$1560:$D$1580,"○")+SUMIFS(作業日報!$F$1560:$F$1580,作業日報!$E$1560:$E$1580,$A10,作業日報!$H$1560:$H$1580,"○")</f>
        <v>0</v>
      </c>
      <c r="AP10" s="392">
        <f>SUMIFS(作業日報!$B$1603:$B$1623,作業日報!$A$1603:$A$1623,$A10,作業日報!$D$1603:$D$1623,"○")+SUMIFS(作業日報!$F$1603:$F$1623,作業日報!$E$1603:$E$1623,$A10,作業日報!$H$1603:$H$1623,"○")</f>
        <v>0</v>
      </c>
      <c r="AQ10" s="392">
        <f>SUMIFS(作業日報!$B$1646:$B$1666,作業日報!$A$1646:$A$1666,$A10,作業日報!$D$1646:$D$1666,"○")+SUMIFS(作業日報!$F$1646:$F$1666,作業日報!$E$1646:$E$1666,$A10,作業日報!$H$1646:$H$1666,"○")</f>
        <v>0</v>
      </c>
      <c r="AR10" s="392">
        <f>SUMIFS(作業日報!$B$1689:$B$1709,作業日報!$A$1689:$A$1709,$A10,作業日報!$D$1689:$D$1709,"○")+SUMIFS(作業日報!$F$1689:$F$1709,作業日報!$E$1689:$E$1709,$A10,作業日報!$H$1689:$H$1709,"○")</f>
        <v>0</v>
      </c>
      <c r="AS10" s="392">
        <f>SUMIFS(作業日報!$B$1732:$B$1752,作業日報!$A$1732:$A$1752,$A10,作業日報!$D$1732:$D$1752,"○")+SUMIFS(作業日報!$F$1732:$F$1752,作業日報!$E$1732:$E$1752,$A10,作業日報!$H$1732:$H$1752,"○")</f>
        <v>0</v>
      </c>
      <c r="AT10" s="392">
        <f>SUMIFS(作業日報!$B$1775:$B$1795,作業日報!$A$1775:$A$1795,$A10,作業日報!$D$1775:$D$1795,"○")+SUMIFS(作業日報!$F$1775:$F$1795,作業日報!$E$1775:$E$1795,$A10,作業日報!$H$1775:$H$1795,"○")</f>
        <v>0</v>
      </c>
      <c r="AU10" s="392">
        <f>SUMIFS(作業日報!$B$1818:$B$1838,作業日報!$A$1818:$A$1838,$A10,作業日報!$D$1818:$D$1838,"○")+SUMIFS(作業日報!$F$1818:$F$1838,作業日報!$E$1818:$E$1838,$A10,作業日報!$H$1818:$H$1838,"○")</f>
        <v>0</v>
      </c>
      <c r="AV10" s="392">
        <f>SUMIFS(作業日報!$B$1861:$B$1881,作業日報!$A$1861:$A$1881,$A10,作業日報!$D$1861:$D$1881,"○")+SUMIFS(作業日報!$F$1861:$F$1881,作業日報!$E$1861:$E$1881,$A10,作業日報!$H$1861:$H$1881,"○")</f>
        <v>0</v>
      </c>
      <c r="AW10" s="392">
        <f>SUMIFS(作業日報!$B$1904:$B$1924,作業日報!$A$1904:$A$1924,$A10,作業日報!$D$1904:$D$1924,"○")+SUMIFS(作業日報!$F$1904:$F$1924,作業日報!$E$1904:$E$1924,$A10,作業日報!$H$1904:$H$1924,"○")</f>
        <v>0</v>
      </c>
      <c r="AX10" s="392">
        <f>SUMIFS(作業日報!$B$1947:$B$1967,作業日報!$A$1947:$A$1967,$A10,作業日報!$D$1947:$D$1967,"○")+SUMIFS(作業日報!$F$1947:$F$1967,作業日報!$E$1947:$E$1967,$A10,作業日報!$H$1947:$H$1967,"○")</f>
        <v>0</v>
      </c>
      <c r="AY10" s="392">
        <f>SUMIFS(作業日報!$B$1990:$B$2010,作業日報!$A$1990:$A$2010,$A10,作業日報!$D$1990:$D$2010,"○")+SUMIFS(作業日報!$F$1990:$F$2010,作業日報!$E$1990:$E$2010,$A10,作業日報!$H$1990:$H$2010,"○")</f>
        <v>0</v>
      </c>
      <c r="AZ10" s="392">
        <f>SUMIFS(作業日報!$B$2033:$B$2053,作業日報!$A$2033:$A$2053,$A10,作業日報!$D$2033:$D$2053,"○")+SUMIFS(作業日報!$F$2033:$F$2053,作業日報!$E$2033:$E$2053,$A10,作業日報!$H$2033:$H$2053,"○")</f>
        <v>0</v>
      </c>
      <c r="BA10" s="392">
        <f>SUMIFS(作業日報!$B$2076:$B$2096,作業日報!$A$2076:$A$2096,$A10,作業日報!$D$2076:$D$2096,"○")+SUMIFS(作業日報!$F$2076:$F$2096,作業日報!$E$2076:$E$2096,$A10,作業日報!$H$2076:$H$2096,"○")</f>
        <v>0</v>
      </c>
      <c r="BB10" s="392">
        <f>SUMIFS(作業日報!$B$2119:$B$2139,作業日報!$A$2119:$A$2139,$A10,作業日報!$D$2119:$D$2139,"○")+SUMIFS(作業日報!$F$2119:$F$2139,作業日報!$E$2119:$E$2139,$A10,作業日報!$H$2119:$H$2139,"○")</f>
        <v>0</v>
      </c>
      <c r="BC10" s="478">
        <f>SUMIFS(作業日報!$B$2162:$B$2182,作業日報!$A$2162:$A$2182,$A10,作業日報!$D$2162:$D$2182,"○")+SUMIFS(作業日報!$F$2162:$F$2182,作業日報!$E$2162:$E$2182,$A10,作業日報!$H$2162:$H$2182,"○")</f>
        <v>0</v>
      </c>
    </row>
    <row r="11" spans="1:55" x14ac:dyDescent="0.2">
      <c r="A11" s="400"/>
      <c r="B11" s="398"/>
      <c r="C11" s="397"/>
      <c r="D11" s="396">
        <f>SUMIFS(作業日報!B:B,作業日報!A:A,A11,作業日報!D:D,"○")+SUMIFS(作業日報!F:F,作業日報!E:E,A11,作業日報!H:H,"○")</f>
        <v>0</v>
      </c>
      <c r="E11" s="395">
        <f>SUMIFS(作業日報!$B$12:$B$32,作業日報!$A$12:$A$32,$A11,作業日報!$D$12:$D$32,"○")+SUMIFS(作業日報!$F$12:$F$32,作業日報!$E$12:$E$32,$A11,作業日報!$H$12:$H$32,"○")</f>
        <v>0</v>
      </c>
      <c r="F11" s="394">
        <f>SUMIFS(作業日報!$B$55:$B$75,作業日報!$A$55:$A$75,$A11,作業日報!$D$55:$D$75,"○")+SUMIFS(作業日報!$F$55:$F$75,作業日報!$E$55:$E$75,$A11,作業日報!$H$55:$H$75,"○")</f>
        <v>0</v>
      </c>
      <c r="G11" s="394">
        <f>SUMIFS(作業日報!$B$98:$B$118,作業日報!$A$98:$A$118,$A11,作業日報!$D$98:$D$118,"○")+SUMIFS(作業日報!$F$98:$F$118,作業日報!$E$98:$E$118,$A11,作業日報!$H$98:$H$118,"○")</f>
        <v>0</v>
      </c>
      <c r="H11" s="394">
        <f>SUMIFS(作業日報!$B$141:$B$161,作業日報!$A$141:$A$161,$A11,作業日報!$D$141:$D$161,"○")+SUMIFS(作業日報!$F$141:$F$161,作業日報!$E$141:$E$161,$A11,作業日報!$H$141:$H$161,"○")</f>
        <v>0</v>
      </c>
      <c r="I11" s="394">
        <f>SUMIFS(作業日報!$B$184:$B$204,作業日報!$A$184:$A$204,$A11,作業日報!$D$184:$D$204,"○")+SUMIFS(作業日報!$F$184:$F$204,作業日報!$E$184:$E$204,$A11,作業日報!$H$184:$H$204,"○")</f>
        <v>0</v>
      </c>
      <c r="J11" s="394">
        <f>SUMIFS(作業日報!$B$227:$B$247,作業日報!$A$227:$A$247,$A11,作業日報!$D$227:$D$247,"○")+SUMIFS(作業日報!$F$227:$F$247,作業日報!$E$227:$E$247,$A11,作業日報!$H$227:$H$247,"○")</f>
        <v>0</v>
      </c>
      <c r="K11" s="394">
        <f>SUMIFS(作業日報!$B$270:$B$290,作業日報!$A$270:$A$290,$A11,作業日報!$D$270:$D$290,"○")+SUMIFS(作業日報!$F$270:$F$290,作業日報!$E$270:$E$290,$A11,作業日報!$H$270:$H$290,"○")</f>
        <v>0</v>
      </c>
      <c r="L11" s="394">
        <f>SUMIFS(作業日報!$B$313:$B$333,作業日報!$A$313:$A$333,$A11,作業日報!$D$313:$D$333,"○")+SUMIFS(作業日報!$F$313:$F$333,作業日報!$E$313:$E$333,$A11,作業日報!$H$313:$H$333,"○")</f>
        <v>0</v>
      </c>
      <c r="M11" s="394">
        <f>SUMIFS(作業日報!$B$356:$B$376,作業日報!$A$356:$A$376,$A11,作業日報!$D$356:$D$376,"○")+SUMIFS(作業日報!$F$356:$F$376,作業日報!$E$356:$E$376,$A11,作業日報!$H$356:$H$376,"○")</f>
        <v>0</v>
      </c>
      <c r="N11" s="394">
        <f>SUMIFS(作業日報!$B$399:$B$419,作業日報!$A$399:$A$419,$A11,作業日報!$D$399:$D$419,"○")+SUMIFS(作業日報!$F$399:$F$419,作業日報!$E$399:$E$419,$A11,作業日報!$H$399:$H$419,"○")</f>
        <v>0</v>
      </c>
      <c r="O11" s="394">
        <f>SUMIFS(作業日報!$B$442:$B$462,作業日報!$A$442:$A$462,$A11,作業日報!$D$442:$D$462,"○")+SUMIFS(作業日報!$F$442:$F$462,作業日報!$E$442:$E$462,$A11,作業日報!$H$442:$H$462,"○")</f>
        <v>0</v>
      </c>
      <c r="P11" s="394">
        <f>SUMIFS(作業日報!$B$485:$B$505,作業日報!$A$485:$A$505,$A11,作業日報!$D$485:$D$505,"○")+SUMIFS(作業日報!$F$485:$F$505,作業日報!$E$485:$E$505,$A11,作業日報!$H$485:$H$505,"○")</f>
        <v>0</v>
      </c>
      <c r="Q11" s="394">
        <f>SUMIFS(作業日報!$B$528:$B$548,作業日報!$A$528:$A$548,$A11,作業日報!$D$528:$D$548,"○")+SUMIFS(作業日報!$F$528:$F$548,作業日報!$E$528:$E$548,$A11,作業日報!$H$528:$H$548,"○")</f>
        <v>0</v>
      </c>
      <c r="R11" s="394">
        <f>SUMIFS(作業日報!$B$571:$B$591,作業日報!$A$571:$A$591,$A11,作業日報!$D$571:$D$591,"○")+SUMIFS(作業日報!$F$571:$F$591,作業日報!$E$571:$E$591,$A11,作業日報!$H$571:$H$591,"○")</f>
        <v>0</v>
      </c>
      <c r="S11" s="391">
        <f>SUMIFS(作業日報!$B$614:$B$634,作業日報!$A$614:$A$634,$A11,作業日報!$D$614:$D$634,"○")+SUMIFS(作業日報!$F$614:$F$634,作業日報!$E$614:$E$634,$A11,作業日報!$H$614:$H$634,"○")</f>
        <v>0</v>
      </c>
      <c r="T11" s="393">
        <f>SUMIFS(作業日報!$B$657:$B$677,作業日報!$A$657:$A$677,$A11,作業日報!$D$657:$D$677,"○")+SUMIFS(作業日報!$F$657:$F$677,作業日報!$E$657:$E$677,$A11,作業日報!$H$657:$H$677,"○")</f>
        <v>0</v>
      </c>
      <c r="U11" s="392">
        <f>SUMIFS(作業日報!$B$700:$B$720,作業日報!$A$700:$A$720,$A11,作業日報!$D$700:$D$720,"○")+SUMIFS(作業日報!$F$700:$F$720,作業日報!$E$700:$E$720,$A11,作業日報!$H$700:$H$720,"○")</f>
        <v>0</v>
      </c>
      <c r="V11" s="392">
        <f>SUMIFS(作業日報!$B$743:$B$763,作業日報!$A$743:$A$763,$A11,作業日報!$D$743:$D$763,"○")+SUMIFS(作業日報!$F$743:$F$763,作業日報!$E$743:$E$763,$A11,作業日報!$H$743:$H$763,"○")</f>
        <v>0</v>
      </c>
      <c r="W11" s="392">
        <f>SUMIFS(作業日報!$B$786:$B$806,作業日報!$A$786:$A$806,$A11,作業日報!$D$786:$D$806,"○")+SUMIFS(作業日報!$F$786:$F$806,作業日報!$E$786:$E$806,$A11,作業日報!$H$786:$H$806,"○")</f>
        <v>0</v>
      </c>
      <c r="X11" s="392">
        <f>SUMIFS(作業日報!$B$829:$B$849,作業日報!$A$829:$A$849,$A11,作業日報!$D$829:$D$849,"○")+SUMIFS(作業日報!$F$829:$F$849,作業日報!$E$829:$E$849,$A11,作業日報!$H$829:$H$849,"○")</f>
        <v>0</v>
      </c>
      <c r="Y11" s="392">
        <f>SUMIFS(作業日報!$B$872:$B$892,作業日報!$A$872:$A$892,$A11,作業日報!$D$872:$D$892,"○")+SUMIFS(作業日報!$F$872:$F$892,作業日報!$E$872:$E$892,$A11,作業日報!$H$872:$H$892,"○")</f>
        <v>0</v>
      </c>
      <c r="Z11" s="392">
        <f>SUMIFS(作業日報!$B$915:$B$935,作業日報!$A$915:$A$935,$A11,作業日報!$D$915:$D$935,"○")+SUMIFS(作業日報!$F$915:$F$935,作業日報!$E$915:$E$935,$A11,作業日報!$H$915:$H$935,"○")</f>
        <v>0</v>
      </c>
      <c r="AA11" s="473">
        <f>SUMIFS(作業日報!$B$958:$B$978,作業日報!$A$958:$A$978,$A11,作業日報!$D$958:$D$978,"○")+SUMIFS(作業日報!$F$958:$F$978,作業日報!$E$958:$E$978,$A11,作業日報!$H$958:$H$978,"○")</f>
        <v>0</v>
      </c>
      <c r="AB11" s="392">
        <f>SUMIFS(作業日報!$B$1001:$B$1021,作業日報!$A$1001:$A$1021,$A11,作業日報!$D$1001:$D$1021,"○")+SUMIFS(作業日報!$F$1001:$F$1021,作業日報!$E$1001:$E$1021,$A11,作業日報!$H$1001:$H$1021,"○")</f>
        <v>0</v>
      </c>
      <c r="AC11" s="392">
        <f>SUMIFS(作業日報!$B$1044:$B$1064,作業日報!$A$1044:$A$1064,$A11,作業日報!$D$1044:$D$1064,"○")+SUMIFS(作業日報!$F$1044:$F$1064,作業日報!$E$1044:$E$1064,$A11,作業日報!$H$1044:$H$1064,"○")</f>
        <v>0</v>
      </c>
      <c r="AD11" s="392">
        <f>SUMIFS(作業日報!$B$1087:$B$1107,作業日報!$A$1087:$A$1107,$A11,作業日報!$D$1087:$D$1107,"○")+SUMIFS(作業日報!$F$1087:$F$1107,作業日報!$E$1087:$E$1107,$A11,作業日報!$H$1087:$H$1107,"○")</f>
        <v>0</v>
      </c>
      <c r="AE11" s="392">
        <f>SUMIFS(作業日報!$B$1130:$B$1150,作業日報!$A$1130:$A$1150,$A11,作業日報!$D$1130:$D$1150,"○")+SUMIFS(作業日報!$F$1130:$F$1150,作業日報!$E$1130:$E$1150,$A11,作業日報!$H$1130:$H$1150,"○")</f>
        <v>0</v>
      </c>
      <c r="AF11" s="392">
        <f>SUMIFS(作業日報!$B$1173:$B$1193,作業日報!$A$1173:$A$1193,$A11,作業日報!$D$1173:$D$1193,"○")+SUMIFS(作業日報!$F$1173:$F$1193,作業日報!$E$1173:$E$1193,$A11,作業日報!$H$1173:$H$1193,"○")</f>
        <v>0</v>
      </c>
      <c r="AG11" s="392">
        <f>SUMIFS(作業日報!$B$1216:$B$1236,作業日報!$A$1216:$A$1236,$A11,作業日報!$D$1216:$D$1236,"○")+SUMIFS(作業日報!$F$1216:$F$1236,作業日報!$E$1216:$E$1236,$A11,作業日報!$H$1216:$H$1236,"○")</f>
        <v>0</v>
      </c>
      <c r="AH11" s="392">
        <f>SUMIFS(作業日報!$B$1259:$B$1279,作業日報!$A$1259:$A$1279,$A11,作業日報!$D$1259:$D$1279,"○")+SUMIFS(作業日報!$F$1259:$F$1279,作業日報!$E$1259:$E$1279,$A11,作業日報!$H$1259:$H$1279,"○")</f>
        <v>0</v>
      </c>
      <c r="AI11" s="392">
        <f>SUMIFS(作業日報!$B$1302:$B$1322,作業日報!$A$1302:$A$1322,$A11,作業日報!$D$1302:$D$1322,"○")+SUMIFS(作業日報!$F$1302:$F$1322,作業日報!$E$1302:$E$1322,$A11,作業日報!$H$1302:$H$1322,"○")</f>
        <v>0</v>
      </c>
      <c r="AJ11" s="392">
        <f>SUMIFS(作業日報!$B$1345:$B$1365,作業日報!$A$1345:$A$1365,$A11,作業日報!$D$1345:$D$1365,"○")+SUMIFS(作業日報!$F$1345:$F$1365,作業日報!$E$1345:$E$1365,$A11,作業日報!$H$1345:$H$1365,"○")</f>
        <v>0</v>
      </c>
      <c r="AK11" s="392">
        <f>SUMIFS(作業日報!$B$1388:$B$1408,作業日報!$A$1388:$A$1408,$A11,作業日報!$D$1388:$D$1408,"○")+SUMIFS(作業日報!$F$1388:$F$1408,作業日報!$E$1388:$E$1408,$A11,作業日報!$H$1388:$H$1408,"○")</f>
        <v>0</v>
      </c>
      <c r="AL11" s="392">
        <f>SUMIFS(作業日報!$B$1431:$B$1451,作業日報!$A$1431:$A$1451,$A11,作業日報!$D$1431:$D$1451,"○")+SUMIFS(作業日報!$F$1431:$F$1451,作業日報!$E$1431:$E$1451,$A11,作業日報!$H$1431:$H$1451,"○")</f>
        <v>0</v>
      </c>
      <c r="AM11" s="392">
        <f>SUMIFS(作業日報!$B$1474:$B$1494,作業日報!$A$1474:$A$1494,$A11,作業日報!$D$1474:$D$1494,"○")+SUMIFS(作業日報!$F$1474:$F$1494,作業日報!$E$1474:$E$1494,$A11,作業日報!$H$1474:$H$1494,"○")</f>
        <v>0</v>
      </c>
      <c r="AN11" s="392">
        <f>SUMIFS(作業日報!$B$1517:$B$1537,作業日報!$A$1517:$A$1537,$A11,作業日報!$D$1517:$D$1537,"○")+SUMIFS(作業日報!$F$1517:$F$1537,作業日報!$E$1517:$E$1537,$A11,作業日報!$H$1517:$H$1537,"○")</f>
        <v>0</v>
      </c>
      <c r="AO11" s="392">
        <f>SUMIFS(作業日報!$B$1560:$B$1580,作業日報!$A$1560:$A$1580,$A11,作業日報!$D$1560:$D$1580,"○")+SUMIFS(作業日報!$F$1560:$F$1580,作業日報!$E$1560:$E$1580,$A11,作業日報!$H$1560:$H$1580,"○")</f>
        <v>0</v>
      </c>
      <c r="AP11" s="392">
        <f>SUMIFS(作業日報!$B$1603:$B$1623,作業日報!$A$1603:$A$1623,$A11,作業日報!$D$1603:$D$1623,"○")+SUMIFS(作業日報!$F$1603:$F$1623,作業日報!$E$1603:$E$1623,$A11,作業日報!$H$1603:$H$1623,"○")</f>
        <v>0</v>
      </c>
      <c r="AQ11" s="392">
        <f>SUMIFS(作業日報!$B$1646:$B$1666,作業日報!$A$1646:$A$1666,$A11,作業日報!$D$1646:$D$1666,"○")+SUMIFS(作業日報!$F$1646:$F$1666,作業日報!$E$1646:$E$1666,$A11,作業日報!$H$1646:$H$1666,"○")</f>
        <v>0</v>
      </c>
      <c r="AR11" s="392">
        <f>SUMIFS(作業日報!$B$1689:$B$1709,作業日報!$A$1689:$A$1709,$A11,作業日報!$D$1689:$D$1709,"○")+SUMIFS(作業日報!$F$1689:$F$1709,作業日報!$E$1689:$E$1709,$A11,作業日報!$H$1689:$H$1709,"○")</f>
        <v>0</v>
      </c>
      <c r="AS11" s="392">
        <f>SUMIFS(作業日報!$B$1732:$B$1752,作業日報!$A$1732:$A$1752,$A11,作業日報!$D$1732:$D$1752,"○")+SUMIFS(作業日報!$F$1732:$F$1752,作業日報!$E$1732:$E$1752,$A11,作業日報!$H$1732:$H$1752,"○")</f>
        <v>0</v>
      </c>
      <c r="AT11" s="392">
        <f>SUMIFS(作業日報!$B$1775:$B$1795,作業日報!$A$1775:$A$1795,$A11,作業日報!$D$1775:$D$1795,"○")+SUMIFS(作業日報!$F$1775:$F$1795,作業日報!$E$1775:$E$1795,$A11,作業日報!$H$1775:$H$1795,"○")</f>
        <v>0</v>
      </c>
      <c r="AU11" s="392">
        <f>SUMIFS(作業日報!$B$1818:$B$1838,作業日報!$A$1818:$A$1838,$A11,作業日報!$D$1818:$D$1838,"○")+SUMIFS(作業日報!$F$1818:$F$1838,作業日報!$E$1818:$E$1838,$A11,作業日報!$H$1818:$H$1838,"○")</f>
        <v>0</v>
      </c>
      <c r="AV11" s="392">
        <f>SUMIFS(作業日報!$B$1861:$B$1881,作業日報!$A$1861:$A$1881,$A11,作業日報!$D$1861:$D$1881,"○")+SUMIFS(作業日報!$F$1861:$F$1881,作業日報!$E$1861:$E$1881,$A11,作業日報!$H$1861:$H$1881,"○")</f>
        <v>0</v>
      </c>
      <c r="AW11" s="392">
        <f>SUMIFS(作業日報!$B$1904:$B$1924,作業日報!$A$1904:$A$1924,$A11,作業日報!$D$1904:$D$1924,"○")+SUMIFS(作業日報!$F$1904:$F$1924,作業日報!$E$1904:$E$1924,$A11,作業日報!$H$1904:$H$1924,"○")</f>
        <v>0</v>
      </c>
      <c r="AX11" s="392">
        <f>SUMIFS(作業日報!$B$1947:$B$1967,作業日報!$A$1947:$A$1967,$A11,作業日報!$D$1947:$D$1967,"○")+SUMIFS(作業日報!$F$1947:$F$1967,作業日報!$E$1947:$E$1967,$A11,作業日報!$H$1947:$H$1967,"○")</f>
        <v>0</v>
      </c>
      <c r="AY11" s="392">
        <f>SUMIFS(作業日報!$B$1990:$B$2010,作業日報!$A$1990:$A$2010,$A11,作業日報!$D$1990:$D$2010,"○")+SUMIFS(作業日報!$F$1990:$F$2010,作業日報!$E$1990:$E$2010,$A11,作業日報!$H$1990:$H$2010,"○")</f>
        <v>0</v>
      </c>
      <c r="AZ11" s="392">
        <f>SUMIFS(作業日報!$B$2033:$B$2053,作業日報!$A$2033:$A$2053,$A11,作業日報!$D$2033:$D$2053,"○")+SUMIFS(作業日報!$F$2033:$F$2053,作業日報!$E$2033:$E$2053,$A11,作業日報!$H$2033:$H$2053,"○")</f>
        <v>0</v>
      </c>
      <c r="BA11" s="392">
        <f>SUMIFS(作業日報!$B$2076:$B$2096,作業日報!$A$2076:$A$2096,$A11,作業日報!$D$2076:$D$2096,"○")+SUMIFS(作業日報!$F$2076:$F$2096,作業日報!$E$2076:$E$2096,$A11,作業日報!$H$2076:$H$2096,"○")</f>
        <v>0</v>
      </c>
      <c r="BB11" s="392">
        <f>SUMIFS(作業日報!$B$2119:$B$2139,作業日報!$A$2119:$A$2139,$A11,作業日報!$D$2119:$D$2139,"○")+SUMIFS(作業日報!$F$2119:$F$2139,作業日報!$E$2119:$E$2139,$A11,作業日報!$H$2119:$H$2139,"○")</f>
        <v>0</v>
      </c>
      <c r="BC11" s="478">
        <f>SUMIFS(作業日報!$B$2162:$B$2182,作業日報!$A$2162:$A$2182,$A11,作業日報!$D$2162:$D$2182,"○")+SUMIFS(作業日報!$F$2162:$F$2182,作業日報!$E$2162:$E$2182,$A11,作業日報!$H$2162:$H$2182,"○")</f>
        <v>0</v>
      </c>
    </row>
    <row r="12" spans="1:55" x14ac:dyDescent="0.2">
      <c r="A12" s="399"/>
      <c r="B12" s="398"/>
      <c r="C12" s="397"/>
      <c r="D12" s="396">
        <f>SUMIFS(作業日報!B:B,作業日報!A:A,A12,作業日報!D:D,"○")+SUMIFS(作業日報!F:F,作業日報!E:E,A12,作業日報!H:H,"○")</f>
        <v>0</v>
      </c>
      <c r="E12" s="395">
        <f>SUMIFS(作業日報!$B$12:$B$32,作業日報!$A$12:$A$32,$A12,作業日報!$D$12:$D$32,"○")+SUMIFS(作業日報!$F$12:$F$32,作業日報!$E$12:$E$32,$A12,作業日報!$H$12:$H$32,"○")</f>
        <v>0</v>
      </c>
      <c r="F12" s="394">
        <f>SUMIFS(作業日報!$B$55:$B$75,作業日報!$A$55:$A$75,$A12,作業日報!$D$55:$D$75,"○")+SUMIFS(作業日報!$F$55:$F$75,作業日報!$E$55:$E$75,$A12,作業日報!$H$55:$H$75,"○")</f>
        <v>0</v>
      </c>
      <c r="G12" s="394">
        <f>SUMIFS(作業日報!$B$98:$B$118,作業日報!$A$98:$A$118,$A12,作業日報!$D$98:$D$118,"○")+SUMIFS(作業日報!$F$98:$F$118,作業日報!$E$98:$E$118,$A12,作業日報!$H$98:$H$118,"○")</f>
        <v>0</v>
      </c>
      <c r="H12" s="394">
        <f>SUMIFS(作業日報!$B$141:$B$161,作業日報!$A$141:$A$161,$A12,作業日報!$D$141:$D$161,"○")+SUMIFS(作業日報!$F$141:$F$161,作業日報!$E$141:$E$161,$A12,作業日報!$H$141:$H$161,"○")</f>
        <v>0</v>
      </c>
      <c r="I12" s="394">
        <f>SUMIFS(作業日報!$B$184:$B$204,作業日報!$A$184:$A$204,$A12,作業日報!$D$184:$D$204,"○")+SUMIFS(作業日報!$F$184:$F$204,作業日報!$E$184:$E$204,$A12,作業日報!$H$184:$H$204,"○")</f>
        <v>0</v>
      </c>
      <c r="J12" s="394">
        <f>SUMIFS(作業日報!$B$227:$B$247,作業日報!$A$227:$A$247,$A12,作業日報!$D$227:$D$247,"○")+SUMIFS(作業日報!$F$227:$F$247,作業日報!$E$227:$E$247,$A12,作業日報!$H$227:$H$247,"○")</f>
        <v>0</v>
      </c>
      <c r="K12" s="394">
        <f>SUMIFS(作業日報!$B$270:$B$290,作業日報!$A$270:$A$290,$A12,作業日報!$D$270:$D$290,"○")+SUMIFS(作業日報!$F$270:$F$290,作業日報!$E$270:$E$290,$A12,作業日報!$H$270:$H$290,"○")</f>
        <v>0</v>
      </c>
      <c r="L12" s="394">
        <f>SUMIFS(作業日報!$B$313:$B$333,作業日報!$A$313:$A$333,$A12,作業日報!$D$313:$D$333,"○")+SUMIFS(作業日報!$F$313:$F$333,作業日報!$E$313:$E$333,$A12,作業日報!$H$313:$H$333,"○")</f>
        <v>0</v>
      </c>
      <c r="M12" s="394">
        <f>SUMIFS(作業日報!$B$356:$B$376,作業日報!$A$356:$A$376,$A12,作業日報!$D$356:$D$376,"○")+SUMIFS(作業日報!$F$356:$F$376,作業日報!$E$356:$E$376,$A12,作業日報!$H$356:$H$376,"○")</f>
        <v>0</v>
      </c>
      <c r="N12" s="394">
        <f>SUMIFS(作業日報!$B$399:$B$419,作業日報!$A$399:$A$419,$A12,作業日報!$D$399:$D$419,"○")+SUMIFS(作業日報!$F$399:$F$419,作業日報!$E$399:$E$419,$A12,作業日報!$H$399:$H$419,"○")</f>
        <v>0</v>
      </c>
      <c r="O12" s="394">
        <f>SUMIFS(作業日報!$B$442:$B$462,作業日報!$A$442:$A$462,$A12,作業日報!$D$442:$D$462,"○")+SUMIFS(作業日報!$F$442:$F$462,作業日報!$E$442:$E$462,$A12,作業日報!$H$442:$H$462,"○")</f>
        <v>0</v>
      </c>
      <c r="P12" s="394">
        <f>SUMIFS(作業日報!$B$485:$B$505,作業日報!$A$485:$A$505,$A12,作業日報!$D$485:$D$505,"○")+SUMIFS(作業日報!$F$485:$F$505,作業日報!$E$485:$E$505,$A12,作業日報!$H$485:$H$505,"○")</f>
        <v>0</v>
      </c>
      <c r="Q12" s="394">
        <f>SUMIFS(作業日報!$B$528:$B$548,作業日報!$A$528:$A$548,$A12,作業日報!$D$528:$D$548,"○")+SUMIFS(作業日報!$F$528:$F$548,作業日報!$E$528:$E$548,$A12,作業日報!$H$528:$H$548,"○")</f>
        <v>0</v>
      </c>
      <c r="R12" s="394">
        <f>SUMIFS(作業日報!$B$571:$B$591,作業日報!$A$571:$A$591,$A12,作業日報!$D$571:$D$591,"○")+SUMIFS(作業日報!$F$571:$F$591,作業日報!$E$571:$E$591,$A12,作業日報!$H$571:$H$591,"○")</f>
        <v>0</v>
      </c>
      <c r="S12" s="391">
        <f>SUMIFS(作業日報!$B$614:$B$634,作業日報!$A$614:$A$634,$A12,作業日報!$D$614:$D$634,"○")+SUMIFS(作業日報!$F$614:$F$634,作業日報!$E$614:$E$634,$A12,作業日報!$H$614:$H$634,"○")</f>
        <v>0</v>
      </c>
      <c r="T12" s="393">
        <f>SUMIFS(作業日報!$B$657:$B$677,作業日報!$A$657:$A$677,$A12,作業日報!$D$657:$D$677,"○")+SUMIFS(作業日報!$F$657:$F$677,作業日報!$E$657:$E$677,$A12,作業日報!$H$657:$H$677,"○")</f>
        <v>0</v>
      </c>
      <c r="U12" s="392">
        <f>SUMIFS(作業日報!$B$700:$B$720,作業日報!$A$700:$A$720,$A12,作業日報!$D$700:$D$720,"○")+SUMIFS(作業日報!$F$700:$F$720,作業日報!$E$700:$E$720,$A12,作業日報!$H$700:$H$720,"○")</f>
        <v>0</v>
      </c>
      <c r="V12" s="392">
        <f>SUMIFS(作業日報!$B$743:$B$763,作業日報!$A$743:$A$763,$A12,作業日報!$D$743:$D$763,"○")+SUMIFS(作業日報!$F$743:$F$763,作業日報!$E$743:$E$763,$A12,作業日報!$H$743:$H$763,"○")</f>
        <v>0</v>
      </c>
      <c r="W12" s="392">
        <f>SUMIFS(作業日報!$B$786:$B$806,作業日報!$A$786:$A$806,$A12,作業日報!$D$786:$D$806,"○")+SUMIFS(作業日報!$F$786:$F$806,作業日報!$E$786:$E$806,$A12,作業日報!$H$786:$H$806,"○")</f>
        <v>0</v>
      </c>
      <c r="X12" s="392">
        <f>SUMIFS(作業日報!$B$829:$B$849,作業日報!$A$829:$A$849,$A12,作業日報!$D$829:$D$849,"○")+SUMIFS(作業日報!$F$829:$F$849,作業日報!$E$829:$E$849,$A12,作業日報!$H$829:$H$849,"○")</f>
        <v>0</v>
      </c>
      <c r="Y12" s="392">
        <f>SUMIFS(作業日報!$B$872:$B$892,作業日報!$A$872:$A$892,$A12,作業日報!$D$872:$D$892,"○")+SUMIFS(作業日報!$F$872:$F$892,作業日報!$E$872:$E$892,$A12,作業日報!$H$872:$H$892,"○")</f>
        <v>0</v>
      </c>
      <c r="Z12" s="392">
        <f>SUMIFS(作業日報!$B$915:$B$935,作業日報!$A$915:$A$935,$A12,作業日報!$D$915:$D$935,"○")+SUMIFS(作業日報!$F$915:$F$935,作業日報!$E$915:$E$935,$A12,作業日報!$H$915:$H$935,"○")</f>
        <v>0</v>
      </c>
      <c r="AA12" s="473">
        <f>SUMIFS(作業日報!$B$958:$B$978,作業日報!$A$958:$A$978,$A12,作業日報!$D$958:$D$978,"○")+SUMIFS(作業日報!$F$958:$F$978,作業日報!$E$958:$E$978,$A12,作業日報!$H$958:$H$978,"○")</f>
        <v>0</v>
      </c>
      <c r="AB12" s="392">
        <f>SUMIFS(作業日報!$B$1001:$B$1021,作業日報!$A$1001:$A$1021,$A12,作業日報!$D$1001:$D$1021,"○")+SUMIFS(作業日報!$F$1001:$F$1021,作業日報!$E$1001:$E$1021,$A12,作業日報!$H$1001:$H$1021,"○")</f>
        <v>0</v>
      </c>
      <c r="AC12" s="392">
        <f>SUMIFS(作業日報!$B$1044:$B$1064,作業日報!$A$1044:$A$1064,$A12,作業日報!$D$1044:$D$1064,"○")+SUMIFS(作業日報!$F$1044:$F$1064,作業日報!$E$1044:$E$1064,$A12,作業日報!$H$1044:$H$1064,"○")</f>
        <v>0</v>
      </c>
      <c r="AD12" s="392">
        <f>SUMIFS(作業日報!$B$1087:$B$1107,作業日報!$A$1087:$A$1107,$A12,作業日報!$D$1087:$D$1107,"○")+SUMIFS(作業日報!$F$1087:$F$1107,作業日報!$E$1087:$E$1107,$A12,作業日報!$H$1087:$H$1107,"○")</f>
        <v>0</v>
      </c>
      <c r="AE12" s="392">
        <f>SUMIFS(作業日報!$B$1130:$B$1150,作業日報!$A$1130:$A$1150,$A12,作業日報!$D$1130:$D$1150,"○")+SUMIFS(作業日報!$F$1130:$F$1150,作業日報!$E$1130:$E$1150,$A12,作業日報!$H$1130:$H$1150,"○")</f>
        <v>0</v>
      </c>
      <c r="AF12" s="392">
        <f>SUMIFS(作業日報!$B$1173:$B$1193,作業日報!$A$1173:$A$1193,$A12,作業日報!$D$1173:$D$1193,"○")+SUMIFS(作業日報!$F$1173:$F$1193,作業日報!$E$1173:$E$1193,$A12,作業日報!$H$1173:$H$1193,"○")</f>
        <v>0</v>
      </c>
      <c r="AG12" s="392">
        <f>SUMIFS(作業日報!$B$1216:$B$1236,作業日報!$A$1216:$A$1236,$A12,作業日報!$D$1216:$D$1236,"○")+SUMIFS(作業日報!$F$1216:$F$1236,作業日報!$E$1216:$E$1236,$A12,作業日報!$H$1216:$H$1236,"○")</f>
        <v>0</v>
      </c>
      <c r="AH12" s="392">
        <f>SUMIFS(作業日報!$B$1259:$B$1279,作業日報!$A$1259:$A$1279,$A12,作業日報!$D$1259:$D$1279,"○")+SUMIFS(作業日報!$F$1259:$F$1279,作業日報!$E$1259:$E$1279,$A12,作業日報!$H$1259:$H$1279,"○")</f>
        <v>0</v>
      </c>
      <c r="AI12" s="392">
        <f>SUMIFS(作業日報!$B$1302:$B$1322,作業日報!$A$1302:$A$1322,$A12,作業日報!$D$1302:$D$1322,"○")+SUMIFS(作業日報!$F$1302:$F$1322,作業日報!$E$1302:$E$1322,$A12,作業日報!$H$1302:$H$1322,"○")</f>
        <v>0</v>
      </c>
      <c r="AJ12" s="392">
        <f>SUMIFS(作業日報!$B$1345:$B$1365,作業日報!$A$1345:$A$1365,$A12,作業日報!$D$1345:$D$1365,"○")+SUMIFS(作業日報!$F$1345:$F$1365,作業日報!$E$1345:$E$1365,$A12,作業日報!$H$1345:$H$1365,"○")</f>
        <v>0</v>
      </c>
      <c r="AK12" s="392">
        <f>SUMIFS(作業日報!$B$1388:$B$1408,作業日報!$A$1388:$A$1408,$A12,作業日報!$D$1388:$D$1408,"○")+SUMIFS(作業日報!$F$1388:$F$1408,作業日報!$E$1388:$E$1408,$A12,作業日報!$H$1388:$H$1408,"○")</f>
        <v>0</v>
      </c>
      <c r="AL12" s="392">
        <f>SUMIFS(作業日報!$B$1431:$B$1451,作業日報!$A$1431:$A$1451,$A12,作業日報!$D$1431:$D$1451,"○")+SUMIFS(作業日報!$F$1431:$F$1451,作業日報!$E$1431:$E$1451,$A12,作業日報!$H$1431:$H$1451,"○")</f>
        <v>0</v>
      </c>
      <c r="AM12" s="392">
        <f>SUMIFS(作業日報!$B$1474:$B$1494,作業日報!$A$1474:$A$1494,$A12,作業日報!$D$1474:$D$1494,"○")+SUMIFS(作業日報!$F$1474:$F$1494,作業日報!$E$1474:$E$1494,$A12,作業日報!$H$1474:$H$1494,"○")</f>
        <v>0</v>
      </c>
      <c r="AN12" s="392">
        <f>SUMIFS(作業日報!$B$1517:$B$1537,作業日報!$A$1517:$A$1537,$A12,作業日報!$D$1517:$D$1537,"○")+SUMIFS(作業日報!$F$1517:$F$1537,作業日報!$E$1517:$E$1537,$A12,作業日報!$H$1517:$H$1537,"○")</f>
        <v>0</v>
      </c>
      <c r="AO12" s="392">
        <f>SUMIFS(作業日報!$B$1560:$B$1580,作業日報!$A$1560:$A$1580,$A12,作業日報!$D$1560:$D$1580,"○")+SUMIFS(作業日報!$F$1560:$F$1580,作業日報!$E$1560:$E$1580,$A12,作業日報!$H$1560:$H$1580,"○")</f>
        <v>0</v>
      </c>
      <c r="AP12" s="392">
        <f>SUMIFS(作業日報!$B$1603:$B$1623,作業日報!$A$1603:$A$1623,$A12,作業日報!$D$1603:$D$1623,"○")+SUMIFS(作業日報!$F$1603:$F$1623,作業日報!$E$1603:$E$1623,$A12,作業日報!$H$1603:$H$1623,"○")</f>
        <v>0</v>
      </c>
      <c r="AQ12" s="392">
        <f>SUMIFS(作業日報!$B$1646:$B$1666,作業日報!$A$1646:$A$1666,$A12,作業日報!$D$1646:$D$1666,"○")+SUMIFS(作業日報!$F$1646:$F$1666,作業日報!$E$1646:$E$1666,$A12,作業日報!$H$1646:$H$1666,"○")</f>
        <v>0</v>
      </c>
      <c r="AR12" s="392">
        <f>SUMIFS(作業日報!$B$1689:$B$1709,作業日報!$A$1689:$A$1709,$A12,作業日報!$D$1689:$D$1709,"○")+SUMIFS(作業日報!$F$1689:$F$1709,作業日報!$E$1689:$E$1709,$A12,作業日報!$H$1689:$H$1709,"○")</f>
        <v>0</v>
      </c>
      <c r="AS12" s="392">
        <f>SUMIFS(作業日報!$B$1732:$B$1752,作業日報!$A$1732:$A$1752,$A12,作業日報!$D$1732:$D$1752,"○")+SUMIFS(作業日報!$F$1732:$F$1752,作業日報!$E$1732:$E$1752,$A12,作業日報!$H$1732:$H$1752,"○")</f>
        <v>0</v>
      </c>
      <c r="AT12" s="392">
        <f>SUMIFS(作業日報!$B$1775:$B$1795,作業日報!$A$1775:$A$1795,$A12,作業日報!$D$1775:$D$1795,"○")+SUMIFS(作業日報!$F$1775:$F$1795,作業日報!$E$1775:$E$1795,$A12,作業日報!$H$1775:$H$1795,"○")</f>
        <v>0</v>
      </c>
      <c r="AU12" s="392">
        <f>SUMIFS(作業日報!$B$1818:$B$1838,作業日報!$A$1818:$A$1838,$A12,作業日報!$D$1818:$D$1838,"○")+SUMIFS(作業日報!$F$1818:$F$1838,作業日報!$E$1818:$E$1838,$A12,作業日報!$H$1818:$H$1838,"○")</f>
        <v>0</v>
      </c>
      <c r="AV12" s="392">
        <f>SUMIFS(作業日報!$B$1861:$B$1881,作業日報!$A$1861:$A$1881,$A12,作業日報!$D$1861:$D$1881,"○")+SUMIFS(作業日報!$F$1861:$F$1881,作業日報!$E$1861:$E$1881,$A12,作業日報!$H$1861:$H$1881,"○")</f>
        <v>0</v>
      </c>
      <c r="AW12" s="392">
        <f>SUMIFS(作業日報!$B$1904:$B$1924,作業日報!$A$1904:$A$1924,$A12,作業日報!$D$1904:$D$1924,"○")+SUMIFS(作業日報!$F$1904:$F$1924,作業日報!$E$1904:$E$1924,$A12,作業日報!$H$1904:$H$1924,"○")</f>
        <v>0</v>
      </c>
      <c r="AX12" s="392">
        <f>SUMIFS(作業日報!$B$1947:$B$1967,作業日報!$A$1947:$A$1967,$A12,作業日報!$D$1947:$D$1967,"○")+SUMIFS(作業日報!$F$1947:$F$1967,作業日報!$E$1947:$E$1967,$A12,作業日報!$H$1947:$H$1967,"○")</f>
        <v>0</v>
      </c>
      <c r="AY12" s="392">
        <f>SUMIFS(作業日報!$B$1990:$B$2010,作業日報!$A$1990:$A$2010,$A12,作業日報!$D$1990:$D$2010,"○")+SUMIFS(作業日報!$F$1990:$F$2010,作業日報!$E$1990:$E$2010,$A12,作業日報!$H$1990:$H$2010,"○")</f>
        <v>0</v>
      </c>
      <c r="AZ12" s="392">
        <f>SUMIFS(作業日報!$B$2033:$B$2053,作業日報!$A$2033:$A$2053,$A12,作業日報!$D$2033:$D$2053,"○")+SUMIFS(作業日報!$F$2033:$F$2053,作業日報!$E$2033:$E$2053,$A12,作業日報!$H$2033:$H$2053,"○")</f>
        <v>0</v>
      </c>
      <c r="BA12" s="392">
        <f>SUMIFS(作業日報!$B$2076:$B$2096,作業日報!$A$2076:$A$2096,$A12,作業日報!$D$2076:$D$2096,"○")+SUMIFS(作業日報!$F$2076:$F$2096,作業日報!$E$2076:$E$2096,$A12,作業日報!$H$2076:$H$2096,"○")</f>
        <v>0</v>
      </c>
      <c r="BB12" s="392">
        <f>SUMIFS(作業日報!$B$2119:$B$2139,作業日報!$A$2119:$A$2139,$A12,作業日報!$D$2119:$D$2139,"○")+SUMIFS(作業日報!$F$2119:$F$2139,作業日報!$E$2119:$E$2139,$A12,作業日報!$H$2119:$H$2139,"○")</f>
        <v>0</v>
      </c>
      <c r="BC12" s="478">
        <f>SUMIFS(作業日報!$B$2162:$B$2182,作業日報!$A$2162:$A$2182,$A12,作業日報!$D$2162:$D$2182,"○")+SUMIFS(作業日報!$F$2162:$F$2182,作業日報!$E$2162:$E$2182,$A12,作業日報!$H$2162:$H$2182,"○")</f>
        <v>0</v>
      </c>
    </row>
    <row r="13" spans="1:55" x14ac:dyDescent="0.2">
      <c r="A13" s="400"/>
      <c r="B13" s="398"/>
      <c r="C13" s="397"/>
      <c r="D13" s="396">
        <f>SUMIFS(作業日報!B:B,作業日報!A:A,A13,作業日報!D:D,"○")+SUMIFS(作業日報!F:F,作業日報!E:E,A13,作業日報!H:H,"○")</f>
        <v>0</v>
      </c>
      <c r="E13" s="395">
        <f>SUMIFS(作業日報!$B$12:$B$32,作業日報!$A$12:$A$32,$A13,作業日報!$D$12:$D$32,"○")+SUMIFS(作業日報!$F$12:$F$32,作業日報!$E$12:$E$32,$A13,作業日報!$H$12:$H$32,"○")</f>
        <v>0</v>
      </c>
      <c r="F13" s="394">
        <f>SUMIFS(作業日報!$B$55:$B$75,作業日報!$A$55:$A$75,$A13,作業日報!$D$55:$D$75,"○")+SUMIFS(作業日報!$F$55:$F$75,作業日報!$E$55:$E$75,$A13,作業日報!$H$55:$H$75,"○")</f>
        <v>0</v>
      </c>
      <c r="G13" s="394">
        <f>SUMIFS(作業日報!$B$98:$B$118,作業日報!$A$98:$A$118,$A13,作業日報!$D$98:$D$118,"○")+SUMIFS(作業日報!$F$98:$F$118,作業日報!$E$98:$E$118,$A13,作業日報!$H$98:$H$118,"○")</f>
        <v>0</v>
      </c>
      <c r="H13" s="394">
        <f>SUMIFS(作業日報!$B$141:$B$161,作業日報!$A$141:$A$161,$A13,作業日報!$D$141:$D$161,"○")+SUMIFS(作業日報!$F$141:$F$161,作業日報!$E$141:$E$161,$A13,作業日報!$H$141:$H$161,"○")</f>
        <v>0</v>
      </c>
      <c r="I13" s="394">
        <f>SUMIFS(作業日報!$B$184:$B$204,作業日報!$A$184:$A$204,$A13,作業日報!$D$184:$D$204,"○")+SUMIFS(作業日報!$F$184:$F$204,作業日報!$E$184:$E$204,$A13,作業日報!$H$184:$H$204,"○")</f>
        <v>0</v>
      </c>
      <c r="J13" s="394">
        <f>SUMIFS(作業日報!$B$227:$B$247,作業日報!$A$227:$A$247,$A13,作業日報!$D$227:$D$247,"○")+SUMIFS(作業日報!$F$227:$F$247,作業日報!$E$227:$E$247,$A13,作業日報!$H$227:$H$247,"○")</f>
        <v>0</v>
      </c>
      <c r="K13" s="394">
        <f>SUMIFS(作業日報!$B$270:$B$290,作業日報!$A$270:$A$290,$A13,作業日報!$D$270:$D$290,"○")+SUMIFS(作業日報!$F$270:$F$290,作業日報!$E$270:$E$290,$A13,作業日報!$H$270:$H$290,"○")</f>
        <v>0</v>
      </c>
      <c r="L13" s="394">
        <f>SUMIFS(作業日報!$B$313:$B$333,作業日報!$A$313:$A$333,$A13,作業日報!$D$313:$D$333,"○")+SUMIFS(作業日報!$F$313:$F$333,作業日報!$E$313:$E$333,$A13,作業日報!$H$313:$H$333,"○")</f>
        <v>0</v>
      </c>
      <c r="M13" s="394">
        <f>SUMIFS(作業日報!$B$356:$B$376,作業日報!$A$356:$A$376,$A13,作業日報!$D$356:$D$376,"○")+SUMIFS(作業日報!$F$356:$F$376,作業日報!$E$356:$E$376,$A13,作業日報!$H$356:$H$376,"○")</f>
        <v>0</v>
      </c>
      <c r="N13" s="394">
        <f>SUMIFS(作業日報!$B$399:$B$419,作業日報!$A$399:$A$419,$A13,作業日報!$D$399:$D$419,"○")+SUMIFS(作業日報!$F$399:$F$419,作業日報!$E$399:$E$419,$A13,作業日報!$H$399:$H$419,"○")</f>
        <v>0</v>
      </c>
      <c r="O13" s="394">
        <f>SUMIFS(作業日報!$B$442:$B$462,作業日報!$A$442:$A$462,$A13,作業日報!$D$442:$D$462,"○")+SUMIFS(作業日報!$F$442:$F$462,作業日報!$E$442:$E$462,$A13,作業日報!$H$442:$H$462,"○")</f>
        <v>0</v>
      </c>
      <c r="P13" s="394">
        <f>SUMIFS(作業日報!$B$485:$B$505,作業日報!$A$485:$A$505,$A13,作業日報!$D$485:$D$505,"○")+SUMIFS(作業日報!$F$485:$F$505,作業日報!$E$485:$E$505,$A13,作業日報!$H$485:$H$505,"○")</f>
        <v>0</v>
      </c>
      <c r="Q13" s="394">
        <f>SUMIFS(作業日報!$B$528:$B$548,作業日報!$A$528:$A$548,$A13,作業日報!$D$528:$D$548,"○")+SUMIFS(作業日報!$F$528:$F$548,作業日報!$E$528:$E$548,$A13,作業日報!$H$528:$H$548,"○")</f>
        <v>0</v>
      </c>
      <c r="R13" s="394">
        <f>SUMIFS(作業日報!$B$571:$B$591,作業日報!$A$571:$A$591,$A13,作業日報!$D$571:$D$591,"○")+SUMIFS(作業日報!$F$571:$F$591,作業日報!$E$571:$E$591,$A13,作業日報!$H$571:$H$591,"○")</f>
        <v>0</v>
      </c>
      <c r="S13" s="391">
        <f>SUMIFS(作業日報!$B$614:$B$634,作業日報!$A$614:$A$634,$A13,作業日報!$D$614:$D$634,"○")+SUMIFS(作業日報!$F$614:$F$634,作業日報!$E$614:$E$634,$A13,作業日報!$H$614:$H$634,"○")</f>
        <v>0</v>
      </c>
      <c r="T13" s="393">
        <f>SUMIFS(作業日報!$B$657:$B$677,作業日報!$A$657:$A$677,$A13,作業日報!$D$657:$D$677,"○")+SUMIFS(作業日報!$F$657:$F$677,作業日報!$E$657:$E$677,$A13,作業日報!$H$657:$H$677,"○")</f>
        <v>0</v>
      </c>
      <c r="U13" s="392">
        <f>SUMIFS(作業日報!$B$700:$B$720,作業日報!$A$700:$A$720,$A13,作業日報!$D$700:$D$720,"○")+SUMIFS(作業日報!$F$700:$F$720,作業日報!$E$700:$E$720,$A13,作業日報!$H$700:$H$720,"○")</f>
        <v>0</v>
      </c>
      <c r="V13" s="392">
        <f>SUMIFS(作業日報!$B$743:$B$763,作業日報!$A$743:$A$763,$A13,作業日報!$D$743:$D$763,"○")+SUMIFS(作業日報!$F$743:$F$763,作業日報!$E$743:$E$763,$A13,作業日報!$H$743:$H$763,"○")</f>
        <v>0</v>
      </c>
      <c r="W13" s="392">
        <f>SUMIFS(作業日報!$B$786:$B$806,作業日報!$A$786:$A$806,$A13,作業日報!$D$786:$D$806,"○")+SUMIFS(作業日報!$F$786:$F$806,作業日報!$E$786:$E$806,$A13,作業日報!$H$786:$H$806,"○")</f>
        <v>0</v>
      </c>
      <c r="X13" s="392">
        <f>SUMIFS(作業日報!$B$829:$B$849,作業日報!$A$829:$A$849,$A13,作業日報!$D$829:$D$849,"○")+SUMIFS(作業日報!$F$829:$F$849,作業日報!$E$829:$E$849,$A13,作業日報!$H$829:$H$849,"○")</f>
        <v>0</v>
      </c>
      <c r="Y13" s="392">
        <f>SUMIFS(作業日報!$B$872:$B$892,作業日報!$A$872:$A$892,$A13,作業日報!$D$872:$D$892,"○")+SUMIFS(作業日報!$F$872:$F$892,作業日報!$E$872:$E$892,$A13,作業日報!$H$872:$H$892,"○")</f>
        <v>0</v>
      </c>
      <c r="Z13" s="392">
        <f>SUMIFS(作業日報!$B$915:$B$935,作業日報!$A$915:$A$935,$A13,作業日報!$D$915:$D$935,"○")+SUMIFS(作業日報!$F$915:$F$935,作業日報!$E$915:$E$935,$A13,作業日報!$H$915:$H$935,"○")</f>
        <v>0</v>
      </c>
      <c r="AA13" s="473">
        <f>SUMIFS(作業日報!$B$958:$B$978,作業日報!$A$958:$A$978,$A13,作業日報!$D$958:$D$978,"○")+SUMIFS(作業日報!$F$958:$F$978,作業日報!$E$958:$E$978,$A13,作業日報!$H$958:$H$978,"○")</f>
        <v>0</v>
      </c>
      <c r="AB13" s="392">
        <f>SUMIFS(作業日報!$B$1001:$B$1021,作業日報!$A$1001:$A$1021,$A13,作業日報!$D$1001:$D$1021,"○")+SUMIFS(作業日報!$F$1001:$F$1021,作業日報!$E$1001:$E$1021,$A13,作業日報!$H$1001:$H$1021,"○")</f>
        <v>0</v>
      </c>
      <c r="AC13" s="392">
        <f>SUMIFS(作業日報!$B$1044:$B$1064,作業日報!$A$1044:$A$1064,$A13,作業日報!$D$1044:$D$1064,"○")+SUMIFS(作業日報!$F$1044:$F$1064,作業日報!$E$1044:$E$1064,$A13,作業日報!$H$1044:$H$1064,"○")</f>
        <v>0</v>
      </c>
      <c r="AD13" s="392">
        <f>SUMIFS(作業日報!$B$1087:$B$1107,作業日報!$A$1087:$A$1107,$A13,作業日報!$D$1087:$D$1107,"○")+SUMIFS(作業日報!$F$1087:$F$1107,作業日報!$E$1087:$E$1107,$A13,作業日報!$H$1087:$H$1107,"○")</f>
        <v>0</v>
      </c>
      <c r="AE13" s="392">
        <f>SUMIFS(作業日報!$B$1130:$B$1150,作業日報!$A$1130:$A$1150,$A13,作業日報!$D$1130:$D$1150,"○")+SUMIFS(作業日報!$F$1130:$F$1150,作業日報!$E$1130:$E$1150,$A13,作業日報!$H$1130:$H$1150,"○")</f>
        <v>0</v>
      </c>
      <c r="AF13" s="392">
        <f>SUMIFS(作業日報!$B$1173:$B$1193,作業日報!$A$1173:$A$1193,$A13,作業日報!$D$1173:$D$1193,"○")+SUMIFS(作業日報!$F$1173:$F$1193,作業日報!$E$1173:$E$1193,$A13,作業日報!$H$1173:$H$1193,"○")</f>
        <v>0</v>
      </c>
      <c r="AG13" s="392">
        <f>SUMIFS(作業日報!$B$1216:$B$1236,作業日報!$A$1216:$A$1236,$A13,作業日報!$D$1216:$D$1236,"○")+SUMIFS(作業日報!$F$1216:$F$1236,作業日報!$E$1216:$E$1236,$A13,作業日報!$H$1216:$H$1236,"○")</f>
        <v>0</v>
      </c>
      <c r="AH13" s="392">
        <f>SUMIFS(作業日報!$B$1259:$B$1279,作業日報!$A$1259:$A$1279,$A13,作業日報!$D$1259:$D$1279,"○")+SUMIFS(作業日報!$F$1259:$F$1279,作業日報!$E$1259:$E$1279,$A13,作業日報!$H$1259:$H$1279,"○")</f>
        <v>0</v>
      </c>
      <c r="AI13" s="392">
        <f>SUMIFS(作業日報!$B$1302:$B$1322,作業日報!$A$1302:$A$1322,$A13,作業日報!$D$1302:$D$1322,"○")+SUMIFS(作業日報!$F$1302:$F$1322,作業日報!$E$1302:$E$1322,$A13,作業日報!$H$1302:$H$1322,"○")</f>
        <v>0</v>
      </c>
      <c r="AJ13" s="392">
        <f>SUMIFS(作業日報!$B$1345:$B$1365,作業日報!$A$1345:$A$1365,$A13,作業日報!$D$1345:$D$1365,"○")+SUMIFS(作業日報!$F$1345:$F$1365,作業日報!$E$1345:$E$1365,$A13,作業日報!$H$1345:$H$1365,"○")</f>
        <v>0</v>
      </c>
      <c r="AK13" s="392">
        <f>SUMIFS(作業日報!$B$1388:$B$1408,作業日報!$A$1388:$A$1408,$A13,作業日報!$D$1388:$D$1408,"○")+SUMIFS(作業日報!$F$1388:$F$1408,作業日報!$E$1388:$E$1408,$A13,作業日報!$H$1388:$H$1408,"○")</f>
        <v>0</v>
      </c>
      <c r="AL13" s="392">
        <f>SUMIFS(作業日報!$B$1431:$B$1451,作業日報!$A$1431:$A$1451,$A13,作業日報!$D$1431:$D$1451,"○")+SUMIFS(作業日報!$F$1431:$F$1451,作業日報!$E$1431:$E$1451,$A13,作業日報!$H$1431:$H$1451,"○")</f>
        <v>0</v>
      </c>
      <c r="AM13" s="392">
        <f>SUMIFS(作業日報!$B$1474:$B$1494,作業日報!$A$1474:$A$1494,$A13,作業日報!$D$1474:$D$1494,"○")+SUMIFS(作業日報!$F$1474:$F$1494,作業日報!$E$1474:$E$1494,$A13,作業日報!$H$1474:$H$1494,"○")</f>
        <v>0</v>
      </c>
      <c r="AN13" s="392">
        <f>SUMIFS(作業日報!$B$1517:$B$1537,作業日報!$A$1517:$A$1537,$A13,作業日報!$D$1517:$D$1537,"○")+SUMIFS(作業日報!$F$1517:$F$1537,作業日報!$E$1517:$E$1537,$A13,作業日報!$H$1517:$H$1537,"○")</f>
        <v>0</v>
      </c>
      <c r="AO13" s="392">
        <f>SUMIFS(作業日報!$B$1560:$B$1580,作業日報!$A$1560:$A$1580,$A13,作業日報!$D$1560:$D$1580,"○")+SUMIFS(作業日報!$F$1560:$F$1580,作業日報!$E$1560:$E$1580,$A13,作業日報!$H$1560:$H$1580,"○")</f>
        <v>0</v>
      </c>
      <c r="AP13" s="392">
        <f>SUMIFS(作業日報!$B$1603:$B$1623,作業日報!$A$1603:$A$1623,$A13,作業日報!$D$1603:$D$1623,"○")+SUMIFS(作業日報!$F$1603:$F$1623,作業日報!$E$1603:$E$1623,$A13,作業日報!$H$1603:$H$1623,"○")</f>
        <v>0</v>
      </c>
      <c r="AQ13" s="392">
        <f>SUMIFS(作業日報!$B$1646:$B$1666,作業日報!$A$1646:$A$1666,$A13,作業日報!$D$1646:$D$1666,"○")+SUMIFS(作業日報!$F$1646:$F$1666,作業日報!$E$1646:$E$1666,$A13,作業日報!$H$1646:$H$1666,"○")</f>
        <v>0</v>
      </c>
      <c r="AR13" s="392">
        <f>SUMIFS(作業日報!$B$1689:$B$1709,作業日報!$A$1689:$A$1709,$A13,作業日報!$D$1689:$D$1709,"○")+SUMIFS(作業日報!$F$1689:$F$1709,作業日報!$E$1689:$E$1709,$A13,作業日報!$H$1689:$H$1709,"○")</f>
        <v>0</v>
      </c>
      <c r="AS13" s="392">
        <f>SUMIFS(作業日報!$B$1732:$B$1752,作業日報!$A$1732:$A$1752,$A13,作業日報!$D$1732:$D$1752,"○")+SUMIFS(作業日報!$F$1732:$F$1752,作業日報!$E$1732:$E$1752,$A13,作業日報!$H$1732:$H$1752,"○")</f>
        <v>0</v>
      </c>
      <c r="AT13" s="392">
        <f>SUMIFS(作業日報!$B$1775:$B$1795,作業日報!$A$1775:$A$1795,$A13,作業日報!$D$1775:$D$1795,"○")+SUMIFS(作業日報!$F$1775:$F$1795,作業日報!$E$1775:$E$1795,$A13,作業日報!$H$1775:$H$1795,"○")</f>
        <v>0</v>
      </c>
      <c r="AU13" s="392">
        <f>SUMIFS(作業日報!$B$1818:$B$1838,作業日報!$A$1818:$A$1838,$A13,作業日報!$D$1818:$D$1838,"○")+SUMIFS(作業日報!$F$1818:$F$1838,作業日報!$E$1818:$E$1838,$A13,作業日報!$H$1818:$H$1838,"○")</f>
        <v>0</v>
      </c>
      <c r="AV13" s="392">
        <f>SUMIFS(作業日報!$B$1861:$B$1881,作業日報!$A$1861:$A$1881,$A13,作業日報!$D$1861:$D$1881,"○")+SUMIFS(作業日報!$F$1861:$F$1881,作業日報!$E$1861:$E$1881,$A13,作業日報!$H$1861:$H$1881,"○")</f>
        <v>0</v>
      </c>
      <c r="AW13" s="392">
        <f>SUMIFS(作業日報!$B$1904:$B$1924,作業日報!$A$1904:$A$1924,$A13,作業日報!$D$1904:$D$1924,"○")+SUMIFS(作業日報!$F$1904:$F$1924,作業日報!$E$1904:$E$1924,$A13,作業日報!$H$1904:$H$1924,"○")</f>
        <v>0</v>
      </c>
      <c r="AX13" s="392">
        <f>SUMIFS(作業日報!$B$1947:$B$1967,作業日報!$A$1947:$A$1967,$A13,作業日報!$D$1947:$D$1967,"○")+SUMIFS(作業日報!$F$1947:$F$1967,作業日報!$E$1947:$E$1967,$A13,作業日報!$H$1947:$H$1967,"○")</f>
        <v>0</v>
      </c>
      <c r="AY13" s="392">
        <f>SUMIFS(作業日報!$B$1990:$B$2010,作業日報!$A$1990:$A$2010,$A13,作業日報!$D$1990:$D$2010,"○")+SUMIFS(作業日報!$F$1990:$F$2010,作業日報!$E$1990:$E$2010,$A13,作業日報!$H$1990:$H$2010,"○")</f>
        <v>0</v>
      </c>
      <c r="AZ13" s="392">
        <f>SUMIFS(作業日報!$B$2033:$B$2053,作業日報!$A$2033:$A$2053,$A13,作業日報!$D$2033:$D$2053,"○")+SUMIFS(作業日報!$F$2033:$F$2053,作業日報!$E$2033:$E$2053,$A13,作業日報!$H$2033:$H$2053,"○")</f>
        <v>0</v>
      </c>
      <c r="BA13" s="392">
        <f>SUMIFS(作業日報!$B$2076:$B$2096,作業日報!$A$2076:$A$2096,$A13,作業日報!$D$2076:$D$2096,"○")+SUMIFS(作業日報!$F$2076:$F$2096,作業日報!$E$2076:$E$2096,$A13,作業日報!$H$2076:$H$2096,"○")</f>
        <v>0</v>
      </c>
      <c r="BB13" s="392">
        <f>SUMIFS(作業日報!$B$2119:$B$2139,作業日報!$A$2119:$A$2139,$A13,作業日報!$D$2119:$D$2139,"○")+SUMIFS(作業日報!$F$2119:$F$2139,作業日報!$E$2119:$E$2139,$A13,作業日報!$H$2119:$H$2139,"○")</f>
        <v>0</v>
      </c>
      <c r="BC13" s="478">
        <f>SUMIFS(作業日報!$B$2162:$B$2182,作業日報!$A$2162:$A$2182,$A13,作業日報!$D$2162:$D$2182,"○")+SUMIFS(作業日報!$F$2162:$F$2182,作業日報!$E$2162:$E$2182,$A13,作業日報!$H$2162:$H$2182,"○")</f>
        <v>0</v>
      </c>
    </row>
    <row r="14" spans="1:55" x14ac:dyDescent="0.2">
      <c r="A14" s="399"/>
      <c r="B14" s="398"/>
      <c r="C14" s="397"/>
      <c r="D14" s="396">
        <f>SUMIFS(作業日報!B:B,作業日報!A:A,A14,作業日報!D:D,"○")+SUMIFS(作業日報!F:F,作業日報!E:E,A14,作業日報!H:H,"○")</f>
        <v>0</v>
      </c>
      <c r="E14" s="395">
        <f>SUMIFS(作業日報!$B$12:$B$32,作業日報!$A$12:$A$32,$A14,作業日報!$D$12:$D$32,"○")+SUMIFS(作業日報!$F$12:$F$32,作業日報!$E$12:$E$32,$A14,作業日報!$H$12:$H$32,"○")</f>
        <v>0</v>
      </c>
      <c r="F14" s="394">
        <f>SUMIFS(作業日報!$B$55:$B$75,作業日報!$A$55:$A$75,$A14,作業日報!$D$55:$D$75,"○")+SUMIFS(作業日報!$F$55:$F$75,作業日報!$E$55:$E$75,$A14,作業日報!$H$55:$H$75,"○")</f>
        <v>0</v>
      </c>
      <c r="G14" s="394">
        <f>SUMIFS(作業日報!$B$98:$B$118,作業日報!$A$98:$A$118,$A14,作業日報!$D$98:$D$118,"○")+SUMIFS(作業日報!$F$98:$F$118,作業日報!$E$98:$E$118,$A14,作業日報!$H$98:$H$118,"○")</f>
        <v>0</v>
      </c>
      <c r="H14" s="394">
        <f>SUMIFS(作業日報!$B$141:$B$161,作業日報!$A$141:$A$161,$A14,作業日報!$D$141:$D$161,"○")+SUMIFS(作業日報!$F$141:$F$161,作業日報!$E$141:$E$161,$A14,作業日報!$H$141:$H$161,"○")</f>
        <v>0</v>
      </c>
      <c r="I14" s="394">
        <f>SUMIFS(作業日報!$B$184:$B$204,作業日報!$A$184:$A$204,$A14,作業日報!$D$184:$D$204,"○")+SUMIFS(作業日報!$F$184:$F$204,作業日報!$E$184:$E$204,$A14,作業日報!$H$184:$H$204,"○")</f>
        <v>0</v>
      </c>
      <c r="J14" s="394">
        <f>SUMIFS(作業日報!$B$227:$B$247,作業日報!$A$227:$A$247,$A14,作業日報!$D$227:$D$247,"○")+SUMIFS(作業日報!$F$227:$F$247,作業日報!$E$227:$E$247,$A14,作業日報!$H$227:$H$247,"○")</f>
        <v>0</v>
      </c>
      <c r="K14" s="394">
        <f>SUMIFS(作業日報!$B$270:$B$290,作業日報!$A$270:$A$290,$A14,作業日報!$D$270:$D$290,"○")+SUMIFS(作業日報!$F$270:$F$290,作業日報!$E$270:$E$290,$A14,作業日報!$H$270:$H$290,"○")</f>
        <v>0</v>
      </c>
      <c r="L14" s="394">
        <f>SUMIFS(作業日報!$B$313:$B$333,作業日報!$A$313:$A$333,$A14,作業日報!$D$313:$D$333,"○")+SUMIFS(作業日報!$F$313:$F$333,作業日報!$E$313:$E$333,$A14,作業日報!$H$313:$H$333,"○")</f>
        <v>0</v>
      </c>
      <c r="M14" s="394">
        <f>SUMIFS(作業日報!$B$356:$B$376,作業日報!$A$356:$A$376,$A14,作業日報!$D$356:$D$376,"○")+SUMIFS(作業日報!$F$356:$F$376,作業日報!$E$356:$E$376,$A14,作業日報!$H$356:$H$376,"○")</f>
        <v>0</v>
      </c>
      <c r="N14" s="394">
        <f>SUMIFS(作業日報!$B$399:$B$419,作業日報!$A$399:$A$419,$A14,作業日報!$D$399:$D$419,"○")+SUMIFS(作業日報!$F$399:$F$419,作業日報!$E$399:$E$419,$A14,作業日報!$H$399:$H$419,"○")</f>
        <v>0</v>
      </c>
      <c r="O14" s="394">
        <f>SUMIFS(作業日報!$B$442:$B$462,作業日報!$A$442:$A$462,$A14,作業日報!$D$442:$D$462,"○")+SUMIFS(作業日報!$F$442:$F$462,作業日報!$E$442:$E$462,$A14,作業日報!$H$442:$H$462,"○")</f>
        <v>0</v>
      </c>
      <c r="P14" s="394">
        <f>SUMIFS(作業日報!$B$485:$B$505,作業日報!$A$485:$A$505,$A14,作業日報!$D$485:$D$505,"○")+SUMIFS(作業日報!$F$485:$F$505,作業日報!$E$485:$E$505,$A14,作業日報!$H$485:$H$505,"○")</f>
        <v>0</v>
      </c>
      <c r="Q14" s="394">
        <f>SUMIFS(作業日報!$B$528:$B$548,作業日報!$A$528:$A$548,$A14,作業日報!$D$528:$D$548,"○")+SUMIFS(作業日報!$F$528:$F$548,作業日報!$E$528:$E$548,$A14,作業日報!$H$528:$H$548,"○")</f>
        <v>0</v>
      </c>
      <c r="R14" s="394">
        <f>SUMIFS(作業日報!$B$571:$B$591,作業日報!$A$571:$A$591,$A14,作業日報!$D$571:$D$591,"○")+SUMIFS(作業日報!$F$571:$F$591,作業日報!$E$571:$E$591,$A14,作業日報!$H$571:$H$591,"○")</f>
        <v>0</v>
      </c>
      <c r="S14" s="391">
        <f>SUMIFS(作業日報!$B$614:$B$634,作業日報!$A$614:$A$634,$A14,作業日報!$D$614:$D$634,"○")+SUMIFS(作業日報!$F$614:$F$634,作業日報!$E$614:$E$634,$A14,作業日報!$H$614:$H$634,"○")</f>
        <v>0</v>
      </c>
      <c r="T14" s="393">
        <f>SUMIFS(作業日報!$B$657:$B$677,作業日報!$A$657:$A$677,$A14,作業日報!$D$657:$D$677,"○")+SUMIFS(作業日報!$F$657:$F$677,作業日報!$E$657:$E$677,$A14,作業日報!$H$657:$H$677,"○")</f>
        <v>0</v>
      </c>
      <c r="U14" s="392">
        <f>SUMIFS(作業日報!$B$700:$B$720,作業日報!$A$700:$A$720,$A14,作業日報!$D$700:$D$720,"○")+SUMIFS(作業日報!$F$700:$F$720,作業日報!$E$700:$E$720,$A14,作業日報!$H$700:$H$720,"○")</f>
        <v>0</v>
      </c>
      <c r="V14" s="392">
        <f>SUMIFS(作業日報!$B$743:$B$763,作業日報!$A$743:$A$763,$A14,作業日報!$D$743:$D$763,"○")+SUMIFS(作業日報!$F$743:$F$763,作業日報!$E$743:$E$763,$A14,作業日報!$H$743:$H$763,"○")</f>
        <v>0</v>
      </c>
      <c r="W14" s="392">
        <f>SUMIFS(作業日報!$B$786:$B$806,作業日報!$A$786:$A$806,$A14,作業日報!$D$786:$D$806,"○")+SUMIFS(作業日報!$F$786:$F$806,作業日報!$E$786:$E$806,$A14,作業日報!$H$786:$H$806,"○")</f>
        <v>0</v>
      </c>
      <c r="X14" s="392">
        <f>SUMIFS(作業日報!$B$829:$B$849,作業日報!$A$829:$A$849,$A14,作業日報!$D$829:$D$849,"○")+SUMIFS(作業日報!$F$829:$F$849,作業日報!$E$829:$E$849,$A14,作業日報!$H$829:$H$849,"○")</f>
        <v>0</v>
      </c>
      <c r="Y14" s="392">
        <f>SUMIFS(作業日報!$B$872:$B$892,作業日報!$A$872:$A$892,$A14,作業日報!$D$872:$D$892,"○")+SUMIFS(作業日報!$F$872:$F$892,作業日報!$E$872:$E$892,$A14,作業日報!$H$872:$H$892,"○")</f>
        <v>0</v>
      </c>
      <c r="Z14" s="392">
        <f>SUMIFS(作業日報!$B$915:$B$935,作業日報!$A$915:$A$935,$A14,作業日報!$D$915:$D$935,"○")+SUMIFS(作業日報!$F$915:$F$935,作業日報!$E$915:$E$935,$A14,作業日報!$H$915:$H$935,"○")</f>
        <v>0</v>
      </c>
      <c r="AA14" s="473">
        <f>SUMIFS(作業日報!$B$958:$B$978,作業日報!$A$958:$A$978,$A14,作業日報!$D$958:$D$978,"○")+SUMIFS(作業日報!$F$958:$F$978,作業日報!$E$958:$E$978,$A14,作業日報!$H$958:$H$978,"○")</f>
        <v>0</v>
      </c>
      <c r="AB14" s="392">
        <f>SUMIFS(作業日報!$B$1001:$B$1021,作業日報!$A$1001:$A$1021,$A14,作業日報!$D$1001:$D$1021,"○")+SUMIFS(作業日報!$F$1001:$F$1021,作業日報!$E$1001:$E$1021,$A14,作業日報!$H$1001:$H$1021,"○")</f>
        <v>0</v>
      </c>
      <c r="AC14" s="392">
        <f>SUMIFS(作業日報!$B$1044:$B$1064,作業日報!$A$1044:$A$1064,$A14,作業日報!$D$1044:$D$1064,"○")+SUMIFS(作業日報!$F$1044:$F$1064,作業日報!$E$1044:$E$1064,$A14,作業日報!$H$1044:$H$1064,"○")</f>
        <v>0</v>
      </c>
      <c r="AD14" s="392">
        <f>SUMIFS(作業日報!$B$1087:$B$1107,作業日報!$A$1087:$A$1107,$A14,作業日報!$D$1087:$D$1107,"○")+SUMIFS(作業日報!$F$1087:$F$1107,作業日報!$E$1087:$E$1107,$A14,作業日報!$H$1087:$H$1107,"○")</f>
        <v>0</v>
      </c>
      <c r="AE14" s="392">
        <f>SUMIFS(作業日報!$B$1130:$B$1150,作業日報!$A$1130:$A$1150,$A14,作業日報!$D$1130:$D$1150,"○")+SUMIFS(作業日報!$F$1130:$F$1150,作業日報!$E$1130:$E$1150,$A14,作業日報!$H$1130:$H$1150,"○")</f>
        <v>0</v>
      </c>
      <c r="AF14" s="392">
        <f>SUMIFS(作業日報!$B$1173:$B$1193,作業日報!$A$1173:$A$1193,$A14,作業日報!$D$1173:$D$1193,"○")+SUMIFS(作業日報!$F$1173:$F$1193,作業日報!$E$1173:$E$1193,$A14,作業日報!$H$1173:$H$1193,"○")</f>
        <v>0</v>
      </c>
      <c r="AG14" s="392">
        <f>SUMIFS(作業日報!$B$1216:$B$1236,作業日報!$A$1216:$A$1236,$A14,作業日報!$D$1216:$D$1236,"○")+SUMIFS(作業日報!$F$1216:$F$1236,作業日報!$E$1216:$E$1236,$A14,作業日報!$H$1216:$H$1236,"○")</f>
        <v>0</v>
      </c>
      <c r="AH14" s="392">
        <f>SUMIFS(作業日報!$B$1259:$B$1279,作業日報!$A$1259:$A$1279,$A14,作業日報!$D$1259:$D$1279,"○")+SUMIFS(作業日報!$F$1259:$F$1279,作業日報!$E$1259:$E$1279,$A14,作業日報!$H$1259:$H$1279,"○")</f>
        <v>0</v>
      </c>
      <c r="AI14" s="392">
        <f>SUMIFS(作業日報!$B$1302:$B$1322,作業日報!$A$1302:$A$1322,$A14,作業日報!$D$1302:$D$1322,"○")+SUMIFS(作業日報!$F$1302:$F$1322,作業日報!$E$1302:$E$1322,$A14,作業日報!$H$1302:$H$1322,"○")</f>
        <v>0</v>
      </c>
      <c r="AJ14" s="392">
        <f>SUMIFS(作業日報!$B$1345:$B$1365,作業日報!$A$1345:$A$1365,$A14,作業日報!$D$1345:$D$1365,"○")+SUMIFS(作業日報!$F$1345:$F$1365,作業日報!$E$1345:$E$1365,$A14,作業日報!$H$1345:$H$1365,"○")</f>
        <v>0</v>
      </c>
      <c r="AK14" s="392">
        <f>SUMIFS(作業日報!$B$1388:$B$1408,作業日報!$A$1388:$A$1408,$A14,作業日報!$D$1388:$D$1408,"○")+SUMIFS(作業日報!$F$1388:$F$1408,作業日報!$E$1388:$E$1408,$A14,作業日報!$H$1388:$H$1408,"○")</f>
        <v>0</v>
      </c>
      <c r="AL14" s="392">
        <f>SUMIFS(作業日報!$B$1431:$B$1451,作業日報!$A$1431:$A$1451,$A14,作業日報!$D$1431:$D$1451,"○")+SUMIFS(作業日報!$F$1431:$F$1451,作業日報!$E$1431:$E$1451,$A14,作業日報!$H$1431:$H$1451,"○")</f>
        <v>0</v>
      </c>
      <c r="AM14" s="392">
        <f>SUMIFS(作業日報!$B$1474:$B$1494,作業日報!$A$1474:$A$1494,$A14,作業日報!$D$1474:$D$1494,"○")+SUMIFS(作業日報!$F$1474:$F$1494,作業日報!$E$1474:$E$1494,$A14,作業日報!$H$1474:$H$1494,"○")</f>
        <v>0</v>
      </c>
      <c r="AN14" s="392">
        <f>SUMIFS(作業日報!$B$1517:$B$1537,作業日報!$A$1517:$A$1537,$A14,作業日報!$D$1517:$D$1537,"○")+SUMIFS(作業日報!$F$1517:$F$1537,作業日報!$E$1517:$E$1537,$A14,作業日報!$H$1517:$H$1537,"○")</f>
        <v>0</v>
      </c>
      <c r="AO14" s="392">
        <f>SUMIFS(作業日報!$B$1560:$B$1580,作業日報!$A$1560:$A$1580,$A14,作業日報!$D$1560:$D$1580,"○")+SUMIFS(作業日報!$F$1560:$F$1580,作業日報!$E$1560:$E$1580,$A14,作業日報!$H$1560:$H$1580,"○")</f>
        <v>0</v>
      </c>
      <c r="AP14" s="392">
        <f>SUMIFS(作業日報!$B$1603:$B$1623,作業日報!$A$1603:$A$1623,$A14,作業日報!$D$1603:$D$1623,"○")+SUMIFS(作業日報!$F$1603:$F$1623,作業日報!$E$1603:$E$1623,$A14,作業日報!$H$1603:$H$1623,"○")</f>
        <v>0</v>
      </c>
      <c r="AQ14" s="392">
        <f>SUMIFS(作業日報!$B$1646:$B$1666,作業日報!$A$1646:$A$1666,$A14,作業日報!$D$1646:$D$1666,"○")+SUMIFS(作業日報!$F$1646:$F$1666,作業日報!$E$1646:$E$1666,$A14,作業日報!$H$1646:$H$1666,"○")</f>
        <v>0</v>
      </c>
      <c r="AR14" s="392">
        <f>SUMIFS(作業日報!$B$1689:$B$1709,作業日報!$A$1689:$A$1709,$A14,作業日報!$D$1689:$D$1709,"○")+SUMIFS(作業日報!$F$1689:$F$1709,作業日報!$E$1689:$E$1709,$A14,作業日報!$H$1689:$H$1709,"○")</f>
        <v>0</v>
      </c>
      <c r="AS14" s="392">
        <f>SUMIFS(作業日報!$B$1732:$B$1752,作業日報!$A$1732:$A$1752,$A14,作業日報!$D$1732:$D$1752,"○")+SUMIFS(作業日報!$F$1732:$F$1752,作業日報!$E$1732:$E$1752,$A14,作業日報!$H$1732:$H$1752,"○")</f>
        <v>0</v>
      </c>
      <c r="AT14" s="392">
        <f>SUMIFS(作業日報!$B$1775:$B$1795,作業日報!$A$1775:$A$1795,$A14,作業日報!$D$1775:$D$1795,"○")+SUMIFS(作業日報!$F$1775:$F$1795,作業日報!$E$1775:$E$1795,$A14,作業日報!$H$1775:$H$1795,"○")</f>
        <v>0</v>
      </c>
      <c r="AU14" s="392">
        <f>SUMIFS(作業日報!$B$1818:$B$1838,作業日報!$A$1818:$A$1838,$A14,作業日報!$D$1818:$D$1838,"○")+SUMIFS(作業日報!$F$1818:$F$1838,作業日報!$E$1818:$E$1838,$A14,作業日報!$H$1818:$H$1838,"○")</f>
        <v>0</v>
      </c>
      <c r="AV14" s="392">
        <f>SUMIFS(作業日報!$B$1861:$B$1881,作業日報!$A$1861:$A$1881,$A14,作業日報!$D$1861:$D$1881,"○")+SUMIFS(作業日報!$F$1861:$F$1881,作業日報!$E$1861:$E$1881,$A14,作業日報!$H$1861:$H$1881,"○")</f>
        <v>0</v>
      </c>
      <c r="AW14" s="392">
        <f>SUMIFS(作業日報!$B$1904:$B$1924,作業日報!$A$1904:$A$1924,$A14,作業日報!$D$1904:$D$1924,"○")+SUMIFS(作業日報!$F$1904:$F$1924,作業日報!$E$1904:$E$1924,$A14,作業日報!$H$1904:$H$1924,"○")</f>
        <v>0</v>
      </c>
      <c r="AX14" s="392">
        <f>SUMIFS(作業日報!$B$1947:$B$1967,作業日報!$A$1947:$A$1967,$A14,作業日報!$D$1947:$D$1967,"○")+SUMIFS(作業日報!$F$1947:$F$1967,作業日報!$E$1947:$E$1967,$A14,作業日報!$H$1947:$H$1967,"○")</f>
        <v>0</v>
      </c>
      <c r="AY14" s="392">
        <f>SUMIFS(作業日報!$B$1990:$B$2010,作業日報!$A$1990:$A$2010,$A14,作業日報!$D$1990:$D$2010,"○")+SUMIFS(作業日報!$F$1990:$F$2010,作業日報!$E$1990:$E$2010,$A14,作業日報!$H$1990:$H$2010,"○")</f>
        <v>0</v>
      </c>
      <c r="AZ14" s="392">
        <f>SUMIFS(作業日報!$B$2033:$B$2053,作業日報!$A$2033:$A$2053,$A14,作業日報!$D$2033:$D$2053,"○")+SUMIFS(作業日報!$F$2033:$F$2053,作業日報!$E$2033:$E$2053,$A14,作業日報!$H$2033:$H$2053,"○")</f>
        <v>0</v>
      </c>
      <c r="BA14" s="392">
        <f>SUMIFS(作業日報!$B$2076:$B$2096,作業日報!$A$2076:$A$2096,$A14,作業日報!$D$2076:$D$2096,"○")+SUMIFS(作業日報!$F$2076:$F$2096,作業日報!$E$2076:$E$2096,$A14,作業日報!$H$2076:$H$2096,"○")</f>
        <v>0</v>
      </c>
      <c r="BB14" s="392">
        <f>SUMIFS(作業日報!$B$2119:$B$2139,作業日報!$A$2119:$A$2139,$A14,作業日報!$D$2119:$D$2139,"○")+SUMIFS(作業日報!$F$2119:$F$2139,作業日報!$E$2119:$E$2139,$A14,作業日報!$H$2119:$H$2139,"○")</f>
        <v>0</v>
      </c>
      <c r="BC14" s="478">
        <f>SUMIFS(作業日報!$B$2162:$B$2182,作業日報!$A$2162:$A$2182,$A14,作業日報!$D$2162:$D$2182,"○")+SUMIFS(作業日報!$F$2162:$F$2182,作業日報!$E$2162:$E$2182,$A14,作業日報!$H$2162:$H$2182,"○")</f>
        <v>0</v>
      </c>
    </row>
    <row r="15" spans="1:55" x14ac:dyDescent="0.2">
      <c r="A15" s="400"/>
      <c r="B15" s="398"/>
      <c r="C15" s="397"/>
      <c r="D15" s="396">
        <f>SUMIFS(作業日報!B:B,作業日報!A:A,A15,作業日報!D:D,"○")+SUMIFS(作業日報!F:F,作業日報!E:E,A15,作業日報!H:H,"○")</f>
        <v>0</v>
      </c>
      <c r="E15" s="395">
        <f>SUMIFS(作業日報!$B$12:$B$32,作業日報!$A$12:$A$32,$A13,作業日報!$D$12:$D$32,"○")+SUMIFS(作業日報!$F$12:$F$32,作業日報!$E$12:$E$32,$A13,作業日報!$H$12:$H$32,"○")</f>
        <v>0</v>
      </c>
      <c r="F15" s="394">
        <f>SUMIFS(作業日報!$B$55:$B$75,作業日報!$A$55:$A$75,$A15,作業日報!$D$55:$D$75,"○")+SUMIFS(作業日報!$F$55:$F$75,作業日報!$E$55:$E$75,$A15,作業日報!$H$55:$H$75,"○")</f>
        <v>0</v>
      </c>
      <c r="G15" s="394">
        <f>SUMIFS(作業日報!$B$98:$B$118,作業日報!$A$98:$A$118,$A15,作業日報!$D$98:$D$118,"○")+SUMIFS(作業日報!$F$98:$F$118,作業日報!$E$98:$E$118,$A15,作業日報!$H$98:$H$118,"○")</f>
        <v>0</v>
      </c>
      <c r="H15" s="394">
        <f>SUMIFS(作業日報!$B$141:$B$161,作業日報!$A$141:$A$161,$A15,作業日報!$D$141:$D$161,"○")+SUMIFS(作業日報!$F$141:$F$161,作業日報!$E$141:$E$161,$A15,作業日報!$H$141:$H$161,"○")</f>
        <v>0</v>
      </c>
      <c r="I15" s="394">
        <f>SUMIFS(作業日報!$B$184:$B$204,作業日報!$A$184:$A$204,$A15,作業日報!$D$184:$D$204,"○")+SUMIFS(作業日報!$F$184:$F$204,作業日報!$E$184:$E$204,$A15,作業日報!$H$184:$H$204,"○")</f>
        <v>0</v>
      </c>
      <c r="J15" s="394">
        <f>SUMIFS(作業日報!$B$227:$B$247,作業日報!$A$227:$A$247,$A15,作業日報!$D$227:$D$247,"○")+SUMIFS(作業日報!$F$227:$F$247,作業日報!$E$227:$E$247,$A15,作業日報!$H$227:$H$247,"○")</f>
        <v>0</v>
      </c>
      <c r="K15" s="394">
        <f>SUMIFS(作業日報!$B$270:$B$290,作業日報!$A$270:$A$290,$A15,作業日報!$D$270:$D$290,"○")+SUMIFS(作業日報!$F$270:$F$290,作業日報!$E$270:$E$290,$A15,作業日報!$H$270:$H$290,"○")</f>
        <v>0</v>
      </c>
      <c r="L15" s="394">
        <f>SUMIFS(作業日報!$B$313:$B$333,作業日報!$A$313:$A$333,$A15,作業日報!$D$313:$D$333,"○")+SUMIFS(作業日報!$F$313:$F$333,作業日報!$E$313:$E$333,$A15,作業日報!$H$313:$H$333,"○")</f>
        <v>0</v>
      </c>
      <c r="M15" s="394">
        <f>SUMIFS(作業日報!$B$356:$B$376,作業日報!$A$356:$A$376,$A15,作業日報!$D$356:$D$376,"○")+SUMIFS(作業日報!$F$356:$F$376,作業日報!$E$356:$E$376,$A15,作業日報!$H$356:$H$376,"○")</f>
        <v>0</v>
      </c>
      <c r="N15" s="394">
        <f>SUMIFS(作業日報!$B$399:$B$419,作業日報!$A$399:$A$419,$A15,作業日報!$D$399:$D$419,"○")+SUMIFS(作業日報!$F$399:$F$419,作業日報!$E$399:$E$419,$A15,作業日報!$H$399:$H$419,"○")</f>
        <v>0</v>
      </c>
      <c r="O15" s="394">
        <f>SUMIFS(作業日報!$B$442:$B$462,作業日報!$A$442:$A$462,$A15,作業日報!$D$442:$D$462,"○")+SUMIFS(作業日報!$F$442:$F$462,作業日報!$E$442:$E$462,$A15,作業日報!$H$442:$H$462,"○")</f>
        <v>0</v>
      </c>
      <c r="P15" s="394">
        <f>SUMIFS(作業日報!$B$485:$B$505,作業日報!$A$485:$A$505,$A15,作業日報!$D$485:$D$505,"○")+SUMIFS(作業日報!$F$485:$F$505,作業日報!$E$485:$E$505,$A15,作業日報!$H$485:$H$505,"○")</f>
        <v>0</v>
      </c>
      <c r="Q15" s="394">
        <f>SUMIFS(作業日報!$B$528:$B$548,作業日報!$A$528:$A$548,$A15,作業日報!$D$528:$D$548,"○")+SUMIFS(作業日報!$F$528:$F$548,作業日報!$E$528:$E$548,$A15,作業日報!$H$528:$H$548,"○")</f>
        <v>0</v>
      </c>
      <c r="R15" s="394">
        <f>SUMIFS(作業日報!$B$571:$B$591,作業日報!$A$571:$A$591,$A15,作業日報!$D$571:$D$591,"○")+SUMIFS(作業日報!$F$571:$F$591,作業日報!$E$571:$E$591,$A15,作業日報!$H$571:$H$591,"○")</f>
        <v>0</v>
      </c>
      <c r="S15" s="391">
        <f>SUMIFS(作業日報!$B$614:$B$634,作業日報!$A$614:$A$634,$A15,作業日報!$D$614:$D$634,"○")+SUMIFS(作業日報!$F$614:$F$634,作業日報!$E$614:$E$634,$A15,作業日報!$H$614:$H$634,"○")</f>
        <v>0</v>
      </c>
      <c r="T15" s="393">
        <f>SUMIFS(作業日報!$B$657:$B$677,作業日報!$A$657:$A$677,$A15,作業日報!$D$657:$D$677,"○")+SUMIFS(作業日報!$F$657:$F$677,作業日報!$E$657:$E$677,$A15,作業日報!$H$657:$H$677,"○")</f>
        <v>0</v>
      </c>
      <c r="U15" s="392">
        <f>SUMIFS(作業日報!$B$700:$B$720,作業日報!$A$700:$A$720,$A15,作業日報!$D$700:$D$720,"○")+SUMIFS(作業日報!$F$700:$F$720,作業日報!$E$700:$E$720,$A15,作業日報!$H$700:$H$720,"○")</f>
        <v>0</v>
      </c>
      <c r="V15" s="392">
        <f>SUMIFS(作業日報!$B$743:$B$763,作業日報!$A$743:$A$763,$A15,作業日報!$D$743:$D$763,"○")+SUMIFS(作業日報!$F$743:$F$763,作業日報!$E$743:$E$763,$A15,作業日報!$H$743:$H$763,"○")</f>
        <v>0</v>
      </c>
      <c r="W15" s="392">
        <f>SUMIFS(作業日報!$B$786:$B$806,作業日報!$A$786:$A$806,$A15,作業日報!$D$786:$D$806,"○")+SUMIFS(作業日報!$F$786:$F$806,作業日報!$E$786:$E$806,$A15,作業日報!$H$786:$H$806,"○")</f>
        <v>0</v>
      </c>
      <c r="X15" s="392">
        <f>SUMIFS(作業日報!$B$829:$B$849,作業日報!$A$829:$A$849,$A15,作業日報!$D$829:$D$849,"○")+SUMIFS(作業日報!$F$829:$F$849,作業日報!$E$829:$E$849,$A15,作業日報!$H$829:$H$849,"○")</f>
        <v>0</v>
      </c>
      <c r="Y15" s="392">
        <f>SUMIFS(作業日報!$B$872:$B$892,作業日報!$A$872:$A$892,$A15,作業日報!$D$872:$D$892,"○")+SUMIFS(作業日報!$F$872:$F$892,作業日報!$E$872:$E$892,$A15,作業日報!$H$872:$H$892,"○")</f>
        <v>0</v>
      </c>
      <c r="Z15" s="392">
        <f>SUMIFS(作業日報!$B$915:$B$935,作業日報!$A$915:$A$935,$A15,作業日報!$D$915:$D$935,"○")+SUMIFS(作業日報!$F$915:$F$935,作業日報!$E$915:$E$935,$A15,作業日報!$H$915:$H$935,"○")</f>
        <v>0</v>
      </c>
      <c r="AA15" s="473">
        <f>SUMIFS(作業日報!$B$958:$B$978,作業日報!$A$958:$A$978,$A15,作業日報!$D$958:$D$978,"○")+SUMIFS(作業日報!$F$958:$F$978,作業日報!$E$958:$E$978,$A15,作業日報!$H$958:$H$978,"○")</f>
        <v>0</v>
      </c>
      <c r="AB15" s="392">
        <f>SUMIFS(作業日報!$B$1001:$B$1021,作業日報!$A$1001:$A$1021,$A15,作業日報!$D$1001:$D$1021,"○")+SUMIFS(作業日報!$F$1001:$F$1021,作業日報!$E$1001:$E$1021,$A15,作業日報!$H$1001:$H$1021,"○")</f>
        <v>0</v>
      </c>
      <c r="AC15" s="392">
        <f>SUMIFS(作業日報!$B$1044:$B$1064,作業日報!$A$1044:$A$1064,$A15,作業日報!$D$1044:$D$1064,"○")+SUMIFS(作業日報!$F$1044:$F$1064,作業日報!$E$1044:$E$1064,$A15,作業日報!$H$1044:$H$1064,"○")</f>
        <v>0</v>
      </c>
      <c r="AD15" s="392">
        <f>SUMIFS(作業日報!$B$1087:$B$1107,作業日報!$A$1087:$A$1107,$A15,作業日報!$D$1087:$D$1107,"○")+SUMIFS(作業日報!$F$1087:$F$1107,作業日報!$E$1087:$E$1107,$A15,作業日報!$H$1087:$H$1107,"○")</f>
        <v>0</v>
      </c>
      <c r="AE15" s="392">
        <f>SUMIFS(作業日報!$B$1130:$B$1150,作業日報!$A$1130:$A$1150,$A15,作業日報!$D$1130:$D$1150,"○")+SUMIFS(作業日報!$F$1130:$F$1150,作業日報!$E$1130:$E$1150,$A15,作業日報!$H$1130:$H$1150,"○")</f>
        <v>0</v>
      </c>
      <c r="AF15" s="392">
        <f>SUMIFS(作業日報!$B$1173:$B$1193,作業日報!$A$1173:$A$1193,$A15,作業日報!$D$1173:$D$1193,"○")+SUMIFS(作業日報!$F$1173:$F$1193,作業日報!$E$1173:$E$1193,$A15,作業日報!$H$1173:$H$1193,"○")</f>
        <v>0</v>
      </c>
      <c r="AG15" s="392">
        <f>SUMIFS(作業日報!$B$1216:$B$1236,作業日報!$A$1216:$A$1236,$A15,作業日報!$D$1216:$D$1236,"○")+SUMIFS(作業日報!$F$1216:$F$1236,作業日報!$E$1216:$E$1236,$A15,作業日報!$H$1216:$H$1236,"○")</f>
        <v>0</v>
      </c>
      <c r="AH15" s="392">
        <f>SUMIFS(作業日報!$B$1259:$B$1279,作業日報!$A$1259:$A$1279,$A15,作業日報!$D$1259:$D$1279,"○")+SUMIFS(作業日報!$F$1259:$F$1279,作業日報!$E$1259:$E$1279,$A15,作業日報!$H$1259:$H$1279,"○")</f>
        <v>0</v>
      </c>
      <c r="AI15" s="392">
        <f>SUMIFS(作業日報!$B$1302:$B$1322,作業日報!$A$1302:$A$1322,$A15,作業日報!$D$1302:$D$1322,"○")+SUMIFS(作業日報!$F$1302:$F$1322,作業日報!$E$1302:$E$1322,$A15,作業日報!$H$1302:$H$1322,"○")</f>
        <v>0</v>
      </c>
      <c r="AJ15" s="392">
        <f>SUMIFS(作業日報!$B$1345:$B$1365,作業日報!$A$1345:$A$1365,$A15,作業日報!$D$1345:$D$1365,"○")+SUMIFS(作業日報!$F$1345:$F$1365,作業日報!$E$1345:$E$1365,$A15,作業日報!$H$1345:$H$1365,"○")</f>
        <v>0</v>
      </c>
      <c r="AK15" s="392">
        <f>SUMIFS(作業日報!$B$1388:$B$1408,作業日報!$A$1388:$A$1408,$A15,作業日報!$D$1388:$D$1408,"○")+SUMIFS(作業日報!$F$1388:$F$1408,作業日報!$E$1388:$E$1408,$A15,作業日報!$H$1388:$H$1408,"○")</f>
        <v>0</v>
      </c>
      <c r="AL15" s="392">
        <f>SUMIFS(作業日報!$B$1431:$B$1451,作業日報!$A$1431:$A$1451,$A15,作業日報!$D$1431:$D$1451,"○")+SUMIFS(作業日報!$F$1431:$F$1451,作業日報!$E$1431:$E$1451,$A15,作業日報!$H$1431:$H$1451,"○")</f>
        <v>0</v>
      </c>
      <c r="AM15" s="392">
        <f>SUMIFS(作業日報!$B$1474:$B$1494,作業日報!$A$1474:$A$1494,$A15,作業日報!$D$1474:$D$1494,"○")+SUMIFS(作業日報!$F$1474:$F$1494,作業日報!$E$1474:$E$1494,$A15,作業日報!$H$1474:$H$1494,"○")</f>
        <v>0</v>
      </c>
      <c r="AN15" s="392">
        <f>SUMIFS(作業日報!$B$1517:$B$1537,作業日報!$A$1517:$A$1537,$A15,作業日報!$D$1517:$D$1537,"○")+SUMIFS(作業日報!$F$1517:$F$1537,作業日報!$E$1517:$E$1537,$A15,作業日報!$H$1517:$H$1537,"○")</f>
        <v>0</v>
      </c>
      <c r="AO15" s="392">
        <f>SUMIFS(作業日報!$B$1560:$B$1580,作業日報!$A$1560:$A$1580,$A15,作業日報!$D$1560:$D$1580,"○")+SUMIFS(作業日報!$F$1560:$F$1580,作業日報!$E$1560:$E$1580,$A15,作業日報!$H$1560:$H$1580,"○")</f>
        <v>0</v>
      </c>
      <c r="AP15" s="392">
        <f>SUMIFS(作業日報!$B$1603:$B$1623,作業日報!$A$1603:$A$1623,$A15,作業日報!$D$1603:$D$1623,"○")+SUMIFS(作業日報!$F$1603:$F$1623,作業日報!$E$1603:$E$1623,$A15,作業日報!$H$1603:$H$1623,"○")</f>
        <v>0</v>
      </c>
      <c r="AQ15" s="392">
        <f>SUMIFS(作業日報!$B$1646:$B$1666,作業日報!$A$1646:$A$1666,$A15,作業日報!$D$1646:$D$1666,"○")+SUMIFS(作業日報!$F$1646:$F$1666,作業日報!$E$1646:$E$1666,$A15,作業日報!$H$1646:$H$1666,"○")</f>
        <v>0</v>
      </c>
      <c r="AR15" s="392">
        <f>SUMIFS(作業日報!$B$1689:$B$1709,作業日報!$A$1689:$A$1709,$A15,作業日報!$D$1689:$D$1709,"○")+SUMIFS(作業日報!$F$1689:$F$1709,作業日報!$E$1689:$E$1709,$A15,作業日報!$H$1689:$H$1709,"○")</f>
        <v>0</v>
      </c>
      <c r="AS15" s="392">
        <f>SUMIFS(作業日報!$B$1732:$B$1752,作業日報!$A$1732:$A$1752,$A15,作業日報!$D$1732:$D$1752,"○")+SUMIFS(作業日報!$F$1732:$F$1752,作業日報!$E$1732:$E$1752,$A15,作業日報!$H$1732:$H$1752,"○")</f>
        <v>0</v>
      </c>
      <c r="AT15" s="392">
        <f>SUMIFS(作業日報!$B$1775:$B$1795,作業日報!$A$1775:$A$1795,$A15,作業日報!$D$1775:$D$1795,"○")+SUMIFS(作業日報!$F$1775:$F$1795,作業日報!$E$1775:$E$1795,$A15,作業日報!$H$1775:$H$1795,"○")</f>
        <v>0</v>
      </c>
      <c r="AU15" s="392">
        <f>SUMIFS(作業日報!$B$1818:$B$1838,作業日報!$A$1818:$A$1838,$A15,作業日報!$D$1818:$D$1838,"○")+SUMIFS(作業日報!$F$1818:$F$1838,作業日報!$E$1818:$E$1838,$A15,作業日報!$H$1818:$H$1838,"○")</f>
        <v>0</v>
      </c>
      <c r="AV15" s="392">
        <f>SUMIFS(作業日報!$B$1861:$B$1881,作業日報!$A$1861:$A$1881,$A15,作業日報!$D$1861:$D$1881,"○")+SUMIFS(作業日報!$F$1861:$F$1881,作業日報!$E$1861:$E$1881,$A15,作業日報!$H$1861:$H$1881,"○")</f>
        <v>0</v>
      </c>
      <c r="AW15" s="392">
        <f>SUMIFS(作業日報!$B$1904:$B$1924,作業日報!$A$1904:$A$1924,$A15,作業日報!$D$1904:$D$1924,"○")+SUMIFS(作業日報!$F$1904:$F$1924,作業日報!$E$1904:$E$1924,$A15,作業日報!$H$1904:$H$1924,"○")</f>
        <v>0</v>
      </c>
      <c r="AX15" s="392">
        <f>SUMIFS(作業日報!$B$1947:$B$1967,作業日報!$A$1947:$A$1967,$A15,作業日報!$D$1947:$D$1967,"○")+SUMIFS(作業日報!$F$1947:$F$1967,作業日報!$E$1947:$E$1967,$A15,作業日報!$H$1947:$H$1967,"○")</f>
        <v>0</v>
      </c>
      <c r="AY15" s="392">
        <f>SUMIFS(作業日報!$B$1990:$B$2010,作業日報!$A$1990:$A$2010,$A15,作業日報!$D$1990:$D$2010,"○")+SUMIFS(作業日報!$F$1990:$F$2010,作業日報!$E$1990:$E$2010,$A15,作業日報!$H$1990:$H$2010,"○")</f>
        <v>0</v>
      </c>
      <c r="AZ15" s="392">
        <f>SUMIFS(作業日報!$B$2033:$B$2053,作業日報!$A$2033:$A$2053,$A15,作業日報!$D$2033:$D$2053,"○")+SUMIFS(作業日報!$F$2033:$F$2053,作業日報!$E$2033:$E$2053,$A15,作業日報!$H$2033:$H$2053,"○")</f>
        <v>0</v>
      </c>
      <c r="BA15" s="392">
        <f>SUMIFS(作業日報!$B$2076:$B$2096,作業日報!$A$2076:$A$2096,$A15,作業日報!$D$2076:$D$2096,"○")+SUMIFS(作業日報!$F$2076:$F$2096,作業日報!$E$2076:$E$2096,$A15,作業日報!$H$2076:$H$2096,"○")</f>
        <v>0</v>
      </c>
      <c r="BB15" s="392">
        <f>SUMIFS(作業日報!$B$2119:$B$2139,作業日報!$A$2119:$A$2139,$A15,作業日報!$D$2119:$D$2139,"○")+SUMIFS(作業日報!$F$2119:$F$2139,作業日報!$E$2119:$E$2139,$A15,作業日報!$H$2119:$H$2139,"○")</f>
        <v>0</v>
      </c>
      <c r="BC15" s="478">
        <f>SUMIFS(作業日報!$B$2162:$B$2182,作業日報!$A$2162:$A$2182,$A15,作業日報!$D$2162:$D$2182,"○")+SUMIFS(作業日報!$F$2162:$F$2182,作業日報!$E$2162:$E$2182,$A15,作業日報!$H$2162:$H$2182,"○")</f>
        <v>0</v>
      </c>
    </row>
    <row r="16" spans="1:55" x14ac:dyDescent="0.2">
      <c r="A16" s="399"/>
      <c r="B16" s="398"/>
      <c r="C16" s="397"/>
      <c r="D16" s="396">
        <f>SUMIFS(作業日報!B:B,作業日報!A:A,A16,作業日報!D:D,"○")+SUMIFS(作業日報!F:F,作業日報!E:E,A16,作業日報!H:H,"○")</f>
        <v>0</v>
      </c>
      <c r="E16" s="395">
        <f>SUMIFS(作業日報!$B$12:$B$32,作業日報!$A$12:$A$32,$A16,作業日報!$D$12:$D$32,"○")+SUMIFS(作業日報!$F$12:$F$32,作業日報!$E$12:$E$32,$A16,作業日報!$H$12:$H$32,"○")</f>
        <v>0</v>
      </c>
      <c r="F16" s="394">
        <f>SUMIFS(作業日報!$B$55:$B$75,作業日報!$A$55:$A$75,$A16,作業日報!$D$55:$D$75,"○")+SUMIFS(作業日報!$F$55:$F$75,作業日報!$E$55:$E$75,$A16,作業日報!$H$55:$H$75,"○")</f>
        <v>0</v>
      </c>
      <c r="G16" s="394">
        <f>SUMIFS(作業日報!$B$98:$B$118,作業日報!$A$98:$A$118,$A16,作業日報!$D$98:$D$118,"○")+SUMIFS(作業日報!$F$98:$F$118,作業日報!$E$98:$E$118,$A16,作業日報!$H$98:$H$118,"○")</f>
        <v>0</v>
      </c>
      <c r="H16" s="394">
        <f>SUMIFS(作業日報!$B$141:$B$161,作業日報!$A$141:$A$161,$A16,作業日報!$D$141:$D$161,"○")+SUMIFS(作業日報!$F$141:$F$161,作業日報!$E$141:$E$161,$A16,作業日報!$H$141:$H$161,"○")</f>
        <v>0</v>
      </c>
      <c r="I16" s="394">
        <f>SUMIFS(作業日報!$B$184:$B$204,作業日報!$A$184:$A$204,$A16,作業日報!$D$184:$D$204,"○")+SUMIFS(作業日報!$F$184:$F$204,作業日報!$E$184:$E$204,$A16,作業日報!$H$184:$H$204,"○")</f>
        <v>0</v>
      </c>
      <c r="J16" s="394">
        <f>SUMIFS(作業日報!$B$227:$B$247,作業日報!$A$227:$A$247,$A16,作業日報!$D$227:$D$247,"○")+SUMIFS(作業日報!$F$227:$F$247,作業日報!$E$227:$E$247,$A16,作業日報!$H$227:$H$247,"○")</f>
        <v>0</v>
      </c>
      <c r="K16" s="394">
        <f>SUMIFS(作業日報!$B$270:$B$290,作業日報!$A$270:$A$290,$A16,作業日報!$D$270:$D$290,"○")+SUMIFS(作業日報!$F$270:$F$290,作業日報!$E$270:$E$290,$A16,作業日報!$H$270:$H$290,"○")</f>
        <v>0</v>
      </c>
      <c r="L16" s="394">
        <f>SUMIFS(作業日報!$B$313:$B$333,作業日報!$A$313:$A$333,$A16,作業日報!$D$313:$D$333,"○")+SUMIFS(作業日報!$F$313:$F$333,作業日報!$E$313:$E$333,$A16,作業日報!$H$313:$H$333,"○")</f>
        <v>0</v>
      </c>
      <c r="M16" s="394">
        <f>SUMIFS(作業日報!$B$356:$B$376,作業日報!$A$356:$A$376,$A16,作業日報!$D$356:$D$376,"○")+SUMIFS(作業日報!$F$356:$F$376,作業日報!$E$356:$E$376,$A16,作業日報!$H$356:$H$376,"○")</f>
        <v>0</v>
      </c>
      <c r="N16" s="394">
        <f>SUMIFS(作業日報!$B$399:$B$419,作業日報!$A$399:$A$419,$A16,作業日報!$D$399:$D$419,"○")+SUMIFS(作業日報!$F$399:$F$419,作業日報!$E$399:$E$419,$A16,作業日報!$H$399:$H$419,"○")</f>
        <v>0</v>
      </c>
      <c r="O16" s="394">
        <f>SUMIFS(作業日報!$B$442:$B$462,作業日報!$A$442:$A$462,$A16,作業日報!$D$442:$D$462,"○")+SUMIFS(作業日報!$F$442:$F$462,作業日報!$E$442:$E$462,$A16,作業日報!$H$442:$H$462,"○")</f>
        <v>0</v>
      </c>
      <c r="P16" s="394">
        <f>SUMIFS(作業日報!$B$485:$B$505,作業日報!$A$485:$A$505,$A16,作業日報!$D$485:$D$505,"○")+SUMIFS(作業日報!$F$485:$F$505,作業日報!$E$485:$E$505,$A16,作業日報!$H$485:$H$505,"○")</f>
        <v>0</v>
      </c>
      <c r="Q16" s="394">
        <f>SUMIFS(作業日報!$B$528:$B$548,作業日報!$A$528:$A$548,$A16,作業日報!$D$528:$D$548,"○")+SUMIFS(作業日報!$F$528:$F$548,作業日報!$E$528:$E$548,$A16,作業日報!$H$528:$H$548,"○")</f>
        <v>0</v>
      </c>
      <c r="R16" s="394">
        <f>SUMIFS(作業日報!$B$571:$B$591,作業日報!$A$571:$A$591,$A16,作業日報!$D$571:$D$591,"○")+SUMIFS(作業日報!$F$571:$F$591,作業日報!$E$571:$E$591,$A16,作業日報!$H$571:$H$591,"○")</f>
        <v>0</v>
      </c>
      <c r="S16" s="391">
        <f>SUMIFS(作業日報!$B$614:$B$634,作業日報!$A$614:$A$634,$A16,作業日報!$D$614:$D$634,"○")+SUMIFS(作業日報!$F$614:$F$634,作業日報!$E$614:$E$634,$A16,作業日報!$H$614:$H$634,"○")</f>
        <v>0</v>
      </c>
      <c r="T16" s="393">
        <f>SUMIFS(作業日報!$B$657:$B$677,作業日報!$A$657:$A$677,$A16,作業日報!$D$657:$D$677,"○")+SUMIFS(作業日報!$F$657:$F$677,作業日報!$E$657:$E$677,$A16,作業日報!$H$657:$H$677,"○")</f>
        <v>0</v>
      </c>
      <c r="U16" s="392">
        <f>SUMIFS(作業日報!$B$700:$B$720,作業日報!$A$700:$A$720,$A16,作業日報!$D$700:$D$720,"○")+SUMIFS(作業日報!$F$700:$F$720,作業日報!$E$700:$E$720,$A16,作業日報!$H$700:$H$720,"○")</f>
        <v>0</v>
      </c>
      <c r="V16" s="392">
        <f>SUMIFS(作業日報!$B$743:$B$763,作業日報!$A$743:$A$763,$A16,作業日報!$D$743:$D$763,"○")+SUMIFS(作業日報!$F$743:$F$763,作業日報!$E$743:$E$763,$A16,作業日報!$H$743:$H$763,"○")</f>
        <v>0</v>
      </c>
      <c r="W16" s="392">
        <f>SUMIFS(作業日報!$B$786:$B$806,作業日報!$A$786:$A$806,$A16,作業日報!$D$786:$D$806,"○")+SUMIFS(作業日報!$F$786:$F$806,作業日報!$E$786:$E$806,$A16,作業日報!$H$786:$H$806,"○")</f>
        <v>0</v>
      </c>
      <c r="X16" s="392">
        <f>SUMIFS(作業日報!$B$829:$B$849,作業日報!$A$829:$A$849,$A16,作業日報!$D$829:$D$849,"○")+SUMIFS(作業日報!$F$829:$F$849,作業日報!$E$829:$E$849,$A16,作業日報!$H$829:$H$849,"○")</f>
        <v>0</v>
      </c>
      <c r="Y16" s="392">
        <f>SUMIFS(作業日報!$B$872:$B$892,作業日報!$A$872:$A$892,$A16,作業日報!$D$872:$D$892,"○")+SUMIFS(作業日報!$F$872:$F$892,作業日報!$E$872:$E$892,$A16,作業日報!$H$872:$H$892,"○")</f>
        <v>0</v>
      </c>
      <c r="Z16" s="392">
        <f>SUMIFS(作業日報!$B$915:$B$935,作業日報!$A$915:$A$935,$A16,作業日報!$D$915:$D$935,"○")+SUMIFS(作業日報!$F$915:$F$935,作業日報!$E$915:$E$935,$A16,作業日報!$H$915:$H$935,"○")</f>
        <v>0</v>
      </c>
      <c r="AA16" s="473">
        <f>SUMIFS(作業日報!$B$958:$B$978,作業日報!$A$958:$A$978,$A16,作業日報!$D$958:$D$978,"○")+SUMIFS(作業日報!$F$958:$F$978,作業日報!$E$958:$E$978,$A16,作業日報!$H$958:$H$978,"○")</f>
        <v>0</v>
      </c>
      <c r="AB16" s="392">
        <f>SUMIFS(作業日報!$B$1001:$B$1021,作業日報!$A$1001:$A$1021,$A16,作業日報!$D$1001:$D$1021,"○")+SUMIFS(作業日報!$F$1001:$F$1021,作業日報!$E$1001:$E$1021,$A16,作業日報!$H$1001:$H$1021,"○")</f>
        <v>0</v>
      </c>
      <c r="AC16" s="392">
        <f>SUMIFS(作業日報!$B$1044:$B$1064,作業日報!$A$1044:$A$1064,$A16,作業日報!$D$1044:$D$1064,"○")+SUMIFS(作業日報!$F$1044:$F$1064,作業日報!$E$1044:$E$1064,$A16,作業日報!$H$1044:$H$1064,"○")</f>
        <v>0</v>
      </c>
      <c r="AD16" s="392">
        <f>SUMIFS(作業日報!$B$1087:$B$1107,作業日報!$A$1087:$A$1107,$A16,作業日報!$D$1087:$D$1107,"○")+SUMIFS(作業日報!$F$1087:$F$1107,作業日報!$E$1087:$E$1107,$A16,作業日報!$H$1087:$H$1107,"○")</f>
        <v>0</v>
      </c>
      <c r="AE16" s="392">
        <f>SUMIFS(作業日報!$B$1130:$B$1150,作業日報!$A$1130:$A$1150,$A16,作業日報!$D$1130:$D$1150,"○")+SUMIFS(作業日報!$F$1130:$F$1150,作業日報!$E$1130:$E$1150,$A16,作業日報!$H$1130:$H$1150,"○")</f>
        <v>0</v>
      </c>
      <c r="AF16" s="392">
        <f>SUMIFS(作業日報!$B$1173:$B$1193,作業日報!$A$1173:$A$1193,$A16,作業日報!$D$1173:$D$1193,"○")+SUMIFS(作業日報!$F$1173:$F$1193,作業日報!$E$1173:$E$1193,$A16,作業日報!$H$1173:$H$1193,"○")</f>
        <v>0</v>
      </c>
      <c r="AG16" s="392">
        <f>SUMIFS(作業日報!$B$1216:$B$1236,作業日報!$A$1216:$A$1236,$A16,作業日報!$D$1216:$D$1236,"○")+SUMIFS(作業日報!$F$1216:$F$1236,作業日報!$E$1216:$E$1236,$A16,作業日報!$H$1216:$H$1236,"○")</f>
        <v>0</v>
      </c>
      <c r="AH16" s="392">
        <f>SUMIFS(作業日報!$B$1259:$B$1279,作業日報!$A$1259:$A$1279,$A16,作業日報!$D$1259:$D$1279,"○")+SUMIFS(作業日報!$F$1259:$F$1279,作業日報!$E$1259:$E$1279,$A16,作業日報!$H$1259:$H$1279,"○")</f>
        <v>0</v>
      </c>
      <c r="AI16" s="392">
        <f>SUMIFS(作業日報!$B$1302:$B$1322,作業日報!$A$1302:$A$1322,$A16,作業日報!$D$1302:$D$1322,"○")+SUMIFS(作業日報!$F$1302:$F$1322,作業日報!$E$1302:$E$1322,$A16,作業日報!$H$1302:$H$1322,"○")</f>
        <v>0</v>
      </c>
      <c r="AJ16" s="392">
        <f>SUMIFS(作業日報!$B$1345:$B$1365,作業日報!$A$1345:$A$1365,$A16,作業日報!$D$1345:$D$1365,"○")+SUMIFS(作業日報!$F$1345:$F$1365,作業日報!$E$1345:$E$1365,$A16,作業日報!$H$1345:$H$1365,"○")</f>
        <v>0</v>
      </c>
      <c r="AK16" s="392">
        <f>SUMIFS(作業日報!$B$1388:$B$1408,作業日報!$A$1388:$A$1408,$A16,作業日報!$D$1388:$D$1408,"○")+SUMIFS(作業日報!$F$1388:$F$1408,作業日報!$E$1388:$E$1408,$A16,作業日報!$H$1388:$H$1408,"○")</f>
        <v>0</v>
      </c>
      <c r="AL16" s="392">
        <f>SUMIFS(作業日報!$B$1431:$B$1451,作業日報!$A$1431:$A$1451,$A16,作業日報!$D$1431:$D$1451,"○")+SUMIFS(作業日報!$F$1431:$F$1451,作業日報!$E$1431:$E$1451,$A16,作業日報!$H$1431:$H$1451,"○")</f>
        <v>0</v>
      </c>
      <c r="AM16" s="392">
        <f>SUMIFS(作業日報!$B$1474:$B$1494,作業日報!$A$1474:$A$1494,$A16,作業日報!$D$1474:$D$1494,"○")+SUMIFS(作業日報!$F$1474:$F$1494,作業日報!$E$1474:$E$1494,$A16,作業日報!$H$1474:$H$1494,"○")</f>
        <v>0</v>
      </c>
      <c r="AN16" s="392">
        <f>SUMIFS(作業日報!$B$1517:$B$1537,作業日報!$A$1517:$A$1537,$A16,作業日報!$D$1517:$D$1537,"○")+SUMIFS(作業日報!$F$1517:$F$1537,作業日報!$E$1517:$E$1537,$A16,作業日報!$H$1517:$H$1537,"○")</f>
        <v>0</v>
      </c>
      <c r="AO16" s="392">
        <f>SUMIFS(作業日報!$B$1560:$B$1580,作業日報!$A$1560:$A$1580,$A16,作業日報!$D$1560:$D$1580,"○")+SUMIFS(作業日報!$F$1560:$F$1580,作業日報!$E$1560:$E$1580,$A16,作業日報!$H$1560:$H$1580,"○")</f>
        <v>0</v>
      </c>
      <c r="AP16" s="392">
        <f>SUMIFS(作業日報!$B$1603:$B$1623,作業日報!$A$1603:$A$1623,$A16,作業日報!$D$1603:$D$1623,"○")+SUMIFS(作業日報!$F$1603:$F$1623,作業日報!$E$1603:$E$1623,$A16,作業日報!$H$1603:$H$1623,"○")</f>
        <v>0</v>
      </c>
      <c r="AQ16" s="392">
        <f>SUMIFS(作業日報!$B$1646:$B$1666,作業日報!$A$1646:$A$1666,$A16,作業日報!$D$1646:$D$1666,"○")+SUMIFS(作業日報!$F$1646:$F$1666,作業日報!$E$1646:$E$1666,$A16,作業日報!$H$1646:$H$1666,"○")</f>
        <v>0</v>
      </c>
      <c r="AR16" s="392">
        <f>SUMIFS(作業日報!$B$1689:$B$1709,作業日報!$A$1689:$A$1709,$A16,作業日報!$D$1689:$D$1709,"○")+SUMIFS(作業日報!$F$1689:$F$1709,作業日報!$E$1689:$E$1709,$A16,作業日報!$H$1689:$H$1709,"○")</f>
        <v>0</v>
      </c>
      <c r="AS16" s="392">
        <f>SUMIFS(作業日報!$B$1732:$B$1752,作業日報!$A$1732:$A$1752,$A16,作業日報!$D$1732:$D$1752,"○")+SUMIFS(作業日報!$F$1732:$F$1752,作業日報!$E$1732:$E$1752,$A16,作業日報!$H$1732:$H$1752,"○")</f>
        <v>0</v>
      </c>
      <c r="AT16" s="392">
        <f>SUMIFS(作業日報!$B$1775:$B$1795,作業日報!$A$1775:$A$1795,$A16,作業日報!$D$1775:$D$1795,"○")+SUMIFS(作業日報!$F$1775:$F$1795,作業日報!$E$1775:$E$1795,$A16,作業日報!$H$1775:$H$1795,"○")</f>
        <v>0</v>
      </c>
      <c r="AU16" s="392">
        <f>SUMIFS(作業日報!$B$1818:$B$1838,作業日報!$A$1818:$A$1838,$A16,作業日報!$D$1818:$D$1838,"○")+SUMIFS(作業日報!$F$1818:$F$1838,作業日報!$E$1818:$E$1838,$A16,作業日報!$H$1818:$H$1838,"○")</f>
        <v>0</v>
      </c>
      <c r="AV16" s="392">
        <f>SUMIFS(作業日報!$B$1861:$B$1881,作業日報!$A$1861:$A$1881,$A16,作業日報!$D$1861:$D$1881,"○")+SUMIFS(作業日報!$F$1861:$F$1881,作業日報!$E$1861:$E$1881,$A16,作業日報!$H$1861:$H$1881,"○")</f>
        <v>0</v>
      </c>
      <c r="AW16" s="392">
        <f>SUMIFS(作業日報!$B$1904:$B$1924,作業日報!$A$1904:$A$1924,$A16,作業日報!$D$1904:$D$1924,"○")+SUMIFS(作業日報!$F$1904:$F$1924,作業日報!$E$1904:$E$1924,$A16,作業日報!$H$1904:$H$1924,"○")</f>
        <v>0</v>
      </c>
      <c r="AX16" s="392">
        <f>SUMIFS(作業日報!$B$1947:$B$1967,作業日報!$A$1947:$A$1967,$A16,作業日報!$D$1947:$D$1967,"○")+SUMIFS(作業日報!$F$1947:$F$1967,作業日報!$E$1947:$E$1967,$A16,作業日報!$H$1947:$H$1967,"○")</f>
        <v>0</v>
      </c>
      <c r="AY16" s="392">
        <f>SUMIFS(作業日報!$B$1990:$B$2010,作業日報!$A$1990:$A$2010,$A16,作業日報!$D$1990:$D$2010,"○")+SUMIFS(作業日報!$F$1990:$F$2010,作業日報!$E$1990:$E$2010,$A16,作業日報!$H$1990:$H$2010,"○")</f>
        <v>0</v>
      </c>
      <c r="AZ16" s="392">
        <f>SUMIFS(作業日報!$B$2033:$B$2053,作業日報!$A$2033:$A$2053,$A16,作業日報!$D$2033:$D$2053,"○")+SUMIFS(作業日報!$F$2033:$F$2053,作業日報!$E$2033:$E$2053,$A16,作業日報!$H$2033:$H$2053,"○")</f>
        <v>0</v>
      </c>
      <c r="BA16" s="392">
        <f>SUMIFS(作業日報!$B$2076:$B$2096,作業日報!$A$2076:$A$2096,$A16,作業日報!$D$2076:$D$2096,"○")+SUMIFS(作業日報!$F$2076:$F$2096,作業日報!$E$2076:$E$2096,$A16,作業日報!$H$2076:$H$2096,"○")</f>
        <v>0</v>
      </c>
      <c r="BB16" s="392">
        <f>SUMIFS(作業日報!$B$2119:$B$2139,作業日報!$A$2119:$A$2139,$A16,作業日報!$D$2119:$D$2139,"○")+SUMIFS(作業日報!$F$2119:$F$2139,作業日報!$E$2119:$E$2139,$A16,作業日報!$H$2119:$H$2139,"○")</f>
        <v>0</v>
      </c>
      <c r="BC16" s="478">
        <f>SUMIFS(作業日報!$B$2162:$B$2182,作業日報!$A$2162:$A$2182,$A16,作業日報!$D$2162:$D$2182,"○")+SUMIFS(作業日報!$F$2162:$F$2182,作業日報!$E$2162:$E$2182,$A16,作業日報!$H$2162:$H$2182,"○")</f>
        <v>0</v>
      </c>
    </row>
    <row r="17" spans="1:55" x14ac:dyDescent="0.2">
      <c r="A17" s="400"/>
      <c r="B17" s="398"/>
      <c r="C17" s="397"/>
      <c r="D17" s="396">
        <f>SUMIFS(作業日報!B:B,作業日報!A:A,A17,作業日報!D:D,"○")+SUMIFS(作業日報!F:F,作業日報!E:E,A17,作業日報!H:H,"○")</f>
        <v>0</v>
      </c>
      <c r="E17" s="395">
        <f>SUMIFS(作業日報!$B$12:$B$32,作業日報!$A$12:$A$32,$A17,作業日報!$D$12:$D$32,"○")+SUMIFS(作業日報!$F$12:$F$32,作業日報!$E$12:$E$32,$A17,作業日報!$H$12:$H$32,"○")</f>
        <v>0</v>
      </c>
      <c r="F17" s="394">
        <f>SUMIFS(作業日報!$B$55:$B$75,作業日報!$A$55:$A$75,$A17,作業日報!$D$55:$D$75,"○")+SUMIFS(作業日報!$F$55:$F$75,作業日報!$E$55:$E$75,$A17,作業日報!$H$55:$H$75,"○")</f>
        <v>0</v>
      </c>
      <c r="G17" s="394">
        <f>SUMIFS(作業日報!$B$98:$B$118,作業日報!$A$98:$A$118,$A17,作業日報!$D$98:$D$118,"○")+SUMIFS(作業日報!$F$98:$F$118,作業日報!$E$98:$E$118,$A17,作業日報!$H$98:$H$118,"○")</f>
        <v>0</v>
      </c>
      <c r="H17" s="394">
        <f>SUMIFS(作業日報!$B$141:$B$161,作業日報!$A$141:$A$161,$A17,作業日報!$D$141:$D$161,"○")+SUMIFS(作業日報!$F$141:$F$161,作業日報!$E$141:$E$161,$A17,作業日報!$H$141:$H$161,"○")</f>
        <v>0</v>
      </c>
      <c r="I17" s="394">
        <f>SUMIFS(作業日報!$B$184:$B$204,作業日報!$A$184:$A$204,$A17,作業日報!$D$184:$D$204,"○")+SUMIFS(作業日報!$F$184:$F$204,作業日報!$E$184:$E$204,$A17,作業日報!$H$184:$H$204,"○")</f>
        <v>0</v>
      </c>
      <c r="J17" s="394">
        <f>SUMIFS(作業日報!$B$227:$B$247,作業日報!$A$227:$A$247,$A17,作業日報!$D$227:$D$247,"○")+SUMIFS(作業日報!$F$227:$F$247,作業日報!$E$227:$E$247,$A17,作業日報!$H$227:$H$247,"○")</f>
        <v>0</v>
      </c>
      <c r="K17" s="394">
        <f>SUMIFS(作業日報!$B$270:$B$290,作業日報!$A$270:$A$290,$A17,作業日報!$D$270:$D$290,"○")+SUMIFS(作業日報!$F$270:$F$290,作業日報!$E$270:$E$290,$A17,作業日報!$H$270:$H$290,"○")</f>
        <v>0</v>
      </c>
      <c r="L17" s="394">
        <f>SUMIFS(作業日報!$B$313:$B$333,作業日報!$A$313:$A$333,$A17,作業日報!$D$313:$D$333,"○")+SUMIFS(作業日報!$F$313:$F$333,作業日報!$E$313:$E$333,$A17,作業日報!$H$313:$H$333,"○")</f>
        <v>0</v>
      </c>
      <c r="M17" s="394">
        <f>SUMIFS(作業日報!$B$356:$B$376,作業日報!$A$356:$A$376,$A17,作業日報!$D$356:$D$376,"○")+SUMIFS(作業日報!$F$356:$F$376,作業日報!$E$356:$E$376,$A17,作業日報!$H$356:$H$376,"○")</f>
        <v>0</v>
      </c>
      <c r="N17" s="394">
        <f>SUMIFS(作業日報!$B$399:$B$419,作業日報!$A$399:$A$419,$A17,作業日報!$D$399:$D$419,"○")+SUMIFS(作業日報!$F$399:$F$419,作業日報!$E$399:$E$419,$A17,作業日報!$H$399:$H$419,"○")</f>
        <v>0</v>
      </c>
      <c r="O17" s="394">
        <f>SUMIFS(作業日報!$B$442:$B$462,作業日報!$A$442:$A$462,$A17,作業日報!$D$442:$D$462,"○")+SUMIFS(作業日報!$F$442:$F$462,作業日報!$E$442:$E$462,$A17,作業日報!$H$442:$H$462,"○")</f>
        <v>0</v>
      </c>
      <c r="P17" s="394">
        <f>SUMIFS(作業日報!$B$485:$B$505,作業日報!$A$485:$A$505,$A17,作業日報!$D$485:$D$505,"○")+SUMIFS(作業日報!$F$485:$F$505,作業日報!$E$485:$E$505,$A17,作業日報!$H$485:$H$505,"○")</f>
        <v>0</v>
      </c>
      <c r="Q17" s="394">
        <f>SUMIFS(作業日報!$B$528:$B$548,作業日報!$A$528:$A$548,$A17,作業日報!$D$528:$D$548,"○")+SUMIFS(作業日報!$F$528:$F$548,作業日報!$E$528:$E$548,$A17,作業日報!$H$528:$H$548,"○")</f>
        <v>0</v>
      </c>
      <c r="R17" s="394">
        <f>SUMIFS(作業日報!$B$571:$B$591,作業日報!$A$571:$A$591,$A17,作業日報!$D$571:$D$591,"○")+SUMIFS(作業日報!$F$571:$F$591,作業日報!$E$571:$E$591,$A17,作業日報!$H$571:$H$591,"○")</f>
        <v>0</v>
      </c>
      <c r="S17" s="391">
        <f>SUMIFS(作業日報!$B$614:$B$634,作業日報!$A$614:$A$634,$A17,作業日報!$D$614:$D$634,"○")+SUMIFS(作業日報!$F$614:$F$634,作業日報!$E$614:$E$634,$A17,作業日報!$H$614:$H$634,"○")</f>
        <v>0</v>
      </c>
      <c r="T17" s="393">
        <f>SUMIFS(作業日報!$B$657:$B$677,作業日報!$A$657:$A$677,$A17,作業日報!$D$657:$D$677,"○")+SUMIFS(作業日報!$F$657:$F$677,作業日報!$E$657:$E$677,$A17,作業日報!$H$657:$H$677,"○")</f>
        <v>0</v>
      </c>
      <c r="U17" s="392">
        <f>SUMIFS(作業日報!$B$700:$B$720,作業日報!$A$700:$A$720,$A17,作業日報!$D$700:$D$720,"○")+SUMIFS(作業日報!$F$700:$F$720,作業日報!$E$700:$E$720,$A17,作業日報!$H$700:$H$720,"○")</f>
        <v>0</v>
      </c>
      <c r="V17" s="392">
        <f>SUMIFS(作業日報!$B$743:$B$763,作業日報!$A$743:$A$763,$A17,作業日報!$D$743:$D$763,"○")+SUMIFS(作業日報!$F$743:$F$763,作業日報!$E$743:$E$763,$A17,作業日報!$H$743:$H$763,"○")</f>
        <v>0</v>
      </c>
      <c r="W17" s="392">
        <f>SUMIFS(作業日報!$B$786:$B$806,作業日報!$A$786:$A$806,$A17,作業日報!$D$786:$D$806,"○")+SUMIFS(作業日報!$F$786:$F$806,作業日報!$E$786:$E$806,$A17,作業日報!$H$786:$H$806,"○")</f>
        <v>0</v>
      </c>
      <c r="X17" s="392">
        <f>SUMIFS(作業日報!$B$829:$B$849,作業日報!$A$829:$A$849,$A17,作業日報!$D$829:$D$849,"○")+SUMIFS(作業日報!$F$829:$F$849,作業日報!$E$829:$E$849,$A17,作業日報!$H$829:$H$849,"○")</f>
        <v>0</v>
      </c>
      <c r="Y17" s="392">
        <f>SUMIFS(作業日報!$B$872:$B$892,作業日報!$A$872:$A$892,$A17,作業日報!$D$872:$D$892,"○")+SUMIFS(作業日報!$F$872:$F$892,作業日報!$E$872:$E$892,$A17,作業日報!$H$872:$H$892,"○")</f>
        <v>0</v>
      </c>
      <c r="Z17" s="392">
        <f>SUMIFS(作業日報!$B$915:$B$935,作業日報!$A$915:$A$935,$A17,作業日報!$D$915:$D$935,"○")+SUMIFS(作業日報!$F$915:$F$935,作業日報!$E$915:$E$935,$A17,作業日報!$H$915:$H$935,"○")</f>
        <v>0</v>
      </c>
      <c r="AA17" s="473">
        <f>SUMIFS(作業日報!$B$958:$B$978,作業日報!$A$958:$A$978,$A17,作業日報!$D$958:$D$978,"○")+SUMIFS(作業日報!$F$958:$F$978,作業日報!$E$958:$E$978,$A17,作業日報!$H$958:$H$978,"○")</f>
        <v>0</v>
      </c>
      <c r="AB17" s="392">
        <f>SUMIFS(作業日報!$B$1001:$B$1021,作業日報!$A$1001:$A$1021,$A17,作業日報!$D$1001:$D$1021,"○")+SUMIFS(作業日報!$F$1001:$F$1021,作業日報!$E$1001:$E$1021,$A17,作業日報!$H$1001:$H$1021,"○")</f>
        <v>0</v>
      </c>
      <c r="AC17" s="392">
        <f>SUMIFS(作業日報!$B$1044:$B$1064,作業日報!$A$1044:$A$1064,$A17,作業日報!$D$1044:$D$1064,"○")+SUMIFS(作業日報!$F$1044:$F$1064,作業日報!$E$1044:$E$1064,$A17,作業日報!$H$1044:$H$1064,"○")</f>
        <v>0</v>
      </c>
      <c r="AD17" s="392">
        <f>SUMIFS(作業日報!$B$1087:$B$1107,作業日報!$A$1087:$A$1107,$A17,作業日報!$D$1087:$D$1107,"○")+SUMIFS(作業日報!$F$1087:$F$1107,作業日報!$E$1087:$E$1107,$A17,作業日報!$H$1087:$H$1107,"○")</f>
        <v>0</v>
      </c>
      <c r="AE17" s="392">
        <f>SUMIFS(作業日報!$B$1130:$B$1150,作業日報!$A$1130:$A$1150,$A17,作業日報!$D$1130:$D$1150,"○")+SUMIFS(作業日報!$F$1130:$F$1150,作業日報!$E$1130:$E$1150,$A17,作業日報!$H$1130:$H$1150,"○")</f>
        <v>0</v>
      </c>
      <c r="AF17" s="392">
        <f>SUMIFS(作業日報!$B$1173:$B$1193,作業日報!$A$1173:$A$1193,$A17,作業日報!$D$1173:$D$1193,"○")+SUMIFS(作業日報!$F$1173:$F$1193,作業日報!$E$1173:$E$1193,$A17,作業日報!$H$1173:$H$1193,"○")</f>
        <v>0</v>
      </c>
      <c r="AG17" s="392">
        <f>SUMIFS(作業日報!$B$1216:$B$1236,作業日報!$A$1216:$A$1236,$A17,作業日報!$D$1216:$D$1236,"○")+SUMIFS(作業日報!$F$1216:$F$1236,作業日報!$E$1216:$E$1236,$A17,作業日報!$H$1216:$H$1236,"○")</f>
        <v>0</v>
      </c>
      <c r="AH17" s="392">
        <f>SUMIFS(作業日報!$B$1259:$B$1279,作業日報!$A$1259:$A$1279,$A17,作業日報!$D$1259:$D$1279,"○")+SUMIFS(作業日報!$F$1259:$F$1279,作業日報!$E$1259:$E$1279,$A17,作業日報!$H$1259:$H$1279,"○")</f>
        <v>0</v>
      </c>
      <c r="AI17" s="392">
        <f>SUMIFS(作業日報!$B$1302:$B$1322,作業日報!$A$1302:$A$1322,$A17,作業日報!$D$1302:$D$1322,"○")+SUMIFS(作業日報!$F$1302:$F$1322,作業日報!$E$1302:$E$1322,$A17,作業日報!$H$1302:$H$1322,"○")</f>
        <v>0</v>
      </c>
      <c r="AJ17" s="392">
        <f>SUMIFS(作業日報!$B$1345:$B$1365,作業日報!$A$1345:$A$1365,$A17,作業日報!$D$1345:$D$1365,"○")+SUMIFS(作業日報!$F$1345:$F$1365,作業日報!$E$1345:$E$1365,$A17,作業日報!$H$1345:$H$1365,"○")</f>
        <v>0</v>
      </c>
      <c r="AK17" s="392">
        <f>SUMIFS(作業日報!$B$1388:$B$1408,作業日報!$A$1388:$A$1408,$A17,作業日報!$D$1388:$D$1408,"○")+SUMIFS(作業日報!$F$1388:$F$1408,作業日報!$E$1388:$E$1408,$A17,作業日報!$H$1388:$H$1408,"○")</f>
        <v>0</v>
      </c>
      <c r="AL17" s="392">
        <f>SUMIFS(作業日報!$B$1431:$B$1451,作業日報!$A$1431:$A$1451,$A17,作業日報!$D$1431:$D$1451,"○")+SUMIFS(作業日報!$F$1431:$F$1451,作業日報!$E$1431:$E$1451,$A17,作業日報!$H$1431:$H$1451,"○")</f>
        <v>0</v>
      </c>
      <c r="AM17" s="392">
        <f>SUMIFS(作業日報!$B$1474:$B$1494,作業日報!$A$1474:$A$1494,$A17,作業日報!$D$1474:$D$1494,"○")+SUMIFS(作業日報!$F$1474:$F$1494,作業日報!$E$1474:$E$1494,$A17,作業日報!$H$1474:$H$1494,"○")</f>
        <v>0</v>
      </c>
      <c r="AN17" s="392">
        <f>SUMIFS(作業日報!$B$1517:$B$1537,作業日報!$A$1517:$A$1537,$A17,作業日報!$D$1517:$D$1537,"○")+SUMIFS(作業日報!$F$1517:$F$1537,作業日報!$E$1517:$E$1537,$A17,作業日報!$H$1517:$H$1537,"○")</f>
        <v>0</v>
      </c>
      <c r="AO17" s="392">
        <f>SUMIFS(作業日報!$B$1560:$B$1580,作業日報!$A$1560:$A$1580,$A17,作業日報!$D$1560:$D$1580,"○")+SUMIFS(作業日報!$F$1560:$F$1580,作業日報!$E$1560:$E$1580,$A17,作業日報!$H$1560:$H$1580,"○")</f>
        <v>0</v>
      </c>
      <c r="AP17" s="392">
        <f>SUMIFS(作業日報!$B$1603:$B$1623,作業日報!$A$1603:$A$1623,$A17,作業日報!$D$1603:$D$1623,"○")+SUMIFS(作業日報!$F$1603:$F$1623,作業日報!$E$1603:$E$1623,$A17,作業日報!$H$1603:$H$1623,"○")</f>
        <v>0</v>
      </c>
      <c r="AQ17" s="392">
        <f>SUMIFS(作業日報!$B$1646:$B$1666,作業日報!$A$1646:$A$1666,$A17,作業日報!$D$1646:$D$1666,"○")+SUMIFS(作業日報!$F$1646:$F$1666,作業日報!$E$1646:$E$1666,$A17,作業日報!$H$1646:$H$1666,"○")</f>
        <v>0</v>
      </c>
      <c r="AR17" s="392">
        <f>SUMIFS(作業日報!$B$1689:$B$1709,作業日報!$A$1689:$A$1709,$A17,作業日報!$D$1689:$D$1709,"○")+SUMIFS(作業日報!$F$1689:$F$1709,作業日報!$E$1689:$E$1709,$A17,作業日報!$H$1689:$H$1709,"○")</f>
        <v>0</v>
      </c>
      <c r="AS17" s="392">
        <f>SUMIFS(作業日報!$B$1732:$B$1752,作業日報!$A$1732:$A$1752,$A17,作業日報!$D$1732:$D$1752,"○")+SUMIFS(作業日報!$F$1732:$F$1752,作業日報!$E$1732:$E$1752,$A17,作業日報!$H$1732:$H$1752,"○")</f>
        <v>0</v>
      </c>
      <c r="AT17" s="392">
        <f>SUMIFS(作業日報!$B$1775:$B$1795,作業日報!$A$1775:$A$1795,$A17,作業日報!$D$1775:$D$1795,"○")+SUMIFS(作業日報!$F$1775:$F$1795,作業日報!$E$1775:$E$1795,$A17,作業日報!$H$1775:$H$1795,"○")</f>
        <v>0</v>
      </c>
      <c r="AU17" s="392">
        <f>SUMIFS(作業日報!$B$1818:$B$1838,作業日報!$A$1818:$A$1838,$A17,作業日報!$D$1818:$D$1838,"○")+SUMIFS(作業日報!$F$1818:$F$1838,作業日報!$E$1818:$E$1838,$A17,作業日報!$H$1818:$H$1838,"○")</f>
        <v>0</v>
      </c>
      <c r="AV17" s="392">
        <f>SUMIFS(作業日報!$B$1861:$B$1881,作業日報!$A$1861:$A$1881,$A17,作業日報!$D$1861:$D$1881,"○")+SUMIFS(作業日報!$F$1861:$F$1881,作業日報!$E$1861:$E$1881,$A17,作業日報!$H$1861:$H$1881,"○")</f>
        <v>0</v>
      </c>
      <c r="AW17" s="392">
        <f>SUMIFS(作業日報!$B$1904:$B$1924,作業日報!$A$1904:$A$1924,$A17,作業日報!$D$1904:$D$1924,"○")+SUMIFS(作業日報!$F$1904:$F$1924,作業日報!$E$1904:$E$1924,$A17,作業日報!$H$1904:$H$1924,"○")</f>
        <v>0</v>
      </c>
      <c r="AX17" s="392">
        <f>SUMIFS(作業日報!$B$1947:$B$1967,作業日報!$A$1947:$A$1967,$A17,作業日報!$D$1947:$D$1967,"○")+SUMIFS(作業日報!$F$1947:$F$1967,作業日報!$E$1947:$E$1967,$A17,作業日報!$H$1947:$H$1967,"○")</f>
        <v>0</v>
      </c>
      <c r="AY17" s="392">
        <f>SUMIFS(作業日報!$B$1990:$B$2010,作業日報!$A$1990:$A$2010,$A17,作業日報!$D$1990:$D$2010,"○")+SUMIFS(作業日報!$F$1990:$F$2010,作業日報!$E$1990:$E$2010,$A17,作業日報!$H$1990:$H$2010,"○")</f>
        <v>0</v>
      </c>
      <c r="AZ17" s="392">
        <f>SUMIFS(作業日報!$B$2033:$B$2053,作業日報!$A$2033:$A$2053,$A17,作業日報!$D$2033:$D$2053,"○")+SUMIFS(作業日報!$F$2033:$F$2053,作業日報!$E$2033:$E$2053,$A17,作業日報!$H$2033:$H$2053,"○")</f>
        <v>0</v>
      </c>
      <c r="BA17" s="392">
        <f>SUMIFS(作業日報!$B$2076:$B$2096,作業日報!$A$2076:$A$2096,$A17,作業日報!$D$2076:$D$2096,"○")+SUMIFS(作業日報!$F$2076:$F$2096,作業日報!$E$2076:$E$2096,$A17,作業日報!$H$2076:$H$2096,"○")</f>
        <v>0</v>
      </c>
      <c r="BB17" s="392">
        <f>SUMIFS(作業日報!$B$2119:$B$2139,作業日報!$A$2119:$A$2139,$A17,作業日報!$D$2119:$D$2139,"○")+SUMIFS(作業日報!$F$2119:$F$2139,作業日報!$E$2119:$E$2139,$A17,作業日報!$H$2119:$H$2139,"○")</f>
        <v>0</v>
      </c>
      <c r="BC17" s="478">
        <f>SUMIFS(作業日報!$B$2162:$B$2182,作業日報!$A$2162:$A$2182,$A17,作業日報!$D$2162:$D$2182,"○")+SUMIFS(作業日報!$F$2162:$F$2182,作業日報!$E$2162:$E$2182,$A17,作業日報!$H$2162:$H$2182,"○")</f>
        <v>0</v>
      </c>
    </row>
    <row r="18" spans="1:55" x14ac:dyDescent="0.2">
      <c r="A18" s="399"/>
      <c r="B18" s="398"/>
      <c r="C18" s="397"/>
      <c r="D18" s="396">
        <f>SUMIFS(作業日報!B:B,作業日報!A:A,A18,作業日報!D:D,"○")+SUMIFS(作業日報!F:F,作業日報!E:E,A18,作業日報!H:H,"○")</f>
        <v>0</v>
      </c>
      <c r="E18" s="395">
        <f>SUMIFS(作業日報!$B$12:$B$32,作業日報!$A$12:$A$32,$A18,作業日報!$D$12:$D$32,"○")+SUMIFS(作業日報!$F$12:$F$32,作業日報!$E$12:$E$32,$A18,作業日報!$H$12:$H$32,"○")</f>
        <v>0</v>
      </c>
      <c r="F18" s="394">
        <f>SUMIFS(作業日報!$B$55:$B$75,作業日報!$A$55:$A$75,$A18,作業日報!$D$55:$D$75,"○")+SUMIFS(作業日報!$F$55:$F$75,作業日報!$E$55:$E$75,$A18,作業日報!$H$55:$H$75,"○")</f>
        <v>0</v>
      </c>
      <c r="G18" s="394">
        <f>SUMIFS(作業日報!$B$98:$B$118,作業日報!$A$98:$A$118,$A18,作業日報!$D$98:$D$118,"○")+SUMIFS(作業日報!$F$98:$F$118,作業日報!$E$98:$E$118,$A18,作業日報!$H$98:$H$118,"○")</f>
        <v>0</v>
      </c>
      <c r="H18" s="394">
        <f>SUMIFS(作業日報!$B$141:$B$161,作業日報!$A$141:$A$161,$A18,作業日報!$D$141:$D$161,"○")+SUMIFS(作業日報!$F$141:$F$161,作業日報!$E$141:$E$161,$A18,作業日報!$H$141:$H$161,"○")</f>
        <v>0</v>
      </c>
      <c r="I18" s="394">
        <f>SUMIFS(作業日報!$B$184:$B$204,作業日報!$A$184:$A$204,$A18,作業日報!$D$184:$D$204,"○")+SUMIFS(作業日報!$F$184:$F$204,作業日報!$E$184:$E$204,$A18,作業日報!$H$184:$H$204,"○")</f>
        <v>0</v>
      </c>
      <c r="J18" s="394">
        <f>SUMIFS(作業日報!$B$227:$B$247,作業日報!$A$227:$A$247,$A18,作業日報!$D$227:$D$247,"○")+SUMIFS(作業日報!$F$227:$F$247,作業日報!$E$227:$E$247,$A18,作業日報!$H$227:$H$247,"○")</f>
        <v>0</v>
      </c>
      <c r="K18" s="394">
        <f>SUMIFS(作業日報!$B$270:$B$290,作業日報!$A$270:$A$290,$A18,作業日報!$D$270:$D$290,"○")+SUMIFS(作業日報!$F$270:$F$290,作業日報!$E$270:$E$290,$A18,作業日報!$H$270:$H$290,"○")</f>
        <v>0</v>
      </c>
      <c r="L18" s="394">
        <f>SUMIFS(作業日報!$B$313:$B$333,作業日報!$A$313:$A$333,$A18,作業日報!$D$313:$D$333,"○")+SUMIFS(作業日報!$F$313:$F$333,作業日報!$E$313:$E$333,$A18,作業日報!$H$313:$H$333,"○")</f>
        <v>0</v>
      </c>
      <c r="M18" s="394">
        <f>SUMIFS(作業日報!$B$356:$B$376,作業日報!$A$356:$A$376,$A18,作業日報!$D$356:$D$376,"○")+SUMIFS(作業日報!$F$356:$F$376,作業日報!$E$356:$E$376,$A18,作業日報!$H$356:$H$376,"○")</f>
        <v>0</v>
      </c>
      <c r="N18" s="394">
        <f>SUMIFS(作業日報!$B$399:$B$419,作業日報!$A$399:$A$419,$A18,作業日報!$D$399:$D$419,"○")+SUMIFS(作業日報!$F$399:$F$419,作業日報!$E$399:$E$419,$A18,作業日報!$H$399:$H$419,"○")</f>
        <v>0</v>
      </c>
      <c r="O18" s="394">
        <f>SUMIFS(作業日報!$B$442:$B$462,作業日報!$A$442:$A$462,$A18,作業日報!$D$442:$D$462,"○")+SUMIFS(作業日報!$F$442:$F$462,作業日報!$E$442:$E$462,$A18,作業日報!$H$442:$H$462,"○")</f>
        <v>0</v>
      </c>
      <c r="P18" s="394">
        <f>SUMIFS(作業日報!$B$485:$B$505,作業日報!$A$485:$A$505,$A18,作業日報!$D$485:$D$505,"○")+SUMIFS(作業日報!$F$485:$F$505,作業日報!$E$485:$E$505,$A18,作業日報!$H$485:$H$505,"○")</f>
        <v>0</v>
      </c>
      <c r="Q18" s="394">
        <f>SUMIFS(作業日報!$B$528:$B$548,作業日報!$A$528:$A$548,$A18,作業日報!$D$528:$D$548,"○")+SUMIFS(作業日報!$F$528:$F$548,作業日報!$E$528:$E$548,$A18,作業日報!$H$528:$H$548,"○")</f>
        <v>0</v>
      </c>
      <c r="R18" s="394">
        <f>SUMIFS(作業日報!$B$571:$B$591,作業日報!$A$571:$A$591,$A18,作業日報!$D$571:$D$591,"○")+SUMIFS(作業日報!$F$571:$F$591,作業日報!$E$571:$E$591,$A18,作業日報!$H$571:$H$591,"○")</f>
        <v>0</v>
      </c>
      <c r="S18" s="391">
        <f>SUMIFS(作業日報!$B$614:$B$634,作業日報!$A$614:$A$634,$A18,作業日報!$D$614:$D$634,"○")+SUMIFS(作業日報!$F$614:$F$634,作業日報!$E$614:$E$634,$A18,作業日報!$H$614:$H$634,"○")</f>
        <v>0</v>
      </c>
      <c r="T18" s="393">
        <f>SUMIFS(作業日報!$B$657:$B$677,作業日報!$A$657:$A$677,$A18,作業日報!$D$657:$D$677,"○")+SUMIFS(作業日報!$F$657:$F$677,作業日報!$E$657:$E$677,$A18,作業日報!$H$657:$H$677,"○")</f>
        <v>0</v>
      </c>
      <c r="U18" s="392">
        <f>SUMIFS(作業日報!$B$700:$B$720,作業日報!$A$700:$A$720,$A18,作業日報!$D$700:$D$720,"○")+SUMIFS(作業日報!$F$700:$F$720,作業日報!$E$700:$E$720,$A18,作業日報!$H$700:$H$720,"○")</f>
        <v>0</v>
      </c>
      <c r="V18" s="392">
        <f>SUMIFS(作業日報!$B$743:$B$763,作業日報!$A$743:$A$763,$A18,作業日報!$D$743:$D$763,"○")+SUMIFS(作業日報!$F$743:$F$763,作業日報!$E$743:$E$763,$A18,作業日報!$H$743:$H$763,"○")</f>
        <v>0</v>
      </c>
      <c r="W18" s="392">
        <f>SUMIFS(作業日報!$B$786:$B$806,作業日報!$A$786:$A$806,$A18,作業日報!$D$786:$D$806,"○")+SUMIFS(作業日報!$F$786:$F$806,作業日報!$E$786:$E$806,$A18,作業日報!$H$786:$H$806,"○")</f>
        <v>0</v>
      </c>
      <c r="X18" s="392">
        <f>SUMIFS(作業日報!$B$829:$B$849,作業日報!$A$829:$A$849,$A18,作業日報!$D$829:$D$849,"○")+SUMIFS(作業日報!$F$829:$F$849,作業日報!$E$829:$E$849,$A18,作業日報!$H$829:$H$849,"○")</f>
        <v>0</v>
      </c>
      <c r="Y18" s="392">
        <f>SUMIFS(作業日報!$B$872:$B$892,作業日報!$A$872:$A$892,$A18,作業日報!$D$872:$D$892,"○")+SUMIFS(作業日報!$F$872:$F$892,作業日報!$E$872:$E$892,$A18,作業日報!$H$872:$H$892,"○")</f>
        <v>0</v>
      </c>
      <c r="Z18" s="392">
        <f>SUMIFS(作業日報!$B$915:$B$935,作業日報!$A$915:$A$935,$A18,作業日報!$D$915:$D$935,"○")+SUMIFS(作業日報!$F$915:$F$935,作業日報!$E$915:$E$935,$A18,作業日報!$H$915:$H$935,"○")</f>
        <v>0</v>
      </c>
      <c r="AA18" s="473">
        <f>SUMIFS(作業日報!$B$958:$B$978,作業日報!$A$958:$A$978,$A18,作業日報!$D$958:$D$978,"○")+SUMIFS(作業日報!$F$958:$F$978,作業日報!$E$958:$E$978,$A18,作業日報!$H$958:$H$978,"○")</f>
        <v>0</v>
      </c>
      <c r="AB18" s="392">
        <f>SUMIFS(作業日報!$B$1001:$B$1021,作業日報!$A$1001:$A$1021,$A18,作業日報!$D$1001:$D$1021,"○")+SUMIFS(作業日報!$F$1001:$F$1021,作業日報!$E$1001:$E$1021,$A18,作業日報!$H$1001:$H$1021,"○")</f>
        <v>0</v>
      </c>
      <c r="AC18" s="392">
        <f>SUMIFS(作業日報!$B$1044:$B$1064,作業日報!$A$1044:$A$1064,$A18,作業日報!$D$1044:$D$1064,"○")+SUMIFS(作業日報!$F$1044:$F$1064,作業日報!$E$1044:$E$1064,$A18,作業日報!$H$1044:$H$1064,"○")</f>
        <v>0</v>
      </c>
      <c r="AD18" s="392">
        <f>SUMIFS(作業日報!$B$1087:$B$1107,作業日報!$A$1087:$A$1107,$A18,作業日報!$D$1087:$D$1107,"○")+SUMIFS(作業日報!$F$1087:$F$1107,作業日報!$E$1087:$E$1107,$A18,作業日報!$H$1087:$H$1107,"○")</f>
        <v>0</v>
      </c>
      <c r="AE18" s="392">
        <f>SUMIFS(作業日報!$B$1130:$B$1150,作業日報!$A$1130:$A$1150,$A18,作業日報!$D$1130:$D$1150,"○")+SUMIFS(作業日報!$F$1130:$F$1150,作業日報!$E$1130:$E$1150,$A18,作業日報!$H$1130:$H$1150,"○")</f>
        <v>0</v>
      </c>
      <c r="AF18" s="392">
        <f>SUMIFS(作業日報!$B$1173:$B$1193,作業日報!$A$1173:$A$1193,$A18,作業日報!$D$1173:$D$1193,"○")+SUMIFS(作業日報!$F$1173:$F$1193,作業日報!$E$1173:$E$1193,$A18,作業日報!$H$1173:$H$1193,"○")</f>
        <v>0</v>
      </c>
      <c r="AG18" s="392">
        <f>SUMIFS(作業日報!$B$1216:$B$1236,作業日報!$A$1216:$A$1236,$A18,作業日報!$D$1216:$D$1236,"○")+SUMIFS(作業日報!$F$1216:$F$1236,作業日報!$E$1216:$E$1236,$A18,作業日報!$H$1216:$H$1236,"○")</f>
        <v>0</v>
      </c>
      <c r="AH18" s="392">
        <f>SUMIFS(作業日報!$B$1259:$B$1279,作業日報!$A$1259:$A$1279,$A18,作業日報!$D$1259:$D$1279,"○")+SUMIFS(作業日報!$F$1259:$F$1279,作業日報!$E$1259:$E$1279,$A18,作業日報!$H$1259:$H$1279,"○")</f>
        <v>0</v>
      </c>
      <c r="AI18" s="392">
        <f>SUMIFS(作業日報!$B$1302:$B$1322,作業日報!$A$1302:$A$1322,$A18,作業日報!$D$1302:$D$1322,"○")+SUMIFS(作業日報!$F$1302:$F$1322,作業日報!$E$1302:$E$1322,$A18,作業日報!$H$1302:$H$1322,"○")</f>
        <v>0</v>
      </c>
      <c r="AJ18" s="392">
        <f>SUMIFS(作業日報!$B$1345:$B$1365,作業日報!$A$1345:$A$1365,$A18,作業日報!$D$1345:$D$1365,"○")+SUMIFS(作業日報!$F$1345:$F$1365,作業日報!$E$1345:$E$1365,$A18,作業日報!$H$1345:$H$1365,"○")</f>
        <v>0</v>
      </c>
      <c r="AK18" s="392">
        <f>SUMIFS(作業日報!$B$1388:$B$1408,作業日報!$A$1388:$A$1408,$A18,作業日報!$D$1388:$D$1408,"○")+SUMIFS(作業日報!$F$1388:$F$1408,作業日報!$E$1388:$E$1408,$A18,作業日報!$H$1388:$H$1408,"○")</f>
        <v>0</v>
      </c>
      <c r="AL18" s="392">
        <f>SUMIFS(作業日報!$B$1431:$B$1451,作業日報!$A$1431:$A$1451,$A18,作業日報!$D$1431:$D$1451,"○")+SUMIFS(作業日報!$F$1431:$F$1451,作業日報!$E$1431:$E$1451,$A18,作業日報!$H$1431:$H$1451,"○")</f>
        <v>0</v>
      </c>
      <c r="AM18" s="392">
        <f>SUMIFS(作業日報!$B$1474:$B$1494,作業日報!$A$1474:$A$1494,$A18,作業日報!$D$1474:$D$1494,"○")+SUMIFS(作業日報!$F$1474:$F$1494,作業日報!$E$1474:$E$1494,$A18,作業日報!$H$1474:$H$1494,"○")</f>
        <v>0</v>
      </c>
      <c r="AN18" s="392">
        <f>SUMIFS(作業日報!$B$1517:$B$1537,作業日報!$A$1517:$A$1537,$A18,作業日報!$D$1517:$D$1537,"○")+SUMIFS(作業日報!$F$1517:$F$1537,作業日報!$E$1517:$E$1537,$A18,作業日報!$H$1517:$H$1537,"○")</f>
        <v>0</v>
      </c>
      <c r="AO18" s="392">
        <f>SUMIFS(作業日報!$B$1560:$B$1580,作業日報!$A$1560:$A$1580,$A18,作業日報!$D$1560:$D$1580,"○")+SUMIFS(作業日報!$F$1560:$F$1580,作業日報!$E$1560:$E$1580,$A18,作業日報!$H$1560:$H$1580,"○")</f>
        <v>0</v>
      </c>
      <c r="AP18" s="392">
        <f>SUMIFS(作業日報!$B$1603:$B$1623,作業日報!$A$1603:$A$1623,$A18,作業日報!$D$1603:$D$1623,"○")+SUMIFS(作業日報!$F$1603:$F$1623,作業日報!$E$1603:$E$1623,$A18,作業日報!$H$1603:$H$1623,"○")</f>
        <v>0</v>
      </c>
      <c r="AQ18" s="392">
        <f>SUMIFS(作業日報!$B$1646:$B$1666,作業日報!$A$1646:$A$1666,$A18,作業日報!$D$1646:$D$1666,"○")+SUMIFS(作業日報!$F$1646:$F$1666,作業日報!$E$1646:$E$1666,$A18,作業日報!$H$1646:$H$1666,"○")</f>
        <v>0</v>
      </c>
      <c r="AR18" s="392">
        <f>SUMIFS(作業日報!$B$1689:$B$1709,作業日報!$A$1689:$A$1709,$A18,作業日報!$D$1689:$D$1709,"○")+SUMIFS(作業日報!$F$1689:$F$1709,作業日報!$E$1689:$E$1709,$A18,作業日報!$H$1689:$H$1709,"○")</f>
        <v>0</v>
      </c>
      <c r="AS18" s="392">
        <f>SUMIFS(作業日報!$B$1732:$B$1752,作業日報!$A$1732:$A$1752,$A18,作業日報!$D$1732:$D$1752,"○")+SUMIFS(作業日報!$F$1732:$F$1752,作業日報!$E$1732:$E$1752,$A18,作業日報!$H$1732:$H$1752,"○")</f>
        <v>0</v>
      </c>
      <c r="AT18" s="392">
        <f>SUMIFS(作業日報!$B$1775:$B$1795,作業日報!$A$1775:$A$1795,$A18,作業日報!$D$1775:$D$1795,"○")+SUMIFS(作業日報!$F$1775:$F$1795,作業日報!$E$1775:$E$1795,$A18,作業日報!$H$1775:$H$1795,"○")</f>
        <v>0</v>
      </c>
      <c r="AU18" s="392">
        <f>SUMIFS(作業日報!$B$1818:$B$1838,作業日報!$A$1818:$A$1838,$A18,作業日報!$D$1818:$D$1838,"○")+SUMIFS(作業日報!$F$1818:$F$1838,作業日報!$E$1818:$E$1838,$A18,作業日報!$H$1818:$H$1838,"○")</f>
        <v>0</v>
      </c>
      <c r="AV18" s="392">
        <f>SUMIFS(作業日報!$B$1861:$B$1881,作業日報!$A$1861:$A$1881,$A18,作業日報!$D$1861:$D$1881,"○")+SUMIFS(作業日報!$F$1861:$F$1881,作業日報!$E$1861:$E$1881,$A18,作業日報!$H$1861:$H$1881,"○")</f>
        <v>0</v>
      </c>
      <c r="AW18" s="392">
        <f>SUMIFS(作業日報!$B$1904:$B$1924,作業日報!$A$1904:$A$1924,$A18,作業日報!$D$1904:$D$1924,"○")+SUMIFS(作業日報!$F$1904:$F$1924,作業日報!$E$1904:$E$1924,$A18,作業日報!$H$1904:$H$1924,"○")</f>
        <v>0</v>
      </c>
      <c r="AX18" s="392">
        <f>SUMIFS(作業日報!$B$1947:$B$1967,作業日報!$A$1947:$A$1967,$A18,作業日報!$D$1947:$D$1967,"○")+SUMIFS(作業日報!$F$1947:$F$1967,作業日報!$E$1947:$E$1967,$A18,作業日報!$H$1947:$H$1967,"○")</f>
        <v>0</v>
      </c>
      <c r="AY18" s="392">
        <f>SUMIFS(作業日報!$B$1990:$B$2010,作業日報!$A$1990:$A$2010,$A18,作業日報!$D$1990:$D$2010,"○")+SUMIFS(作業日報!$F$1990:$F$2010,作業日報!$E$1990:$E$2010,$A18,作業日報!$H$1990:$H$2010,"○")</f>
        <v>0</v>
      </c>
      <c r="AZ18" s="392">
        <f>SUMIFS(作業日報!$B$2033:$B$2053,作業日報!$A$2033:$A$2053,$A18,作業日報!$D$2033:$D$2053,"○")+SUMIFS(作業日報!$F$2033:$F$2053,作業日報!$E$2033:$E$2053,$A18,作業日報!$H$2033:$H$2053,"○")</f>
        <v>0</v>
      </c>
      <c r="BA18" s="392">
        <f>SUMIFS(作業日報!$B$2076:$B$2096,作業日報!$A$2076:$A$2096,$A18,作業日報!$D$2076:$D$2096,"○")+SUMIFS(作業日報!$F$2076:$F$2096,作業日報!$E$2076:$E$2096,$A18,作業日報!$H$2076:$H$2096,"○")</f>
        <v>0</v>
      </c>
      <c r="BB18" s="392">
        <f>SUMIFS(作業日報!$B$2119:$B$2139,作業日報!$A$2119:$A$2139,$A18,作業日報!$D$2119:$D$2139,"○")+SUMIFS(作業日報!$F$2119:$F$2139,作業日報!$E$2119:$E$2139,$A18,作業日報!$H$2119:$H$2139,"○")</f>
        <v>0</v>
      </c>
      <c r="BC18" s="478">
        <f>SUMIFS(作業日報!$B$2162:$B$2182,作業日報!$A$2162:$A$2182,$A18,作業日報!$D$2162:$D$2182,"○")+SUMIFS(作業日報!$F$2162:$F$2182,作業日報!$E$2162:$E$2182,$A18,作業日報!$H$2162:$H$2182,"○")</f>
        <v>0</v>
      </c>
    </row>
    <row r="19" spans="1:55" x14ac:dyDescent="0.2">
      <c r="A19" s="400"/>
      <c r="B19" s="398"/>
      <c r="C19" s="397"/>
      <c r="D19" s="396">
        <f>SUMIFS(作業日報!B:B,作業日報!A:A,A19,作業日報!D:D,"○")+SUMIFS(作業日報!F:F,作業日報!E:E,A19,作業日報!H:H,"○")</f>
        <v>0</v>
      </c>
      <c r="E19" s="395">
        <f>SUMIFS(作業日報!$B$12:$B$32,作業日報!$A$12:$A$32,$A19,作業日報!$D$12:$D$32,"○")+SUMIFS(作業日報!$F$12:$F$32,作業日報!$E$12:$E$32,$A19,作業日報!$H$12:$H$32,"○")</f>
        <v>0</v>
      </c>
      <c r="F19" s="394">
        <f>SUMIFS(作業日報!$B$55:$B$75,作業日報!$A$55:$A$75,$A19,作業日報!$D$55:$D$75,"○")+SUMIFS(作業日報!$F$55:$F$75,作業日報!$E$55:$E$75,$A19,作業日報!$H$55:$H$75,"○")</f>
        <v>0</v>
      </c>
      <c r="G19" s="394">
        <f>SUMIFS(作業日報!$B$98:$B$118,作業日報!$A$98:$A$118,$A19,作業日報!$D$98:$D$118,"○")+SUMIFS(作業日報!$F$98:$F$118,作業日報!$E$98:$E$118,$A19,作業日報!$H$98:$H$118,"○")</f>
        <v>0</v>
      </c>
      <c r="H19" s="394">
        <f>SUMIFS(作業日報!$B$141:$B$161,作業日報!$A$141:$A$161,$A19,作業日報!$D$141:$D$161,"○")+SUMIFS(作業日報!$F$141:$F$161,作業日報!$E$141:$E$161,$A19,作業日報!$H$141:$H$161,"○")</f>
        <v>0</v>
      </c>
      <c r="I19" s="394">
        <f>SUMIFS(作業日報!$B$184:$B$204,作業日報!$A$184:$A$204,$A19,作業日報!$D$184:$D$204,"○")+SUMIFS(作業日報!$F$184:$F$204,作業日報!$E$184:$E$204,$A19,作業日報!$H$184:$H$204,"○")</f>
        <v>0</v>
      </c>
      <c r="J19" s="394">
        <f>SUMIFS(作業日報!$B$227:$B$247,作業日報!$A$227:$A$247,$A19,作業日報!$D$227:$D$247,"○")+SUMIFS(作業日報!$F$227:$F$247,作業日報!$E$227:$E$247,$A19,作業日報!$H$227:$H$247,"○")</f>
        <v>0</v>
      </c>
      <c r="K19" s="394">
        <f>SUMIFS(作業日報!$B$270:$B$290,作業日報!$A$270:$A$290,$A19,作業日報!$D$270:$D$290,"○")+SUMIFS(作業日報!$F$270:$F$290,作業日報!$E$270:$E$290,$A19,作業日報!$H$270:$H$290,"○")</f>
        <v>0</v>
      </c>
      <c r="L19" s="394">
        <f>SUMIFS(作業日報!$B$313:$B$333,作業日報!$A$313:$A$333,$A19,作業日報!$D$313:$D$333,"○")+SUMIFS(作業日報!$F$313:$F$333,作業日報!$E$313:$E$333,$A19,作業日報!$H$313:$H$333,"○")</f>
        <v>0</v>
      </c>
      <c r="M19" s="394">
        <f>SUMIFS(作業日報!$B$356:$B$376,作業日報!$A$356:$A$376,$A19,作業日報!$D$356:$D$376,"○")+SUMIFS(作業日報!$F$356:$F$376,作業日報!$E$356:$E$376,$A19,作業日報!$H$356:$H$376,"○")</f>
        <v>0</v>
      </c>
      <c r="N19" s="394">
        <f>SUMIFS(作業日報!$B$399:$B$419,作業日報!$A$399:$A$419,$A19,作業日報!$D$399:$D$419,"○")+SUMIFS(作業日報!$F$399:$F$419,作業日報!$E$399:$E$419,$A19,作業日報!$H$399:$H$419,"○")</f>
        <v>0</v>
      </c>
      <c r="O19" s="394">
        <f>SUMIFS(作業日報!$B$442:$B$462,作業日報!$A$442:$A$462,$A19,作業日報!$D$442:$D$462,"○")+SUMIFS(作業日報!$F$442:$F$462,作業日報!$E$442:$E$462,$A19,作業日報!$H$442:$H$462,"○")</f>
        <v>0</v>
      </c>
      <c r="P19" s="394">
        <f>SUMIFS(作業日報!$B$485:$B$505,作業日報!$A$485:$A$505,$A19,作業日報!$D$485:$D$505,"○")+SUMIFS(作業日報!$F$485:$F$505,作業日報!$E$485:$E$505,$A19,作業日報!$H$485:$H$505,"○")</f>
        <v>0</v>
      </c>
      <c r="Q19" s="394">
        <f>SUMIFS(作業日報!$B$528:$B$548,作業日報!$A$528:$A$548,$A19,作業日報!$D$528:$D$548,"○")+SUMIFS(作業日報!$F$528:$F$548,作業日報!$E$528:$E$548,$A19,作業日報!$H$528:$H$548,"○")</f>
        <v>0</v>
      </c>
      <c r="R19" s="394">
        <f>SUMIFS(作業日報!$B$571:$B$591,作業日報!$A$571:$A$591,$A19,作業日報!$D$571:$D$591,"○")+SUMIFS(作業日報!$F$571:$F$591,作業日報!$E$571:$E$591,$A19,作業日報!$H$571:$H$591,"○")</f>
        <v>0</v>
      </c>
      <c r="S19" s="391">
        <f>SUMIFS(作業日報!$B$614:$B$634,作業日報!$A$614:$A$634,$A19,作業日報!$D$614:$D$634,"○")+SUMIFS(作業日報!$F$614:$F$634,作業日報!$E$614:$E$634,$A19,作業日報!$H$614:$H$634,"○")</f>
        <v>0</v>
      </c>
      <c r="T19" s="393">
        <f>SUMIFS(作業日報!$B$657:$B$677,作業日報!$A$657:$A$677,$A19,作業日報!$D$657:$D$677,"○")+SUMIFS(作業日報!$F$657:$F$677,作業日報!$E$657:$E$677,$A19,作業日報!$H$657:$H$677,"○")</f>
        <v>0</v>
      </c>
      <c r="U19" s="392">
        <f>SUMIFS(作業日報!$B$700:$B$720,作業日報!$A$700:$A$720,$A19,作業日報!$D$700:$D$720,"○")+SUMIFS(作業日報!$F$700:$F$720,作業日報!$E$700:$E$720,$A19,作業日報!$H$700:$H$720,"○")</f>
        <v>0</v>
      </c>
      <c r="V19" s="392">
        <f>SUMIFS(作業日報!$B$743:$B$763,作業日報!$A$743:$A$763,$A19,作業日報!$D$743:$D$763,"○")+SUMIFS(作業日報!$F$743:$F$763,作業日報!$E$743:$E$763,$A19,作業日報!$H$743:$H$763,"○")</f>
        <v>0</v>
      </c>
      <c r="W19" s="392">
        <f>SUMIFS(作業日報!$B$786:$B$806,作業日報!$A$786:$A$806,$A19,作業日報!$D$786:$D$806,"○")+SUMIFS(作業日報!$F$786:$F$806,作業日報!$E$786:$E$806,$A19,作業日報!$H$786:$H$806,"○")</f>
        <v>0</v>
      </c>
      <c r="X19" s="392">
        <f>SUMIFS(作業日報!$B$829:$B$849,作業日報!$A$829:$A$849,$A19,作業日報!$D$829:$D$849,"○")+SUMIFS(作業日報!$F$829:$F$849,作業日報!$E$829:$E$849,$A19,作業日報!$H$829:$H$849,"○")</f>
        <v>0</v>
      </c>
      <c r="Y19" s="392">
        <f>SUMIFS(作業日報!$B$872:$B$892,作業日報!$A$872:$A$892,$A19,作業日報!$D$872:$D$892,"○")+SUMIFS(作業日報!$F$872:$F$892,作業日報!$E$872:$E$892,$A19,作業日報!$H$872:$H$892,"○")</f>
        <v>0</v>
      </c>
      <c r="Z19" s="392">
        <f>SUMIFS(作業日報!$B$915:$B$935,作業日報!$A$915:$A$935,$A19,作業日報!$D$915:$D$935,"○")+SUMIFS(作業日報!$F$915:$F$935,作業日報!$E$915:$E$935,$A19,作業日報!$H$915:$H$935,"○")</f>
        <v>0</v>
      </c>
      <c r="AA19" s="473">
        <f>SUMIFS(作業日報!$B$958:$B$978,作業日報!$A$958:$A$978,$A19,作業日報!$D$958:$D$978,"○")+SUMIFS(作業日報!$F$958:$F$978,作業日報!$E$958:$E$978,$A19,作業日報!$H$958:$H$978,"○")</f>
        <v>0</v>
      </c>
      <c r="AB19" s="392">
        <f>SUMIFS(作業日報!$B$1001:$B$1021,作業日報!$A$1001:$A$1021,$A19,作業日報!$D$1001:$D$1021,"○")+SUMIFS(作業日報!$F$1001:$F$1021,作業日報!$E$1001:$E$1021,$A19,作業日報!$H$1001:$H$1021,"○")</f>
        <v>0</v>
      </c>
      <c r="AC19" s="392">
        <f>SUMIFS(作業日報!$B$1044:$B$1064,作業日報!$A$1044:$A$1064,$A19,作業日報!$D$1044:$D$1064,"○")+SUMIFS(作業日報!$F$1044:$F$1064,作業日報!$E$1044:$E$1064,$A19,作業日報!$H$1044:$H$1064,"○")</f>
        <v>0</v>
      </c>
      <c r="AD19" s="392">
        <f>SUMIFS(作業日報!$B$1087:$B$1107,作業日報!$A$1087:$A$1107,$A19,作業日報!$D$1087:$D$1107,"○")+SUMIFS(作業日報!$F$1087:$F$1107,作業日報!$E$1087:$E$1107,$A19,作業日報!$H$1087:$H$1107,"○")</f>
        <v>0</v>
      </c>
      <c r="AE19" s="392">
        <f>SUMIFS(作業日報!$B$1130:$B$1150,作業日報!$A$1130:$A$1150,$A19,作業日報!$D$1130:$D$1150,"○")+SUMIFS(作業日報!$F$1130:$F$1150,作業日報!$E$1130:$E$1150,$A19,作業日報!$H$1130:$H$1150,"○")</f>
        <v>0</v>
      </c>
      <c r="AF19" s="392">
        <f>SUMIFS(作業日報!$B$1173:$B$1193,作業日報!$A$1173:$A$1193,$A19,作業日報!$D$1173:$D$1193,"○")+SUMIFS(作業日報!$F$1173:$F$1193,作業日報!$E$1173:$E$1193,$A19,作業日報!$H$1173:$H$1193,"○")</f>
        <v>0</v>
      </c>
      <c r="AG19" s="392">
        <f>SUMIFS(作業日報!$B$1216:$B$1236,作業日報!$A$1216:$A$1236,$A19,作業日報!$D$1216:$D$1236,"○")+SUMIFS(作業日報!$F$1216:$F$1236,作業日報!$E$1216:$E$1236,$A19,作業日報!$H$1216:$H$1236,"○")</f>
        <v>0</v>
      </c>
      <c r="AH19" s="392">
        <f>SUMIFS(作業日報!$B$1259:$B$1279,作業日報!$A$1259:$A$1279,$A19,作業日報!$D$1259:$D$1279,"○")+SUMIFS(作業日報!$F$1259:$F$1279,作業日報!$E$1259:$E$1279,$A19,作業日報!$H$1259:$H$1279,"○")</f>
        <v>0</v>
      </c>
      <c r="AI19" s="392">
        <f>SUMIFS(作業日報!$B$1302:$B$1322,作業日報!$A$1302:$A$1322,$A19,作業日報!$D$1302:$D$1322,"○")+SUMIFS(作業日報!$F$1302:$F$1322,作業日報!$E$1302:$E$1322,$A19,作業日報!$H$1302:$H$1322,"○")</f>
        <v>0</v>
      </c>
      <c r="AJ19" s="392">
        <f>SUMIFS(作業日報!$B$1345:$B$1365,作業日報!$A$1345:$A$1365,$A19,作業日報!$D$1345:$D$1365,"○")+SUMIFS(作業日報!$F$1345:$F$1365,作業日報!$E$1345:$E$1365,$A19,作業日報!$H$1345:$H$1365,"○")</f>
        <v>0</v>
      </c>
      <c r="AK19" s="392">
        <f>SUMIFS(作業日報!$B$1388:$B$1408,作業日報!$A$1388:$A$1408,$A19,作業日報!$D$1388:$D$1408,"○")+SUMIFS(作業日報!$F$1388:$F$1408,作業日報!$E$1388:$E$1408,$A19,作業日報!$H$1388:$H$1408,"○")</f>
        <v>0</v>
      </c>
      <c r="AL19" s="392">
        <f>SUMIFS(作業日報!$B$1431:$B$1451,作業日報!$A$1431:$A$1451,$A19,作業日報!$D$1431:$D$1451,"○")+SUMIFS(作業日報!$F$1431:$F$1451,作業日報!$E$1431:$E$1451,$A19,作業日報!$H$1431:$H$1451,"○")</f>
        <v>0</v>
      </c>
      <c r="AM19" s="392">
        <f>SUMIFS(作業日報!$B$1474:$B$1494,作業日報!$A$1474:$A$1494,$A19,作業日報!$D$1474:$D$1494,"○")+SUMIFS(作業日報!$F$1474:$F$1494,作業日報!$E$1474:$E$1494,$A19,作業日報!$H$1474:$H$1494,"○")</f>
        <v>0</v>
      </c>
      <c r="AN19" s="392">
        <f>SUMIFS(作業日報!$B$1517:$B$1537,作業日報!$A$1517:$A$1537,$A19,作業日報!$D$1517:$D$1537,"○")+SUMIFS(作業日報!$F$1517:$F$1537,作業日報!$E$1517:$E$1537,$A19,作業日報!$H$1517:$H$1537,"○")</f>
        <v>0</v>
      </c>
      <c r="AO19" s="392">
        <f>SUMIFS(作業日報!$B$1560:$B$1580,作業日報!$A$1560:$A$1580,$A19,作業日報!$D$1560:$D$1580,"○")+SUMIFS(作業日報!$F$1560:$F$1580,作業日報!$E$1560:$E$1580,$A19,作業日報!$H$1560:$H$1580,"○")</f>
        <v>0</v>
      </c>
      <c r="AP19" s="392">
        <f>SUMIFS(作業日報!$B$1603:$B$1623,作業日報!$A$1603:$A$1623,$A19,作業日報!$D$1603:$D$1623,"○")+SUMIFS(作業日報!$F$1603:$F$1623,作業日報!$E$1603:$E$1623,$A19,作業日報!$H$1603:$H$1623,"○")</f>
        <v>0</v>
      </c>
      <c r="AQ19" s="392">
        <f>SUMIFS(作業日報!$B$1646:$B$1666,作業日報!$A$1646:$A$1666,$A19,作業日報!$D$1646:$D$1666,"○")+SUMIFS(作業日報!$F$1646:$F$1666,作業日報!$E$1646:$E$1666,$A19,作業日報!$H$1646:$H$1666,"○")</f>
        <v>0</v>
      </c>
      <c r="AR19" s="392">
        <f>SUMIFS(作業日報!$B$1689:$B$1709,作業日報!$A$1689:$A$1709,$A19,作業日報!$D$1689:$D$1709,"○")+SUMIFS(作業日報!$F$1689:$F$1709,作業日報!$E$1689:$E$1709,$A19,作業日報!$H$1689:$H$1709,"○")</f>
        <v>0</v>
      </c>
      <c r="AS19" s="392">
        <f>SUMIFS(作業日報!$B$1732:$B$1752,作業日報!$A$1732:$A$1752,$A19,作業日報!$D$1732:$D$1752,"○")+SUMIFS(作業日報!$F$1732:$F$1752,作業日報!$E$1732:$E$1752,$A19,作業日報!$H$1732:$H$1752,"○")</f>
        <v>0</v>
      </c>
      <c r="AT19" s="392">
        <f>SUMIFS(作業日報!$B$1775:$B$1795,作業日報!$A$1775:$A$1795,$A19,作業日報!$D$1775:$D$1795,"○")+SUMIFS(作業日報!$F$1775:$F$1795,作業日報!$E$1775:$E$1795,$A19,作業日報!$H$1775:$H$1795,"○")</f>
        <v>0</v>
      </c>
      <c r="AU19" s="392">
        <f>SUMIFS(作業日報!$B$1818:$B$1838,作業日報!$A$1818:$A$1838,$A19,作業日報!$D$1818:$D$1838,"○")+SUMIFS(作業日報!$F$1818:$F$1838,作業日報!$E$1818:$E$1838,$A19,作業日報!$H$1818:$H$1838,"○")</f>
        <v>0</v>
      </c>
      <c r="AV19" s="392">
        <f>SUMIFS(作業日報!$B$1861:$B$1881,作業日報!$A$1861:$A$1881,$A19,作業日報!$D$1861:$D$1881,"○")+SUMIFS(作業日報!$F$1861:$F$1881,作業日報!$E$1861:$E$1881,$A19,作業日報!$H$1861:$H$1881,"○")</f>
        <v>0</v>
      </c>
      <c r="AW19" s="392">
        <f>SUMIFS(作業日報!$B$1904:$B$1924,作業日報!$A$1904:$A$1924,$A19,作業日報!$D$1904:$D$1924,"○")+SUMIFS(作業日報!$F$1904:$F$1924,作業日報!$E$1904:$E$1924,$A19,作業日報!$H$1904:$H$1924,"○")</f>
        <v>0</v>
      </c>
      <c r="AX19" s="392">
        <f>SUMIFS(作業日報!$B$1947:$B$1967,作業日報!$A$1947:$A$1967,$A19,作業日報!$D$1947:$D$1967,"○")+SUMIFS(作業日報!$F$1947:$F$1967,作業日報!$E$1947:$E$1967,$A19,作業日報!$H$1947:$H$1967,"○")</f>
        <v>0</v>
      </c>
      <c r="AY19" s="392">
        <f>SUMIFS(作業日報!$B$1990:$B$2010,作業日報!$A$1990:$A$2010,$A19,作業日報!$D$1990:$D$2010,"○")+SUMIFS(作業日報!$F$1990:$F$2010,作業日報!$E$1990:$E$2010,$A19,作業日報!$H$1990:$H$2010,"○")</f>
        <v>0</v>
      </c>
      <c r="AZ19" s="392">
        <f>SUMIFS(作業日報!$B$2033:$B$2053,作業日報!$A$2033:$A$2053,$A19,作業日報!$D$2033:$D$2053,"○")+SUMIFS(作業日報!$F$2033:$F$2053,作業日報!$E$2033:$E$2053,$A19,作業日報!$H$2033:$H$2053,"○")</f>
        <v>0</v>
      </c>
      <c r="BA19" s="392">
        <f>SUMIFS(作業日報!$B$2076:$B$2096,作業日報!$A$2076:$A$2096,$A19,作業日報!$D$2076:$D$2096,"○")+SUMIFS(作業日報!$F$2076:$F$2096,作業日報!$E$2076:$E$2096,$A19,作業日報!$H$2076:$H$2096,"○")</f>
        <v>0</v>
      </c>
      <c r="BB19" s="392">
        <f>SUMIFS(作業日報!$B$2119:$B$2139,作業日報!$A$2119:$A$2139,$A19,作業日報!$D$2119:$D$2139,"○")+SUMIFS(作業日報!$F$2119:$F$2139,作業日報!$E$2119:$E$2139,$A19,作業日報!$H$2119:$H$2139,"○")</f>
        <v>0</v>
      </c>
      <c r="BC19" s="478">
        <f>SUMIFS(作業日報!$B$2162:$B$2182,作業日報!$A$2162:$A$2182,$A19,作業日報!$D$2162:$D$2182,"○")+SUMIFS(作業日報!$F$2162:$F$2182,作業日報!$E$2162:$E$2182,$A19,作業日報!$H$2162:$H$2182,"○")</f>
        <v>0</v>
      </c>
    </row>
    <row r="20" spans="1:55" x14ac:dyDescent="0.2">
      <c r="A20" s="399"/>
      <c r="B20" s="398"/>
      <c r="C20" s="397"/>
      <c r="D20" s="396">
        <f>SUMIFS(作業日報!B:B,作業日報!A:A,A20,作業日報!D:D,"○")+SUMIFS(作業日報!F:F,作業日報!E:E,A20,作業日報!H:H,"○")</f>
        <v>0</v>
      </c>
      <c r="E20" s="395">
        <f>SUMIFS(作業日報!$B$12:$B$32,作業日報!$A$12:$A$32,$A20,作業日報!$D$12:$D$32,"○")+SUMIFS(作業日報!$F$12:$F$32,作業日報!$E$12:$E$32,$A20,作業日報!$H$12:$H$32,"○")</f>
        <v>0</v>
      </c>
      <c r="F20" s="394">
        <f>SUMIFS(作業日報!$B$55:$B$75,作業日報!$A$55:$A$75,$A20,作業日報!$D$55:$D$75,"○")+SUMIFS(作業日報!$F$55:$F$75,作業日報!$E$55:$E$75,$A20,作業日報!$H$55:$H$75,"○")</f>
        <v>0</v>
      </c>
      <c r="G20" s="394">
        <f>SUMIFS(作業日報!$B$98:$B$118,作業日報!$A$98:$A$118,$A20,作業日報!$D$98:$D$118,"○")+SUMIFS(作業日報!$F$98:$F$118,作業日報!$E$98:$E$118,$A20,作業日報!$H$98:$H$118,"○")</f>
        <v>0</v>
      </c>
      <c r="H20" s="394">
        <f>SUMIFS(作業日報!$B$141:$B$161,作業日報!$A$141:$A$161,$A20,作業日報!$D$141:$D$161,"○")+SUMIFS(作業日報!$F$141:$F$161,作業日報!$E$141:$E$161,$A20,作業日報!$H$141:$H$161,"○")</f>
        <v>0</v>
      </c>
      <c r="I20" s="394">
        <f>SUMIFS(作業日報!$B$184:$B$204,作業日報!$A$184:$A$204,$A20,作業日報!$D$184:$D$204,"○")+SUMIFS(作業日報!$F$184:$F$204,作業日報!$E$184:$E$204,$A20,作業日報!$H$184:$H$204,"○")</f>
        <v>0</v>
      </c>
      <c r="J20" s="394">
        <f>SUMIFS(作業日報!$B$227:$B$247,作業日報!$A$227:$A$247,$A20,作業日報!$D$227:$D$247,"○")+SUMIFS(作業日報!$F$227:$F$247,作業日報!$E$227:$E$247,$A20,作業日報!$H$227:$H$247,"○")</f>
        <v>0</v>
      </c>
      <c r="K20" s="394">
        <f>SUMIFS(作業日報!$B$270:$B$290,作業日報!$A$270:$A$290,$A20,作業日報!$D$270:$D$290,"○")+SUMIFS(作業日報!$F$270:$F$290,作業日報!$E$270:$E$290,$A20,作業日報!$H$270:$H$290,"○")</f>
        <v>0</v>
      </c>
      <c r="L20" s="394">
        <f>SUMIFS(作業日報!$B$313:$B$333,作業日報!$A$313:$A$333,$A20,作業日報!$D$313:$D$333,"○")+SUMIFS(作業日報!$F$313:$F$333,作業日報!$E$313:$E$333,$A20,作業日報!$H$313:$H$333,"○")</f>
        <v>0</v>
      </c>
      <c r="M20" s="394">
        <f>SUMIFS(作業日報!$B$356:$B$376,作業日報!$A$356:$A$376,$A20,作業日報!$D$356:$D$376,"○")+SUMIFS(作業日報!$F$356:$F$376,作業日報!$E$356:$E$376,$A20,作業日報!$H$356:$H$376,"○")</f>
        <v>0</v>
      </c>
      <c r="N20" s="394">
        <f>SUMIFS(作業日報!$B$399:$B$419,作業日報!$A$399:$A$419,$A20,作業日報!$D$399:$D$419,"○")+SUMIFS(作業日報!$F$399:$F$419,作業日報!$E$399:$E$419,$A20,作業日報!$H$399:$H$419,"○")</f>
        <v>0</v>
      </c>
      <c r="O20" s="394">
        <f>SUMIFS(作業日報!$B$442:$B$462,作業日報!$A$442:$A$462,$A20,作業日報!$D$442:$D$462,"○")+SUMIFS(作業日報!$F$442:$F$462,作業日報!$E$442:$E$462,$A20,作業日報!$H$442:$H$462,"○")</f>
        <v>0</v>
      </c>
      <c r="P20" s="394">
        <f>SUMIFS(作業日報!$B$485:$B$505,作業日報!$A$485:$A$505,$A20,作業日報!$D$485:$D$505,"○")+SUMIFS(作業日報!$F$485:$F$505,作業日報!$E$485:$E$505,$A20,作業日報!$H$485:$H$505,"○")</f>
        <v>0</v>
      </c>
      <c r="Q20" s="394">
        <f>SUMIFS(作業日報!$B$528:$B$548,作業日報!$A$528:$A$548,$A20,作業日報!$D$528:$D$548,"○")+SUMIFS(作業日報!$F$528:$F$548,作業日報!$E$528:$E$548,$A20,作業日報!$H$528:$H$548,"○")</f>
        <v>0</v>
      </c>
      <c r="R20" s="394">
        <f>SUMIFS(作業日報!$B$571:$B$591,作業日報!$A$571:$A$591,$A20,作業日報!$D$571:$D$591,"○")+SUMIFS(作業日報!$F$571:$F$591,作業日報!$E$571:$E$591,$A20,作業日報!$H$571:$H$591,"○")</f>
        <v>0</v>
      </c>
      <c r="S20" s="391">
        <f>SUMIFS(作業日報!$B$614:$B$634,作業日報!$A$614:$A$634,$A20,作業日報!$D$614:$D$634,"○")+SUMIFS(作業日報!$F$614:$F$634,作業日報!$E$614:$E$634,$A20,作業日報!$H$614:$H$634,"○")</f>
        <v>0</v>
      </c>
      <c r="T20" s="393">
        <f>SUMIFS(作業日報!$B$657:$B$677,作業日報!$A$657:$A$677,$A20,作業日報!$D$657:$D$677,"○")+SUMIFS(作業日報!$F$657:$F$677,作業日報!$E$657:$E$677,$A20,作業日報!$H$657:$H$677,"○")</f>
        <v>0</v>
      </c>
      <c r="U20" s="392">
        <f>SUMIFS(作業日報!$B$700:$B$720,作業日報!$A$700:$A$720,$A20,作業日報!$D$700:$D$720,"○")+SUMIFS(作業日報!$F$700:$F$720,作業日報!$E$700:$E$720,$A20,作業日報!$H$700:$H$720,"○")</f>
        <v>0</v>
      </c>
      <c r="V20" s="392">
        <f>SUMIFS(作業日報!$B$743:$B$763,作業日報!$A$743:$A$763,$A20,作業日報!$D$743:$D$763,"○")+SUMIFS(作業日報!$F$743:$F$763,作業日報!$E$743:$E$763,$A20,作業日報!$H$743:$H$763,"○")</f>
        <v>0</v>
      </c>
      <c r="W20" s="392">
        <f>SUMIFS(作業日報!$B$786:$B$806,作業日報!$A$786:$A$806,$A20,作業日報!$D$786:$D$806,"○")+SUMIFS(作業日報!$F$786:$F$806,作業日報!$E$786:$E$806,$A20,作業日報!$H$786:$H$806,"○")</f>
        <v>0</v>
      </c>
      <c r="X20" s="392">
        <f>SUMIFS(作業日報!$B$829:$B$849,作業日報!$A$829:$A$849,$A20,作業日報!$D$829:$D$849,"○")+SUMIFS(作業日報!$F$829:$F$849,作業日報!$E$829:$E$849,$A20,作業日報!$H$829:$H$849,"○")</f>
        <v>0</v>
      </c>
      <c r="Y20" s="392">
        <f>SUMIFS(作業日報!$B$872:$B$892,作業日報!$A$872:$A$892,$A20,作業日報!$D$872:$D$892,"○")+SUMIFS(作業日報!$F$872:$F$892,作業日報!$E$872:$E$892,$A20,作業日報!$H$872:$H$892,"○")</f>
        <v>0</v>
      </c>
      <c r="Z20" s="392">
        <f>SUMIFS(作業日報!$B$915:$B$935,作業日報!$A$915:$A$935,$A20,作業日報!$D$915:$D$935,"○")+SUMIFS(作業日報!$F$915:$F$935,作業日報!$E$915:$E$935,$A20,作業日報!$H$915:$H$935,"○")</f>
        <v>0</v>
      </c>
      <c r="AA20" s="473">
        <f>SUMIFS(作業日報!$B$958:$B$978,作業日報!$A$958:$A$978,$A20,作業日報!$D$958:$D$978,"○")+SUMIFS(作業日報!$F$958:$F$978,作業日報!$E$958:$E$978,$A20,作業日報!$H$958:$H$978,"○")</f>
        <v>0</v>
      </c>
      <c r="AB20" s="392">
        <f>SUMIFS(作業日報!$B$1001:$B$1021,作業日報!$A$1001:$A$1021,$A20,作業日報!$D$1001:$D$1021,"○")+SUMIFS(作業日報!$F$1001:$F$1021,作業日報!$E$1001:$E$1021,$A20,作業日報!$H$1001:$H$1021,"○")</f>
        <v>0</v>
      </c>
      <c r="AC20" s="392">
        <f>SUMIFS(作業日報!$B$1044:$B$1064,作業日報!$A$1044:$A$1064,$A20,作業日報!$D$1044:$D$1064,"○")+SUMIFS(作業日報!$F$1044:$F$1064,作業日報!$E$1044:$E$1064,$A20,作業日報!$H$1044:$H$1064,"○")</f>
        <v>0</v>
      </c>
      <c r="AD20" s="392">
        <f>SUMIFS(作業日報!$B$1087:$B$1107,作業日報!$A$1087:$A$1107,$A20,作業日報!$D$1087:$D$1107,"○")+SUMIFS(作業日報!$F$1087:$F$1107,作業日報!$E$1087:$E$1107,$A20,作業日報!$H$1087:$H$1107,"○")</f>
        <v>0</v>
      </c>
      <c r="AE20" s="392">
        <f>SUMIFS(作業日報!$B$1130:$B$1150,作業日報!$A$1130:$A$1150,$A20,作業日報!$D$1130:$D$1150,"○")+SUMIFS(作業日報!$F$1130:$F$1150,作業日報!$E$1130:$E$1150,$A20,作業日報!$H$1130:$H$1150,"○")</f>
        <v>0</v>
      </c>
      <c r="AF20" s="392">
        <f>SUMIFS(作業日報!$B$1173:$B$1193,作業日報!$A$1173:$A$1193,$A20,作業日報!$D$1173:$D$1193,"○")+SUMIFS(作業日報!$F$1173:$F$1193,作業日報!$E$1173:$E$1193,$A20,作業日報!$H$1173:$H$1193,"○")</f>
        <v>0</v>
      </c>
      <c r="AG20" s="392">
        <f>SUMIFS(作業日報!$B$1216:$B$1236,作業日報!$A$1216:$A$1236,$A20,作業日報!$D$1216:$D$1236,"○")+SUMIFS(作業日報!$F$1216:$F$1236,作業日報!$E$1216:$E$1236,$A20,作業日報!$H$1216:$H$1236,"○")</f>
        <v>0</v>
      </c>
      <c r="AH20" s="392">
        <f>SUMIFS(作業日報!$B$1259:$B$1279,作業日報!$A$1259:$A$1279,$A20,作業日報!$D$1259:$D$1279,"○")+SUMIFS(作業日報!$F$1259:$F$1279,作業日報!$E$1259:$E$1279,$A20,作業日報!$H$1259:$H$1279,"○")</f>
        <v>0</v>
      </c>
      <c r="AI20" s="392">
        <f>SUMIFS(作業日報!$B$1302:$B$1322,作業日報!$A$1302:$A$1322,$A20,作業日報!$D$1302:$D$1322,"○")+SUMIFS(作業日報!$F$1302:$F$1322,作業日報!$E$1302:$E$1322,$A20,作業日報!$H$1302:$H$1322,"○")</f>
        <v>0</v>
      </c>
      <c r="AJ20" s="392">
        <f>SUMIFS(作業日報!$B$1345:$B$1365,作業日報!$A$1345:$A$1365,$A20,作業日報!$D$1345:$D$1365,"○")+SUMIFS(作業日報!$F$1345:$F$1365,作業日報!$E$1345:$E$1365,$A20,作業日報!$H$1345:$H$1365,"○")</f>
        <v>0</v>
      </c>
      <c r="AK20" s="392">
        <f>SUMIFS(作業日報!$B$1388:$B$1408,作業日報!$A$1388:$A$1408,$A20,作業日報!$D$1388:$D$1408,"○")+SUMIFS(作業日報!$F$1388:$F$1408,作業日報!$E$1388:$E$1408,$A20,作業日報!$H$1388:$H$1408,"○")</f>
        <v>0</v>
      </c>
      <c r="AL20" s="392">
        <f>SUMIFS(作業日報!$B$1431:$B$1451,作業日報!$A$1431:$A$1451,$A20,作業日報!$D$1431:$D$1451,"○")+SUMIFS(作業日報!$F$1431:$F$1451,作業日報!$E$1431:$E$1451,$A20,作業日報!$H$1431:$H$1451,"○")</f>
        <v>0</v>
      </c>
      <c r="AM20" s="392">
        <f>SUMIFS(作業日報!$B$1474:$B$1494,作業日報!$A$1474:$A$1494,$A20,作業日報!$D$1474:$D$1494,"○")+SUMIFS(作業日報!$F$1474:$F$1494,作業日報!$E$1474:$E$1494,$A20,作業日報!$H$1474:$H$1494,"○")</f>
        <v>0</v>
      </c>
      <c r="AN20" s="392">
        <f>SUMIFS(作業日報!$B$1517:$B$1537,作業日報!$A$1517:$A$1537,$A20,作業日報!$D$1517:$D$1537,"○")+SUMIFS(作業日報!$F$1517:$F$1537,作業日報!$E$1517:$E$1537,$A20,作業日報!$H$1517:$H$1537,"○")</f>
        <v>0</v>
      </c>
      <c r="AO20" s="392">
        <f>SUMIFS(作業日報!$B$1560:$B$1580,作業日報!$A$1560:$A$1580,$A20,作業日報!$D$1560:$D$1580,"○")+SUMIFS(作業日報!$F$1560:$F$1580,作業日報!$E$1560:$E$1580,$A20,作業日報!$H$1560:$H$1580,"○")</f>
        <v>0</v>
      </c>
      <c r="AP20" s="392">
        <f>SUMIFS(作業日報!$B$1603:$B$1623,作業日報!$A$1603:$A$1623,$A20,作業日報!$D$1603:$D$1623,"○")+SUMIFS(作業日報!$F$1603:$F$1623,作業日報!$E$1603:$E$1623,$A20,作業日報!$H$1603:$H$1623,"○")</f>
        <v>0</v>
      </c>
      <c r="AQ20" s="392">
        <f>SUMIFS(作業日報!$B$1646:$B$1666,作業日報!$A$1646:$A$1666,$A20,作業日報!$D$1646:$D$1666,"○")+SUMIFS(作業日報!$F$1646:$F$1666,作業日報!$E$1646:$E$1666,$A20,作業日報!$H$1646:$H$1666,"○")</f>
        <v>0</v>
      </c>
      <c r="AR20" s="392">
        <f>SUMIFS(作業日報!$B$1689:$B$1709,作業日報!$A$1689:$A$1709,$A20,作業日報!$D$1689:$D$1709,"○")+SUMIFS(作業日報!$F$1689:$F$1709,作業日報!$E$1689:$E$1709,$A20,作業日報!$H$1689:$H$1709,"○")</f>
        <v>0</v>
      </c>
      <c r="AS20" s="392">
        <f>SUMIFS(作業日報!$B$1732:$B$1752,作業日報!$A$1732:$A$1752,$A20,作業日報!$D$1732:$D$1752,"○")+SUMIFS(作業日報!$F$1732:$F$1752,作業日報!$E$1732:$E$1752,$A20,作業日報!$H$1732:$H$1752,"○")</f>
        <v>0</v>
      </c>
      <c r="AT20" s="392">
        <f>SUMIFS(作業日報!$B$1775:$B$1795,作業日報!$A$1775:$A$1795,$A20,作業日報!$D$1775:$D$1795,"○")+SUMIFS(作業日報!$F$1775:$F$1795,作業日報!$E$1775:$E$1795,$A20,作業日報!$H$1775:$H$1795,"○")</f>
        <v>0</v>
      </c>
      <c r="AU20" s="392">
        <f>SUMIFS(作業日報!$B$1818:$B$1838,作業日報!$A$1818:$A$1838,$A20,作業日報!$D$1818:$D$1838,"○")+SUMIFS(作業日報!$F$1818:$F$1838,作業日報!$E$1818:$E$1838,$A20,作業日報!$H$1818:$H$1838,"○")</f>
        <v>0</v>
      </c>
      <c r="AV20" s="392">
        <f>SUMIFS(作業日報!$B$1861:$B$1881,作業日報!$A$1861:$A$1881,$A20,作業日報!$D$1861:$D$1881,"○")+SUMIFS(作業日報!$F$1861:$F$1881,作業日報!$E$1861:$E$1881,$A20,作業日報!$H$1861:$H$1881,"○")</f>
        <v>0</v>
      </c>
      <c r="AW20" s="392">
        <f>SUMIFS(作業日報!$B$1904:$B$1924,作業日報!$A$1904:$A$1924,$A20,作業日報!$D$1904:$D$1924,"○")+SUMIFS(作業日報!$F$1904:$F$1924,作業日報!$E$1904:$E$1924,$A20,作業日報!$H$1904:$H$1924,"○")</f>
        <v>0</v>
      </c>
      <c r="AX20" s="392">
        <f>SUMIFS(作業日報!$B$1947:$B$1967,作業日報!$A$1947:$A$1967,$A20,作業日報!$D$1947:$D$1967,"○")+SUMIFS(作業日報!$F$1947:$F$1967,作業日報!$E$1947:$E$1967,$A20,作業日報!$H$1947:$H$1967,"○")</f>
        <v>0</v>
      </c>
      <c r="AY20" s="392">
        <f>SUMIFS(作業日報!$B$1990:$B$2010,作業日報!$A$1990:$A$2010,$A20,作業日報!$D$1990:$D$2010,"○")+SUMIFS(作業日報!$F$1990:$F$2010,作業日報!$E$1990:$E$2010,$A20,作業日報!$H$1990:$H$2010,"○")</f>
        <v>0</v>
      </c>
      <c r="AZ20" s="392">
        <f>SUMIFS(作業日報!$B$2033:$B$2053,作業日報!$A$2033:$A$2053,$A20,作業日報!$D$2033:$D$2053,"○")+SUMIFS(作業日報!$F$2033:$F$2053,作業日報!$E$2033:$E$2053,$A20,作業日報!$H$2033:$H$2053,"○")</f>
        <v>0</v>
      </c>
      <c r="BA20" s="392">
        <f>SUMIFS(作業日報!$B$2076:$B$2096,作業日報!$A$2076:$A$2096,$A20,作業日報!$D$2076:$D$2096,"○")+SUMIFS(作業日報!$F$2076:$F$2096,作業日報!$E$2076:$E$2096,$A20,作業日報!$H$2076:$H$2096,"○")</f>
        <v>0</v>
      </c>
      <c r="BB20" s="392">
        <f>SUMIFS(作業日報!$B$2119:$B$2139,作業日報!$A$2119:$A$2139,$A20,作業日報!$D$2119:$D$2139,"○")+SUMIFS(作業日報!$F$2119:$F$2139,作業日報!$E$2119:$E$2139,$A20,作業日報!$H$2119:$H$2139,"○")</f>
        <v>0</v>
      </c>
      <c r="BC20" s="478">
        <f>SUMIFS(作業日報!$B$2162:$B$2182,作業日報!$A$2162:$A$2182,$A20,作業日報!$D$2162:$D$2182,"○")+SUMIFS(作業日報!$F$2162:$F$2182,作業日報!$E$2162:$E$2182,$A20,作業日報!$H$2162:$H$2182,"○")</f>
        <v>0</v>
      </c>
    </row>
    <row r="21" spans="1:55" x14ac:dyDescent="0.2">
      <c r="A21" s="400"/>
      <c r="B21" s="398"/>
      <c r="C21" s="397"/>
      <c r="D21" s="396">
        <f>SUMIFS(作業日報!B:B,作業日報!A:A,A21,作業日報!D:D,"○")+SUMIFS(作業日報!F:F,作業日報!E:E,A21,作業日報!H:H,"○")</f>
        <v>0</v>
      </c>
      <c r="E21" s="395">
        <f>SUMIFS(作業日報!$B$12:$B$32,作業日報!$A$12:$A$32,$A21,作業日報!$D$12:$D$32,"○")+SUMIFS(作業日報!$F$12:$F$32,作業日報!$E$12:$E$32,$A21,作業日報!$H$12:$H$32,"○")</f>
        <v>0</v>
      </c>
      <c r="F21" s="394">
        <f>SUMIFS(作業日報!$B$55:$B$75,作業日報!$A$55:$A$75,$A21,作業日報!$D$55:$D$75,"○")+SUMIFS(作業日報!$F$55:$F$75,作業日報!$E$55:$E$75,$A21,作業日報!$H$55:$H$75,"○")</f>
        <v>0</v>
      </c>
      <c r="G21" s="394">
        <f>SUMIFS(作業日報!$B$98:$B$118,作業日報!$A$98:$A$118,$A21,作業日報!$D$98:$D$118,"○")+SUMIFS(作業日報!$F$98:$F$118,作業日報!$E$98:$E$118,$A21,作業日報!$H$98:$H$118,"○")</f>
        <v>0</v>
      </c>
      <c r="H21" s="394">
        <f>SUMIFS(作業日報!$B$141:$B$161,作業日報!$A$141:$A$161,$A21,作業日報!$D$141:$D$161,"○")+SUMIFS(作業日報!$F$141:$F$161,作業日報!$E$141:$E$161,$A21,作業日報!$H$141:$H$161,"○")</f>
        <v>0</v>
      </c>
      <c r="I21" s="394">
        <f>SUMIFS(作業日報!$B$184:$B$204,作業日報!$A$184:$A$204,$A21,作業日報!$D$184:$D$204,"○")+SUMIFS(作業日報!$F$184:$F$204,作業日報!$E$184:$E$204,$A21,作業日報!$H$184:$H$204,"○")</f>
        <v>0</v>
      </c>
      <c r="J21" s="394">
        <f>SUMIFS(作業日報!$B$227:$B$247,作業日報!$A$227:$A$247,$A21,作業日報!$D$227:$D$247,"○")+SUMIFS(作業日報!$F$227:$F$247,作業日報!$E$227:$E$247,$A21,作業日報!$H$227:$H$247,"○")</f>
        <v>0</v>
      </c>
      <c r="K21" s="394">
        <f>SUMIFS(作業日報!$B$270:$B$290,作業日報!$A$270:$A$290,$A21,作業日報!$D$270:$D$290,"○")+SUMIFS(作業日報!$F$270:$F$290,作業日報!$E$270:$E$290,$A21,作業日報!$H$270:$H$290,"○")</f>
        <v>0</v>
      </c>
      <c r="L21" s="394">
        <f>SUMIFS(作業日報!$B$313:$B$333,作業日報!$A$313:$A$333,$A21,作業日報!$D$313:$D$333,"○")+SUMIFS(作業日報!$F$313:$F$333,作業日報!$E$313:$E$333,$A21,作業日報!$H$313:$H$333,"○")</f>
        <v>0</v>
      </c>
      <c r="M21" s="394">
        <f>SUMIFS(作業日報!$B$356:$B$376,作業日報!$A$356:$A$376,$A21,作業日報!$D$356:$D$376,"○")+SUMIFS(作業日報!$F$356:$F$376,作業日報!$E$356:$E$376,$A21,作業日報!$H$356:$H$376,"○")</f>
        <v>0</v>
      </c>
      <c r="N21" s="394">
        <f>SUMIFS(作業日報!$B$399:$B$419,作業日報!$A$399:$A$419,$A21,作業日報!$D$399:$D$419,"○")+SUMIFS(作業日報!$F$399:$F$419,作業日報!$E$399:$E$419,$A21,作業日報!$H$399:$H$419,"○")</f>
        <v>0</v>
      </c>
      <c r="O21" s="394">
        <f>SUMIFS(作業日報!$B$442:$B$462,作業日報!$A$442:$A$462,$A21,作業日報!$D$442:$D$462,"○")+SUMIFS(作業日報!$F$442:$F$462,作業日報!$E$442:$E$462,$A21,作業日報!$H$442:$H$462,"○")</f>
        <v>0</v>
      </c>
      <c r="P21" s="394">
        <f>SUMIFS(作業日報!$B$485:$B$505,作業日報!$A$485:$A$505,$A21,作業日報!$D$485:$D$505,"○")+SUMIFS(作業日報!$F$485:$F$505,作業日報!$E$485:$E$505,$A21,作業日報!$H$485:$H$505,"○")</f>
        <v>0</v>
      </c>
      <c r="Q21" s="394">
        <f>SUMIFS(作業日報!$B$528:$B$548,作業日報!$A$528:$A$548,$A21,作業日報!$D$528:$D$548,"○")+SUMIFS(作業日報!$F$528:$F$548,作業日報!$E$528:$E$548,$A21,作業日報!$H$528:$H$548,"○")</f>
        <v>0</v>
      </c>
      <c r="R21" s="394">
        <f>SUMIFS(作業日報!$B$571:$B$591,作業日報!$A$571:$A$591,$A21,作業日報!$D$571:$D$591,"○")+SUMIFS(作業日報!$F$571:$F$591,作業日報!$E$571:$E$591,$A21,作業日報!$H$571:$H$591,"○")</f>
        <v>0</v>
      </c>
      <c r="S21" s="391">
        <f>SUMIFS(作業日報!$B$614:$B$634,作業日報!$A$614:$A$634,$A21,作業日報!$D$614:$D$634,"○")+SUMIFS(作業日報!$F$614:$F$634,作業日報!$E$614:$E$634,$A21,作業日報!$H$614:$H$634,"○")</f>
        <v>0</v>
      </c>
      <c r="T21" s="393">
        <f>SUMIFS(作業日報!$B$657:$B$677,作業日報!$A$657:$A$677,$A21,作業日報!$D$657:$D$677,"○")+SUMIFS(作業日報!$F$657:$F$677,作業日報!$E$657:$E$677,$A21,作業日報!$H$657:$H$677,"○")</f>
        <v>0</v>
      </c>
      <c r="U21" s="392">
        <f>SUMIFS(作業日報!$B$700:$B$720,作業日報!$A$700:$A$720,$A21,作業日報!$D$700:$D$720,"○")+SUMIFS(作業日報!$F$700:$F$720,作業日報!$E$700:$E$720,$A21,作業日報!$H$700:$H$720,"○")</f>
        <v>0</v>
      </c>
      <c r="V21" s="392">
        <f>SUMIFS(作業日報!$B$743:$B$763,作業日報!$A$743:$A$763,$A21,作業日報!$D$743:$D$763,"○")+SUMIFS(作業日報!$F$743:$F$763,作業日報!$E$743:$E$763,$A21,作業日報!$H$743:$H$763,"○")</f>
        <v>0</v>
      </c>
      <c r="W21" s="392">
        <f>SUMIFS(作業日報!$B$786:$B$806,作業日報!$A$786:$A$806,$A21,作業日報!$D$786:$D$806,"○")+SUMIFS(作業日報!$F$786:$F$806,作業日報!$E$786:$E$806,$A21,作業日報!$H$786:$H$806,"○")</f>
        <v>0</v>
      </c>
      <c r="X21" s="392">
        <f>SUMIFS(作業日報!$B$829:$B$849,作業日報!$A$829:$A$849,$A21,作業日報!$D$829:$D$849,"○")+SUMIFS(作業日報!$F$829:$F$849,作業日報!$E$829:$E$849,$A21,作業日報!$H$829:$H$849,"○")</f>
        <v>0</v>
      </c>
      <c r="Y21" s="392">
        <f>SUMIFS(作業日報!$B$872:$B$892,作業日報!$A$872:$A$892,$A21,作業日報!$D$872:$D$892,"○")+SUMIFS(作業日報!$F$872:$F$892,作業日報!$E$872:$E$892,$A21,作業日報!$H$872:$H$892,"○")</f>
        <v>0</v>
      </c>
      <c r="Z21" s="392">
        <f>SUMIFS(作業日報!$B$915:$B$935,作業日報!$A$915:$A$935,$A21,作業日報!$D$915:$D$935,"○")+SUMIFS(作業日報!$F$915:$F$935,作業日報!$E$915:$E$935,$A21,作業日報!$H$915:$H$935,"○")</f>
        <v>0</v>
      </c>
      <c r="AA21" s="473">
        <f>SUMIFS(作業日報!$B$958:$B$978,作業日報!$A$958:$A$978,$A21,作業日報!$D$958:$D$978,"○")+SUMIFS(作業日報!$F$958:$F$978,作業日報!$E$958:$E$978,$A21,作業日報!$H$958:$H$978,"○")</f>
        <v>0</v>
      </c>
      <c r="AB21" s="392">
        <f>SUMIFS(作業日報!$B$1001:$B$1021,作業日報!$A$1001:$A$1021,$A21,作業日報!$D$1001:$D$1021,"○")+SUMIFS(作業日報!$F$1001:$F$1021,作業日報!$E$1001:$E$1021,$A21,作業日報!$H$1001:$H$1021,"○")</f>
        <v>0</v>
      </c>
      <c r="AC21" s="392">
        <f>SUMIFS(作業日報!$B$1044:$B$1064,作業日報!$A$1044:$A$1064,$A21,作業日報!$D$1044:$D$1064,"○")+SUMIFS(作業日報!$F$1044:$F$1064,作業日報!$E$1044:$E$1064,$A21,作業日報!$H$1044:$H$1064,"○")</f>
        <v>0</v>
      </c>
      <c r="AD21" s="392">
        <f>SUMIFS(作業日報!$B$1087:$B$1107,作業日報!$A$1087:$A$1107,$A21,作業日報!$D$1087:$D$1107,"○")+SUMIFS(作業日報!$F$1087:$F$1107,作業日報!$E$1087:$E$1107,$A21,作業日報!$H$1087:$H$1107,"○")</f>
        <v>0</v>
      </c>
      <c r="AE21" s="392">
        <f>SUMIFS(作業日報!$B$1130:$B$1150,作業日報!$A$1130:$A$1150,$A21,作業日報!$D$1130:$D$1150,"○")+SUMIFS(作業日報!$F$1130:$F$1150,作業日報!$E$1130:$E$1150,$A21,作業日報!$H$1130:$H$1150,"○")</f>
        <v>0</v>
      </c>
      <c r="AF21" s="392">
        <f>SUMIFS(作業日報!$B$1173:$B$1193,作業日報!$A$1173:$A$1193,$A21,作業日報!$D$1173:$D$1193,"○")+SUMIFS(作業日報!$F$1173:$F$1193,作業日報!$E$1173:$E$1193,$A21,作業日報!$H$1173:$H$1193,"○")</f>
        <v>0</v>
      </c>
      <c r="AG21" s="392">
        <f>SUMIFS(作業日報!$B$1216:$B$1236,作業日報!$A$1216:$A$1236,$A21,作業日報!$D$1216:$D$1236,"○")+SUMIFS(作業日報!$F$1216:$F$1236,作業日報!$E$1216:$E$1236,$A21,作業日報!$H$1216:$H$1236,"○")</f>
        <v>0</v>
      </c>
      <c r="AH21" s="392">
        <f>SUMIFS(作業日報!$B$1259:$B$1279,作業日報!$A$1259:$A$1279,$A21,作業日報!$D$1259:$D$1279,"○")+SUMIFS(作業日報!$F$1259:$F$1279,作業日報!$E$1259:$E$1279,$A21,作業日報!$H$1259:$H$1279,"○")</f>
        <v>0</v>
      </c>
      <c r="AI21" s="392">
        <f>SUMIFS(作業日報!$B$1302:$B$1322,作業日報!$A$1302:$A$1322,$A21,作業日報!$D$1302:$D$1322,"○")+SUMIFS(作業日報!$F$1302:$F$1322,作業日報!$E$1302:$E$1322,$A21,作業日報!$H$1302:$H$1322,"○")</f>
        <v>0</v>
      </c>
      <c r="AJ21" s="392">
        <f>SUMIFS(作業日報!$B$1345:$B$1365,作業日報!$A$1345:$A$1365,$A21,作業日報!$D$1345:$D$1365,"○")+SUMIFS(作業日報!$F$1345:$F$1365,作業日報!$E$1345:$E$1365,$A21,作業日報!$H$1345:$H$1365,"○")</f>
        <v>0</v>
      </c>
      <c r="AK21" s="392">
        <f>SUMIFS(作業日報!$B$1388:$B$1408,作業日報!$A$1388:$A$1408,$A21,作業日報!$D$1388:$D$1408,"○")+SUMIFS(作業日報!$F$1388:$F$1408,作業日報!$E$1388:$E$1408,$A21,作業日報!$H$1388:$H$1408,"○")</f>
        <v>0</v>
      </c>
      <c r="AL21" s="392">
        <f>SUMIFS(作業日報!$B$1431:$B$1451,作業日報!$A$1431:$A$1451,$A21,作業日報!$D$1431:$D$1451,"○")+SUMIFS(作業日報!$F$1431:$F$1451,作業日報!$E$1431:$E$1451,$A21,作業日報!$H$1431:$H$1451,"○")</f>
        <v>0</v>
      </c>
      <c r="AM21" s="392">
        <f>SUMIFS(作業日報!$B$1474:$B$1494,作業日報!$A$1474:$A$1494,$A21,作業日報!$D$1474:$D$1494,"○")+SUMIFS(作業日報!$F$1474:$F$1494,作業日報!$E$1474:$E$1494,$A21,作業日報!$H$1474:$H$1494,"○")</f>
        <v>0</v>
      </c>
      <c r="AN21" s="392">
        <f>SUMIFS(作業日報!$B$1517:$B$1537,作業日報!$A$1517:$A$1537,$A21,作業日報!$D$1517:$D$1537,"○")+SUMIFS(作業日報!$F$1517:$F$1537,作業日報!$E$1517:$E$1537,$A21,作業日報!$H$1517:$H$1537,"○")</f>
        <v>0</v>
      </c>
      <c r="AO21" s="392">
        <f>SUMIFS(作業日報!$B$1560:$B$1580,作業日報!$A$1560:$A$1580,$A21,作業日報!$D$1560:$D$1580,"○")+SUMIFS(作業日報!$F$1560:$F$1580,作業日報!$E$1560:$E$1580,$A21,作業日報!$H$1560:$H$1580,"○")</f>
        <v>0</v>
      </c>
      <c r="AP21" s="392">
        <f>SUMIFS(作業日報!$B$1603:$B$1623,作業日報!$A$1603:$A$1623,$A21,作業日報!$D$1603:$D$1623,"○")+SUMIFS(作業日報!$F$1603:$F$1623,作業日報!$E$1603:$E$1623,$A21,作業日報!$H$1603:$H$1623,"○")</f>
        <v>0</v>
      </c>
      <c r="AQ21" s="392">
        <f>SUMIFS(作業日報!$B$1646:$B$1666,作業日報!$A$1646:$A$1666,$A21,作業日報!$D$1646:$D$1666,"○")+SUMIFS(作業日報!$F$1646:$F$1666,作業日報!$E$1646:$E$1666,$A21,作業日報!$H$1646:$H$1666,"○")</f>
        <v>0</v>
      </c>
      <c r="AR21" s="392">
        <f>SUMIFS(作業日報!$B$1689:$B$1709,作業日報!$A$1689:$A$1709,$A21,作業日報!$D$1689:$D$1709,"○")+SUMIFS(作業日報!$F$1689:$F$1709,作業日報!$E$1689:$E$1709,$A21,作業日報!$H$1689:$H$1709,"○")</f>
        <v>0</v>
      </c>
      <c r="AS21" s="392">
        <f>SUMIFS(作業日報!$B$1732:$B$1752,作業日報!$A$1732:$A$1752,$A21,作業日報!$D$1732:$D$1752,"○")+SUMIFS(作業日報!$F$1732:$F$1752,作業日報!$E$1732:$E$1752,$A21,作業日報!$H$1732:$H$1752,"○")</f>
        <v>0</v>
      </c>
      <c r="AT21" s="392">
        <f>SUMIFS(作業日報!$B$1775:$B$1795,作業日報!$A$1775:$A$1795,$A21,作業日報!$D$1775:$D$1795,"○")+SUMIFS(作業日報!$F$1775:$F$1795,作業日報!$E$1775:$E$1795,$A21,作業日報!$H$1775:$H$1795,"○")</f>
        <v>0</v>
      </c>
      <c r="AU21" s="392">
        <f>SUMIFS(作業日報!$B$1818:$B$1838,作業日報!$A$1818:$A$1838,$A21,作業日報!$D$1818:$D$1838,"○")+SUMIFS(作業日報!$F$1818:$F$1838,作業日報!$E$1818:$E$1838,$A21,作業日報!$H$1818:$H$1838,"○")</f>
        <v>0</v>
      </c>
      <c r="AV21" s="392">
        <f>SUMIFS(作業日報!$B$1861:$B$1881,作業日報!$A$1861:$A$1881,$A21,作業日報!$D$1861:$D$1881,"○")+SUMIFS(作業日報!$F$1861:$F$1881,作業日報!$E$1861:$E$1881,$A21,作業日報!$H$1861:$H$1881,"○")</f>
        <v>0</v>
      </c>
      <c r="AW21" s="392">
        <f>SUMIFS(作業日報!$B$1904:$B$1924,作業日報!$A$1904:$A$1924,$A21,作業日報!$D$1904:$D$1924,"○")+SUMIFS(作業日報!$F$1904:$F$1924,作業日報!$E$1904:$E$1924,$A21,作業日報!$H$1904:$H$1924,"○")</f>
        <v>0</v>
      </c>
      <c r="AX21" s="392">
        <f>SUMIFS(作業日報!$B$1947:$B$1967,作業日報!$A$1947:$A$1967,$A21,作業日報!$D$1947:$D$1967,"○")+SUMIFS(作業日報!$F$1947:$F$1967,作業日報!$E$1947:$E$1967,$A21,作業日報!$H$1947:$H$1967,"○")</f>
        <v>0</v>
      </c>
      <c r="AY21" s="392">
        <f>SUMIFS(作業日報!$B$1990:$B$2010,作業日報!$A$1990:$A$2010,$A21,作業日報!$D$1990:$D$2010,"○")+SUMIFS(作業日報!$F$1990:$F$2010,作業日報!$E$1990:$E$2010,$A21,作業日報!$H$1990:$H$2010,"○")</f>
        <v>0</v>
      </c>
      <c r="AZ21" s="392">
        <f>SUMIFS(作業日報!$B$2033:$B$2053,作業日報!$A$2033:$A$2053,$A21,作業日報!$D$2033:$D$2053,"○")+SUMIFS(作業日報!$F$2033:$F$2053,作業日報!$E$2033:$E$2053,$A21,作業日報!$H$2033:$H$2053,"○")</f>
        <v>0</v>
      </c>
      <c r="BA21" s="392">
        <f>SUMIFS(作業日報!$B$2076:$B$2096,作業日報!$A$2076:$A$2096,$A21,作業日報!$D$2076:$D$2096,"○")+SUMIFS(作業日報!$F$2076:$F$2096,作業日報!$E$2076:$E$2096,$A21,作業日報!$H$2076:$H$2096,"○")</f>
        <v>0</v>
      </c>
      <c r="BB21" s="392">
        <f>SUMIFS(作業日報!$B$2119:$B$2139,作業日報!$A$2119:$A$2139,$A21,作業日報!$D$2119:$D$2139,"○")+SUMIFS(作業日報!$F$2119:$F$2139,作業日報!$E$2119:$E$2139,$A21,作業日報!$H$2119:$H$2139,"○")</f>
        <v>0</v>
      </c>
      <c r="BC21" s="478">
        <f>SUMIFS(作業日報!$B$2162:$B$2182,作業日報!$A$2162:$A$2182,$A21,作業日報!$D$2162:$D$2182,"○")+SUMIFS(作業日報!$F$2162:$F$2182,作業日報!$E$2162:$E$2182,$A21,作業日報!$H$2162:$H$2182,"○")</f>
        <v>0</v>
      </c>
    </row>
    <row r="22" spans="1:55" x14ac:dyDescent="0.2">
      <c r="A22" s="399"/>
      <c r="B22" s="398"/>
      <c r="C22" s="397"/>
      <c r="D22" s="396">
        <f>SUMIFS(作業日報!B:B,作業日報!A:A,A22,作業日報!D:D,"○")+SUMIFS(作業日報!F:F,作業日報!E:E,A22,作業日報!H:H,"○")</f>
        <v>0</v>
      </c>
      <c r="E22" s="395">
        <f>SUMIFS(作業日報!$B$12:$B$32,作業日報!$A$12:$A$32,$A22,作業日報!$D$12:$D$32,"○")+SUMIFS(作業日報!$F$12:$F$32,作業日報!$E$12:$E$32,$A22,作業日報!$H$12:$H$32,"○")</f>
        <v>0</v>
      </c>
      <c r="F22" s="394">
        <f>SUMIFS(作業日報!$B$55:$B$75,作業日報!$A$55:$A$75,$A22,作業日報!$D$55:$D$75,"○")+SUMIFS(作業日報!$F$55:$F$75,作業日報!$E$55:$E$75,$A22,作業日報!$H$55:$H$75,"○")</f>
        <v>0</v>
      </c>
      <c r="G22" s="394">
        <f>SUMIFS(作業日報!$B$98:$B$118,作業日報!$A$98:$A$118,$A22,作業日報!$D$98:$D$118,"○")+SUMIFS(作業日報!$F$98:$F$118,作業日報!$E$98:$E$118,$A22,作業日報!$H$98:$H$118,"○")</f>
        <v>0</v>
      </c>
      <c r="H22" s="394">
        <f>SUMIFS(作業日報!$B$141:$B$161,作業日報!$A$141:$A$161,$A22,作業日報!$D$141:$D$161,"○")+SUMIFS(作業日報!$F$141:$F$161,作業日報!$E$141:$E$161,$A22,作業日報!$H$141:$H$161,"○")</f>
        <v>0</v>
      </c>
      <c r="I22" s="394">
        <f>SUMIFS(作業日報!$B$184:$B$204,作業日報!$A$184:$A$204,$A22,作業日報!$D$184:$D$204,"○")+SUMIFS(作業日報!$F$184:$F$204,作業日報!$E$184:$E$204,$A22,作業日報!$H$184:$H$204,"○")</f>
        <v>0</v>
      </c>
      <c r="J22" s="394">
        <f>SUMIFS(作業日報!$B$227:$B$247,作業日報!$A$227:$A$247,$A22,作業日報!$D$227:$D$247,"○")+SUMIFS(作業日報!$F$227:$F$247,作業日報!$E$227:$E$247,$A22,作業日報!$H$227:$H$247,"○")</f>
        <v>0</v>
      </c>
      <c r="K22" s="394">
        <f>SUMIFS(作業日報!$B$270:$B$290,作業日報!$A$270:$A$290,$A22,作業日報!$D$270:$D$290,"○")+SUMIFS(作業日報!$F$270:$F$290,作業日報!$E$270:$E$290,$A22,作業日報!$H$270:$H$290,"○")</f>
        <v>0</v>
      </c>
      <c r="L22" s="394">
        <f>SUMIFS(作業日報!$B$313:$B$333,作業日報!$A$313:$A$333,$A22,作業日報!$D$313:$D$333,"○")+SUMIFS(作業日報!$F$313:$F$333,作業日報!$E$313:$E$333,$A22,作業日報!$H$313:$H$333,"○")</f>
        <v>0</v>
      </c>
      <c r="M22" s="394">
        <f>SUMIFS(作業日報!$B$356:$B$376,作業日報!$A$356:$A$376,$A22,作業日報!$D$356:$D$376,"○")+SUMIFS(作業日報!$F$356:$F$376,作業日報!$E$356:$E$376,$A22,作業日報!$H$356:$H$376,"○")</f>
        <v>0</v>
      </c>
      <c r="N22" s="394">
        <f>SUMIFS(作業日報!$B$399:$B$419,作業日報!$A$399:$A$419,$A22,作業日報!$D$399:$D$419,"○")+SUMIFS(作業日報!$F$399:$F$419,作業日報!$E$399:$E$419,$A22,作業日報!$H$399:$H$419,"○")</f>
        <v>0</v>
      </c>
      <c r="O22" s="394">
        <f>SUMIFS(作業日報!$B$442:$B$462,作業日報!$A$442:$A$462,$A22,作業日報!$D$442:$D$462,"○")+SUMIFS(作業日報!$F$442:$F$462,作業日報!$E$442:$E$462,$A22,作業日報!$H$442:$H$462,"○")</f>
        <v>0</v>
      </c>
      <c r="P22" s="394">
        <f>SUMIFS(作業日報!$B$485:$B$505,作業日報!$A$485:$A$505,$A22,作業日報!$D$485:$D$505,"○")+SUMIFS(作業日報!$F$485:$F$505,作業日報!$E$485:$E$505,$A22,作業日報!$H$485:$H$505,"○")</f>
        <v>0</v>
      </c>
      <c r="Q22" s="394">
        <f>SUMIFS(作業日報!$B$528:$B$548,作業日報!$A$528:$A$548,$A22,作業日報!$D$528:$D$548,"○")+SUMIFS(作業日報!$F$528:$F$548,作業日報!$E$528:$E$548,$A22,作業日報!$H$528:$H$548,"○")</f>
        <v>0</v>
      </c>
      <c r="R22" s="394">
        <f>SUMIFS(作業日報!$B$571:$B$591,作業日報!$A$571:$A$591,$A22,作業日報!$D$571:$D$591,"○")+SUMIFS(作業日報!$F$571:$F$591,作業日報!$E$571:$E$591,$A22,作業日報!$H$571:$H$591,"○")</f>
        <v>0</v>
      </c>
      <c r="S22" s="391">
        <f>SUMIFS(作業日報!$B$614:$B$634,作業日報!$A$614:$A$634,$A22,作業日報!$D$614:$D$634,"○")+SUMIFS(作業日報!$F$614:$F$634,作業日報!$E$614:$E$634,$A22,作業日報!$H$614:$H$634,"○")</f>
        <v>0</v>
      </c>
      <c r="T22" s="393">
        <f>SUMIFS(作業日報!$B$657:$B$677,作業日報!$A$657:$A$677,$A22,作業日報!$D$657:$D$677,"○")+SUMIFS(作業日報!$F$657:$F$677,作業日報!$E$657:$E$677,$A22,作業日報!$H$657:$H$677,"○")</f>
        <v>0</v>
      </c>
      <c r="U22" s="392">
        <f>SUMIFS(作業日報!$B$700:$B$720,作業日報!$A$700:$A$720,$A22,作業日報!$D$700:$D$720,"○")+SUMIFS(作業日報!$F$700:$F$720,作業日報!$E$700:$E$720,$A22,作業日報!$H$700:$H$720,"○")</f>
        <v>0</v>
      </c>
      <c r="V22" s="392">
        <f>SUMIFS(作業日報!$B$743:$B$763,作業日報!$A$743:$A$763,$A22,作業日報!$D$743:$D$763,"○")+SUMIFS(作業日報!$F$743:$F$763,作業日報!$E$743:$E$763,$A22,作業日報!$H$743:$H$763,"○")</f>
        <v>0</v>
      </c>
      <c r="W22" s="392">
        <f>SUMIFS(作業日報!$B$786:$B$806,作業日報!$A$786:$A$806,$A22,作業日報!$D$786:$D$806,"○")+SUMIFS(作業日報!$F$786:$F$806,作業日報!$E$786:$E$806,$A22,作業日報!$H$786:$H$806,"○")</f>
        <v>0</v>
      </c>
      <c r="X22" s="392">
        <f>SUMIFS(作業日報!$B$829:$B$849,作業日報!$A$829:$A$849,$A22,作業日報!$D$829:$D$849,"○")+SUMIFS(作業日報!$F$829:$F$849,作業日報!$E$829:$E$849,$A22,作業日報!$H$829:$H$849,"○")</f>
        <v>0</v>
      </c>
      <c r="Y22" s="392">
        <f>SUMIFS(作業日報!$B$872:$B$892,作業日報!$A$872:$A$892,$A22,作業日報!$D$872:$D$892,"○")+SUMIFS(作業日報!$F$872:$F$892,作業日報!$E$872:$E$892,$A22,作業日報!$H$872:$H$892,"○")</f>
        <v>0</v>
      </c>
      <c r="Z22" s="392">
        <f>SUMIFS(作業日報!$B$915:$B$935,作業日報!$A$915:$A$935,$A22,作業日報!$D$915:$D$935,"○")+SUMIFS(作業日報!$F$915:$F$935,作業日報!$E$915:$E$935,$A22,作業日報!$H$915:$H$935,"○")</f>
        <v>0</v>
      </c>
      <c r="AA22" s="473">
        <f>SUMIFS(作業日報!$B$958:$B$978,作業日報!$A$958:$A$978,$A22,作業日報!$D$958:$D$978,"○")+SUMIFS(作業日報!$F$958:$F$978,作業日報!$E$958:$E$978,$A22,作業日報!$H$958:$H$978,"○")</f>
        <v>0</v>
      </c>
      <c r="AB22" s="392">
        <f>SUMIFS(作業日報!$B$1001:$B$1021,作業日報!$A$1001:$A$1021,$A22,作業日報!$D$1001:$D$1021,"○")+SUMIFS(作業日報!$F$1001:$F$1021,作業日報!$E$1001:$E$1021,$A22,作業日報!$H$1001:$H$1021,"○")</f>
        <v>0</v>
      </c>
      <c r="AC22" s="392">
        <f>SUMIFS(作業日報!$B$1044:$B$1064,作業日報!$A$1044:$A$1064,$A22,作業日報!$D$1044:$D$1064,"○")+SUMIFS(作業日報!$F$1044:$F$1064,作業日報!$E$1044:$E$1064,$A22,作業日報!$H$1044:$H$1064,"○")</f>
        <v>0</v>
      </c>
      <c r="AD22" s="392">
        <f>SUMIFS(作業日報!$B$1087:$B$1107,作業日報!$A$1087:$A$1107,$A22,作業日報!$D$1087:$D$1107,"○")+SUMIFS(作業日報!$F$1087:$F$1107,作業日報!$E$1087:$E$1107,$A22,作業日報!$H$1087:$H$1107,"○")</f>
        <v>0</v>
      </c>
      <c r="AE22" s="392">
        <f>SUMIFS(作業日報!$B$1130:$B$1150,作業日報!$A$1130:$A$1150,$A22,作業日報!$D$1130:$D$1150,"○")+SUMIFS(作業日報!$F$1130:$F$1150,作業日報!$E$1130:$E$1150,$A22,作業日報!$H$1130:$H$1150,"○")</f>
        <v>0</v>
      </c>
      <c r="AF22" s="392">
        <f>SUMIFS(作業日報!$B$1173:$B$1193,作業日報!$A$1173:$A$1193,$A22,作業日報!$D$1173:$D$1193,"○")+SUMIFS(作業日報!$F$1173:$F$1193,作業日報!$E$1173:$E$1193,$A22,作業日報!$H$1173:$H$1193,"○")</f>
        <v>0</v>
      </c>
      <c r="AG22" s="392">
        <f>SUMIFS(作業日報!$B$1216:$B$1236,作業日報!$A$1216:$A$1236,$A22,作業日報!$D$1216:$D$1236,"○")+SUMIFS(作業日報!$F$1216:$F$1236,作業日報!$E$1216:$E$1236,$A22,作業日報!$H$1216:$H$1236,"○")</f>
        <v>0</v>
      </c>
      <c r="AH22" s="392">
        <f>SUMIFS(作業日報!$B$1259:$B$1279,作業日報!$A$1259:$A$1279,$A22,作業日報!$D$1259:$D$1279,"○")+SUMIFS(作業日報!$F$1259:$F$1279,作業日報!$E$1259:$E$1279,$A22,作業日報!$H$1259:$H$1279,"○")</f>
        <v>0</v>
      </c>
      <c r="AI22" s="392">
        <f>SUMIFS(作業日報!$B$1302:$B$1322,作業日報!$A$1302:$A$1322,$A22,作業日報!$D$1302:$D$1322,"○")+SUMIFS(作業日報!$F$1302:$F$1322,作業日報!$E$1302:$E$1322,$A22,作業日報!$H$1302:$H$1322,"○")</f>
        <v>0</v>
      </c>
      <c r="AJ22" s="392">
        <f>SUMIFS(作業日報!$B$1345:$B$1365,作業日報!$A$1345:$A$1365,$A22,作業日報!$D$1345:$D$1365,"○")+SUMIFS(作業日報!$F$1345:$F$1365,作業日報!$E$1345:$E$1365,$A22,作業日報!$H$1345:$H$1365,"○")</f>
        <v>0</v>
      </c>
      <c r="AK22" s="392">
        <f>SUMIFS(作業日報!$B$1388:$B$1408,作業日報!$A$1388:$A$1408,$A22,作業日報!$D$1388:$D$1408,"○")+SUMIFS(作業日報!$F$1388:$F$1408,作業日報!$E$1388:$E$1408,$A22,作業日報!$H$1388:$H$1408,"○")</f>
        <v>0</v>
      </c>
      <c r="AL22" s="392">
        <f>SUMIFS(作業日報!$B$1431:$B$1451,作業日報!$A$1431:$A$1451,$A22,作業日報!$D$1431:$D$1451,"○")+SUMIFS(作業日報!$F$1431:$F$1451,作業日報!$E$1431:$E$1451,$A22,作業日報!$H$1431:$H$1451,"○")</f>
        <v>0</v>
      </c>
      <c r="AM22" s="392">
        <f>SUMIFS(作業日報!$B$1474:$B$1494,作業日報!$A$1474:$A$1494,$A22,作業日報!$D$1474:$D$1494,"○")+SUMIFS(作業日報!$F$1474:$F$1494,作業日報!$E$1474:$E$1494,$A22,作業日報!$H$1474:$H$1494,"○")</f>
        <v>0</v>
      </c>
      <c r="AN22" s="392">
        <f>SUMIFS(作業日報!$B$1517:$B$1537,作業日報!$A$1517:$A$1537,$A22,作業日報!$D$1517:$D$1537,"○")+SUMIFS(作業日報!$F$1517:$F$1537,作業日報!$E$1517:$E$1537,$A22,作業日報!$H$1517:$H$1537,"○")</f>
        <v>0</v>
      </c>
      <c r="AO22" s="392">
        <f>SUMIFS(作業日報!$B$1560:$B$1580,作業日報!$A$1560:$A$1580,$A22,作業日報!$D$1560:$D$1580,"○")+SUMIFS(作業日報!$F$1560:$F$1580,作業日報!$E$1560:$E$1580,$A22,作業日報!$H$1560:$H$1580,"○")</f>
        <v>0</v>
      </c>
      <c r="AP22" s="392">
        <f>SUMIFS(作業日報!$B$1603:$B$1623,作業日報!$A$1603:$A$1623,$A22,作業日報!$D$1603:$D$1623,"○")+SUMIFS(作業日報!$F$1603:$F$1623,作業日報!$E$1603:$E$1623,$A22,作業日報!$H$1603:$H$1623,"○")</f>
        <v>0</v>
      </c>
      <c r="AQ22" s="392">
        <f>SUMIFS(作業日報!$B$1646:$B$1666,作業日報!$A$1646:$A$1666,$A22,作業日報!$D$1646:$D$1666,"○")+SUMIFS(作業日報!$F$1646:$F$1666,作業日報!$E$1646:$E$1666,$A22,作業日報!$H$1646:$H$1666,"○")</f>
        <v>0</v>
      </c>
      <c r="AR22" s="392">
        <f>SUMIFS(作業日報!$B$1689:$B$1709,作業日報!$A$1689:$A$1709,$A22,作業日報!$D$1689:$D$1709,"○")+SUMIFS(作業日報!$F$1689:$F$1709,作業日報!$E$1689:$E$1709,$A22,作業日報!$H$1689:$H$1709,"○")</f>
        <v>0</v>
      </c>
      <c r="AS22" s="392">
        <f>SUMIFS(作業日報!$B$1732:$B$1752,作業日報!$A$1732:$A$1752,$A22,作業日報!$D$1732:$D$1752,"○")+SUMIFS(作業日報!$F$1732:$F$1752,作業日報!$E$1732:$E$1752,$A22,作業日報!$H$1732:$H$1752,"○")</f>
        <v>0</v>
      </c>
      <c r="AT22" s="392">
        <f>SUMIFS(作業日報!$B$1775:$B$1795,作業日報!$A$1775:$A$1795,$A22,作業日報!$D$1775:$D$1795,"○")+SUMIFS(作業日報!$F$1775:$F$1795,作業日報!$E$1775:$E$1795,$A22,作業日報!$H$1775:$H$1795,"○")</f>
        <v>0</v>
      </c>
      <c r="AU22" s="392">
        <f>SUMIFS(作業日報!$B$1818:$B$1838,作業日報!$A$1818:$A$1838,$A22,作業日報!$D$1818:$D$1838,"○")+SUMIFS(作業日報!$F$1818:$F$1838,作業日報!$E$1818:$E$1838,$A22,作業日報!$H$1818:$H$1838,"○")</f>
        <v>0</v>
      </c>
      <c r="AV22" s="392">
        <f>SUMIFS(作業日報!$B$1861:$B$1881,作業日報!$A$1861:$A$1881,$A22,作業日報!$D$1861:$D$1881,"○")+SUMIFS(作業日報!$F$1861:$F$1881,作業日報!$E$1861:$E$1881,$A22,作業日報!$H$1861:$H$1881,"○")</f>
        <v>0</v>
      </c>
      <c r="AW22" s="392">
        <f>SUMIFS(作業日報!$B$1904:$B$1924,作業日報!$A$1904:$A$1924,$A22,作業日報!$D$1904:$D$1924,"○")+SUMIFS(作業日報!$F$1904:$F$1924,作業日報!$E$1904:$E$1924,$A22,作業日報!$H$1904:$H$1924,"○")</f>
        <v>0</v>
      </c>
      <c r="AX22" s="392">
        <f>SUMIFS(作業日報!$B$1947:$B$1967,作業日報!$A$1947:$A$1967,$A22,作業日報!$D$1947:$D$1967,"○")+SUMIFS(作業日報!$F$1947:$F$1967,作業日報!$E$1947:$E$1967,$A22,作業日報!$H$1947:$H$1967,"○")</f>
        <v>0</v>
      </c>
      <c r="AY22" s="392">
        <f>SUMIFS(作業日報!$B$1990:$B$2010,作業日報!$A$1990:$A$2010,$A22,作業日報!$D$1990:$D$2010,"○")+SUMIFS(作業日報!$F$1990:$F$2010,作業日報!$E$1990:$E$2010,$A22,作業日報!$H$1990:$H$2010,"○")</f>
        <v>0</v>
      </c>
      <c r="AZ22" s="392">
        <f>SUMIFS(作業日報!$B$2033:$B$2053,作業日報!$A$2033:$A$2053,$A22,作業日報!$D$2033:$D$2053,"○")+SUMIFS(作業日報!$F$2033:$F$2053,作業日報!$E$2033:$E$2053,$A22,作業日報!$H$2033:$H$2053,"○")</f>
        <v>0</v>
      </c>
      <c r="BA22" s="392">
        <f>SUMIFS(作業日報!$B$2076:$B$2096,作業日報!$A$2076:$A$2096,$A22,作業日報!$D$2076:$D$2096,"○")+SUMIFS(作業日報!$F$2076:$F$2096,作業日報!$E$2076:$E$2096,$A22,作業日報!$H$2076:$H$2096,"○")</f>
        <v>0</v>
      </c>
      <c r="BB22" s="392">
        <f>SUMIFS(作業日報!$B$2119:$B$2139,作業日報!$A$2119:$A$2139,$A22,作業日報!$D$2119:$D$2139,"○")+SUMIFS(作業日報!$F$2119:$F$2139,作業日報!$E$2119:$E$2139,$A22,作業日報!$H$2119:$H$2139,"○")</f>
        <v>0</v>
      </c>
      <c r="BC22" s="478">
        <f>SUMIFS(作業日報!$B$2162:$B$2182,作業日報!$A$2162:$A$2182,$A22,作業日報!$D$2162:$D$2182,"○")+SUMIFS(作業日報!$F$2162:$F$2182,作業日報!$E$2162:$E$2182,$A22,作業日報!$H$2162:$H$2182,"○")</f>
        <v>0</v>
      </c>
    </row>
    <row r="23" spans="1:55" x14ac:dyDescent="0.2">
      <c r="A23" s="400"/>
      <c r="B23" s="398"/>
      <c r="C23" s="397"/>
      <c r="D23" s="396">
        <f>SUMIFS(作業日報!B:B,作業日報!A:A,A23,作業日報!D:D,"○")+SUMIFS(作業日報!F:F,作業日報!E:E,A23,作業日報!H:H,"○")</f>
        <v>0</v>
      </c>
      <c r="E23" s="395">
        <f>SUMIFS(作業日報!$B$12:$B$32,作業日報!$A$12:$A$32,$A23,作業日報!$D$12:$D$32,"○")+SUMIFS(作業日報!$F$12:$F$32,作業日報!$E$12:$E$32,$A23,作業日報!$H$12:$H$32,"○")</f>
        <v>0</v>
      </c>
      <c r="F23" s="394">
        <f>SUMIFS(作業日報!$B$55:$B$75,作業日報!$A$55:$A$75,$A23,作業日報!$D$55:$D$75,"○")+SUMIFS(作業日報!$F$55:$F$75,作業日報!$E$55:$E$75,$A23,作業日報!$H$55:$H$75,"○")</f>
        <v>0</v>
      </c>
      <c r="G23" s="394">
        <f>SUMIFS(作業日報!$B$98:$B$118,作業日報!$A$98:$A$118,$A23,作業日報!$D$98:$D$118,"○")+SUMIFS(作業日報!$F$98:$F$118,作業日報!$E$98:$E$118,$A23,作業日報!$H$98:$H$118,"○")</f>
        <v>0</v>
      </c>
      <c r="H23" s="394">
        <f>SUMIFS(作業日報!$B$141:$B$161,作業日報!$A$141:$A$161,$A23,作業日報!$D$141:$D$161,"○")+SUMIFS(作業日報!$F$141:$F$161,作業日報!$E$141:$E$161,$A23,作業日報!$H$141:$H$161,"○")</f>
        <v>0</v>
      </c>
      <c r="I23" s="394">
        <f>SUMIFS(作業日報!$B$184:$B$204,作業日報!$A$184:$A$204,$A23,作業日報!$D$184:$D$204,"○")+SUMIFS(作業日報!$F$184:$F$204,作業日報!$E$184:$E$204,$A23,作業日報!$H$184:$H$204,"○")</f>
        <v>0</v>
      </c>
      <c r="J23" s="394">
        <f>SUMIFS(作業日報!$B$227:$B$247,作業日報!$A$227:$A$247,$A23,作業日報!$D$227:$D$247,"○")+SUMIFS(作業日報!$F$227:$F$247,作業日報!$E$227:$E$247,$A23,作業日報!$H$227:$H$247,"○")</f>
        <v>0</v>
      </c>
      <c r="K23" s="394">
        <f>SUMIFS(作業日報!$B$270:$B$290,作業日報!$A$270:$A$290,$A23,作業日報!$D$270:$D$290,"○")+SUMIFS(作業日報!$F$270:$F$290,作業日報!$E$270:$E$290,$A23,作業日報!$H$270:$H$290,"○")</f>
        <v>0</v>
      </c>
      <c r="L23" s="394">
        <f>SUMIFS(作業日報!$B$313:$B$333,作業日報!$A$313:$A$333,$A23,作業日報!$D$313:$D$333,"○")+SUMIFS(作業日報!$F$313:$F$333,作業日報!$E$313:$E$333,$A23,作業日報!$H$313:$H$333,"○")</f>
        <v>0</v>
      </c>
      <c r="M23" s="394">
        <f>SUMIFS(作業日報!$B$356:$B$376,作業日報!$A$356:$A$376,$A23,作業日報!$D$356:$D$376,"○")+SUMIFS(作業日報!$F$356:$F$376,作業日報!$E$356:$E$376,$A23,作業日報!$H$356:$H$376,"○")</f>
        <v>0</v>
      </c>
      <c r="N23" s="394">
        <f>SUMIFS(作業日報!$B$399:$B$419,作業日報!$A$399:$A$419,$A23,作業日報!$D$399:$D$419,"○")+SUMIFS(作業日報!$F$399:$F$419,作業日報!$E$399:$E$419,$A23,作業日報!$H$399:$H$419,"○")</f>
        <v>0</v>
      </c>
      <c r="O23" s="394">
        <f>SUMIFS(作業日報!$B$442:$B$462,作業日報!$A$442:$A$462,$A23,作業日報!$D$442:$D$462,"○")+SUMIFS(作業日報!$F$442:$F$462,作業日報!$E$442:$E$462,$A23,作業日報!$H$442:$H$462,"○")</f>
        <v>0</v>
      </c>
      <c r="P23" s="394">
        <f>SUMIFS(作業日報!$B$485:$B$505,作業日報!$A$485:$A$505,$A23,作業日報!$D$485:$D$505,"○")+SUMIFS(作業日報!$F$485:$F$505,作業日報!$E$485:$E$505,$A23,作業日報!$H$485:$H$505,"○")</f>
        <v>0</v>
      </c>
      <c r="Q23" s="394">
        <f>SUMIFS(作業日報!$B$528:$B$548,作業日報!$A$528:$A$548,$A23,作業日報!$D$528:$D$548,"○")+SUMIFS(作業日報!$F$528:$F$548,作業日報!$E$528:$E$548,$A23,作業日報!$H$528:$H$548,"○")</f>
        <v>0</v>
      </c>
      <c r="R23" s="394">
        <f>SUMIFS(作業日報!$B$571:$B$591,作業日報!$A$571:$A$591,$A23,作業日報!$D$571:$D$591,"○")+SUMIFS(作業日報!$F$571:$F$591,作業日報!$E$571:$E$591,$A23,作業日報!$H$571:$H$591,"○")</f>
        <v>0</v>
      </c>
      <c r="S23" s="391">
        <f>SUMIFS(作業日報!$B$614:$B$634,作業日報!$A$614:$A$634,$A23,作業日報!$D$614:$D$634,"○")+SUMIFS(作業日報!$F$614:$F$634,作業日報!$E$614:$E$634,$A23,作業日報!$H$614:$H$634,"○")</f>
        <v>0</v>
      </c>
      <c r="T23" s="393">
        <f>SUMIFS(作業日報!$B$657:$B$677,作業日報!$A$657:$A$677,$A23,作業日報!$D$657:$D$677,"○")+SUMIFS(作業日報!$F$657:$F$677,作業日報!$E$657:$E$677,$A23,作業日報!$H$657:$H$677,"○")</f>
        <v>0</v>
      </c>
      <c r="U23" s="392">
        <f>SUMIFS(作業日報!$B$700:$B$720,作業日報!$A$700:$A$720,$A23,作業日報!$D$700:$D$720,"○")+SUMIFS(作業日報!$F$700:$F$720,作業日報!$E$700:$E$720,$A23,作業日報!$H$700:$H$720,"○")</f>
        <v>0</v>
      </c>
      <c r="V23" s="392">
        <f>SUMIFS(作業日報!$B$743:$B$763,作業日報!$A$743:$A$763,$A23,作業日報!$D$743:$D$763,"○")+SUMIFS(作業日報!$F$743:$F$763,作業日報!$E$743:$E$763,$A23,作業日報!$H$743:$H$763,"○")</f>
        <v>0</v>
      </c>
      <c r="W23" s="392">
        <f>SUMIFS(作業日報!$B$786:$B$806,作業日報!$A$786:$A$806,$A23,作業日報!$D$786:$D$806,"○")+SUMIFS(作業日報!$F$786:$F$806,作業日報!$E$786:$E$806,$A23,作業日報!$H$786:$H$806,"○")</f>
        <v>0</v>
      </c>
      <c r="X23" s="392">
        <f>SUMIFS(作業日報!$B$829:$B$849,作業日報!$A$829:$A$849,$A23,作業日報!$D$829:$D$849,"○")+SUMIFS(作業日報!$F$829:$F$849,作業日報!$E$829:$E$849,$A23,作業日報!$H$829:$H$849,"○")</f>
        <v>0</v>
      </c>
      <c r="Y23" s="392">
        <f>SUMIFS(作業日報!$B$872:$B$892,作業日報!$A$872:$A$892,$A23,作業日報!$D$872:$D$892,"○")+SUMIFS(作業日報!$F$872:$F$892,作業日報!$E$872:$E$892,$A23,作業日報!$H$872:$H$892,"○")</f>
        <v>0</v>
      </c>
      <c r="Z23" s="392">
        <f>SUMIFS(作業日報!$B$915:$B$935,作業日報!$A$915:$A$935,$A23,作業日報!$D$915:$D$935,"○")+SUMIFS(作業日報!$F$915:$F$935,作業日報!$E$915:$E$935,$A23,作業日報!$H$915:$H$935,"○")</f>
        <v>0</v>
      </c>
      <c r="AA23" s="473">
        <f>SUMIFS(作業日報!$B$958:$B$978,作業日報!$A$958:$A$978,$A23,作業日報!$D$958:$D$978,"○")+SUMIFS(作業日報!$F$958:$F$978,作業日報!$E$958:$E$978,$A23,作業日報!$H$958:$H$978,"○")</f>
        <v>0</v>
      </c>
      <c r="AB23" s="392">
        <f>SUMIFS(作業日報!$B$1001:$B$1021,作業日報!$A$1001:$A$1021,$A23,作業日報!$D$1001:$D$1021,"○")+SUMIFS(作業日報!$F$1001:$F$1021,作業日報!$E$1001:$E$1021,$A23,作業日報!$H$1001:$H$1021,"○")</f>
        <v>0</v>
      </c>
      <c r="AC23" s="392">
        <f>SUMIFS(作業日報!$B$1044:$B$1064,作業日報!$A$1044:$A$1064,$A23,作業日報!$D$1044:$D$1064,"○")+SUMIFS(作業日報!$F$1044:$F$1064,作業日報!$E$1044:$E$1064,$A23,作業日報!$H$1044:$H$1064,"○")</f>
        <v>0</v>
      </c>
      <c r="AD23" s="392">
        <f>SUMIFS(作業日報!$B$1087:$B$1107,作業日報!$A$1087:$A$1107,$A23,作業日報!$D$1087:$D$1107,"○")+SUMIFS(作業日報!$F$1087:$F$1107,作業日報!$E$1087:$E$1107,$A23,作業日報!$H$1087:$H$1107,"○")</f>
        <v>0</v>
      </c>
      <c r="AE23" s="392">
        <f>SUMIFS(作業日報!$B$1130:$B$1150,作業日報!$A$1130:$A$1150,$A23,作業日報!$D$1130:$D$1150,"○")+SUMIFS(作業日報!$F$1130:$F$1150,作業日報!$E$1130:$E$1150,$A23,作業日報!$H$1130:$H$1150,"○")</f>
        <v>0</v>
      </c>
      <c r="AF23" s="392">
        <f>SUMIFS(作業日報!$B$1173:$B$1193,作業日報!$A$1173:$A$1193,$A23,作業日報!$D$1173:$D$1193,"○")+SUMIFS(作業日報!$F$1173:$F$1193,作業日報!$E$1173:$E$1193,$A23,作業日報!$H$1173:$H$1193,"○")</f>
        <v>0</v>
      </c>
      <c r="AG23" s="392">
        <f>SUMIFS(作業日報!$B$1216:$B$1236,作業日報!$A$1216:$A$1236,$A23,作業日報!$D$1216:$D$1236,"○")+SUMIFS(作業日報!$F$1216:$F$1236,作業日報!$E$1216:$E$1236,$A23,作業日報!$H$1216:$H$1236,"○")</f>
        <v>0</v>
      </c>
      <c r="AH23" s="392">
        <f>SUMIFS(作業日報!$B$1259:$B$1279,作業日報!$A$1259:$A$1279,$A23,作業日報!$D$1259:$D$1279,"○")+SUMIFS(作業日報!$F$1259:$F$1279,作業日報!$E$1259:$E$1279,$A23,作業日報!$H$1259:$H$1279,"○")</f>
        <v>0</v>
      </c>
      <c r="AI23" s="392">
        <f>SUMIFS(作業日報!$B$1302:$B$1322,作業日報!$A$1302:$A$1322,$A23,作業日報!$D$1302:$D$1322,"○")+SUMIFS(作業日報!$F$1302:$F$1322,作業日報!$E$1302:$E$1322,$A23,作業日報!$H$1302:$H$1322,"○")</f>
        <v>0</v>
      </c>
      <c r="AJ23" s="392">
        <f>SUMIFS(作業日報!$B$1345:$B$1365,作業日報!$A$1345:$A$1365,$A23,作業日報!$D$1345:$D$1365,"○")+SUMIFS(作業日報!$F$1345:$F$1365,作業日報!$E$1345:$E$1365,$A23,作業日報!$H$1345:$H$1365,"○")</f>
        <v>0</v>
      </c>
      <c r="AK23" s="392">
        <f>SUMIFS(作業日報!$B$1388:$B$1408,作業日報!$A$1388:$A$1408,$A23,作業日報!$D$1388:$D$1408,"○")+SUMIFS(作業日報!$F$1388:$F$1408,作業日報!$E$1388:$E$1408,$A23,作業日報!$H$1388:$H$1408,"○")</f>
        <v>0</v>
      </c>
      <c r="AL23" s="392">
        <f>SUMIFS(作業日報!$B$1431:$B$1451,作業日報!$A$1431:$A$1451,$A23,作業日報!$D$1431:$D$1451,"○")+SUMIFS(作業日報!$F$1431:$F$1451,作業日報!$E$1431:$E$1451,$A23,作業日報!$H$1431:$H$1451,"○")</f>
        <v>0</v>
      </c>
      <c r="AM23" s="392">
        <f>SUMIFS(作業日報!$B$1474:$B$1494,作業日報!$A$1474:$A$1494,$A23,作業日報!$D$1474:$D$1494,"○")+SUMIFS(作業日報!$F$1474:$F$1494,作業日報!$E$1474:$E$1494,$A23,作業日報!$H$1474:$H$1494,"○")</f>
        <v>0</v>
      </c>
      <c r="AN23" s="392">
        <f>SUMIFS(作業日報!$B$1517:$B$1537,作業日報!$A$1517:$A$1537,$A23,作業日報!$D$1517:$D$1537,"○")+SUMIFS(作業日報!$F$1517:$F$1537,作業日報!$E$1517:$E$1537,$A23,作業日報!$H$1517:$H$1537,"○")</f>
        <v>0</v>
      </c>
      <c r="AO23" s="392">
        <f>SUMIFS(作業日報!$B$1560:$B$1580,作業日報!$A$1560:$A$1580,$A23,作業日報!$D$1560:$D$1580,"○")+SUMIFS(作業日報!$F$1560:$F$1580,作業日報!$E$1560:$E$1580,$A23,作業日報!$H$1560:$H$1580,"○")</f>
        <v>0</v>
      </c>
      <c r="AP23" s="392">
        <f>SUMIFS(作業日報!$B$1603:$B$1623,作業日報!$A$1603:$A$1623,$A23,作業日報!$D$1603:$D$1623,"○")+SUMIFS(作業日報!$F$1603:$F$1623,作業日報!$E$1603:$E$1623,$A23,作業日報!$H$1603:$H$1623,"○")</f>
        <v>0</v>
      </c>
      <c r="AQ23" s="392">
        <f>SUMIFS(作業日報!$B$1646:$B$1666,作業日報!$A$1646:$A$1666,$A23,作業日報!$D$1646:$D$1666,"○")+SUMIFS(作業日報!$F$1646:$F$1666,作業日報!$E$1646:$E$1666,$A23,作業日報!$H$1646:$H$1666,"○")</f>
        <v>0</v>
      </c>
      <c r="AR23" s="392">
        <f>SUMIFS(作業日報!$B$1689:$B$1709,作業日報!$A$1689:$A$1709,$A23,作業日報!$D$1689:$D$1709,"○")+SUMIFS(作業日報!$F$1689:$F$1709,作業日報!$E$1689:$E$1709,$A23,作業日報!$H$1689:$H$1709,"○")</f>
        <v>0</v>
      </c>
      <c r="AS23" s="392">
        <f>SUMIFS(作業日報!$B$1732:$B$1752,作業日報!$A$1732:$A$1752,$A23,作業日報!$D$1732:$D$1752,"○")+SUMIFS(作業日報!$F$1732:$F$1752,作業日報!$E$1732:$E$1752,$A23,作業日報!$H$1732:$H$1752,"○")</f>
        <v>0</v>
      </c>
      <c r="AT23" s="392">
        <f>SUMIFS(作業日報!$B$1775:$B$1795,作業日報!$A$1775:$A$1795,$A23,作業日報!$D$1775:$D$1795,"○")+SUMIFS(作業日報!$F$1775:$F$1795,作業日報!$E$1775:$E$1795,$A23,作業日報!$H$1775:$H$1795,"○")</f>
        <v>0</v>
      </c>
      <c r="AU23" s="392">
        <f>SUMIFS(作業日報!$B$1818:$B$1838,作業日報!$A$1818:$A$1838,$A23,作業日報!$D$1818:$D$1838,"○")+SUMIFS(作業日報!$F$1818:$F$1838,作業日報!$E$1818:$E$1838,$A23,作業日報!$H$1818:$H$1838,"○")</f>
        <v>0</v>
      </c>
      <c r="AV23" s="392">
        <f>SUMIFS(作業日報!$B$1861:$B$1881,作業日報!$A$1861:$A$1881,$A23,作業日報!$D$1861:$D$1881,"○")+SUMIFS(作業日報!$F$1861:$F$1881,作業日報!$E$1861:$E$1881,$A23,作業日報!$H$1861:$H$1881,"○")</f>
        <v>0</v>
      </c>
      <c r="AW23" s="392">
        <f>SUMIFS(作業日報!$B$1904:$B$1924,作業日報!$A$1904:$A$1924,$A23,作業日報!$D$1904:$D$1924,"○")+SUMIFS(作業日報!$F$1904:$F$1924,作業日報!$E$1904:$E$1924,$A23,作業日報!$H$1904:$H$1924,"○")</f>
        <v>0</v>
      </c>
      <c r="AX23" s="392">
        <f>SUMIFS(作業日報!$B$1947:$B$1967,作業日報!$A$1947:$A$1967,$A23,作業日報!$D$1947:$D$1967,"○")+SUMIFS(作業日報!$F$1947:$F$1967,作業日報!$E$1947:$E$1967,$A23,作業日報!$H$1947:$H$1967,"○")</f>
        <v>0</v>
      </c>
      <c r="AY23" s="392">
        <f>SUMIFS(作業日報!$B$1990:$B$2010,作業日報!$A$1990:$A$2010,$A23,作業日報!$D$1990:$D$2010,"○")+SUMIFS(作業日報!$F$1990:$F$2010,作業日報!$E$1990:$E$2010,$A23,作業日報!$H$1990:$H$2010,"○")</f>
        <v>0</v>
      </c>
      <c r="AZ23" s="392">
        <f>SUMIFS(作業日報!$B$2033:$B$2053,作業日報!$A$2033:$A$2053,$A23,作業日報!$D$2033:$D$2053,"○")+SUMIFS(作業日報!$F$2033:$F$2053,作業日報!$E$2033:$E$2053,$A23,作業日報!$H$2033:$H$2053,"○")</f>
        <v>0</v>
      </c>
      <c r="BA23" s="392">
        <f>SUMIFS(作業日報!$B$2076:$B$2096,作業日報!$A$2076:$A$2096,$A23,作業日報!$D$2076:$D$2096,"○")+SUMIFS(作業日報!$F$2076:$F$2096,作業日報!$E$2076:$E$2096,$A23,作業日報!$H$2076:$H$2096,"○")</f>
        <v>0</v>
      </c>
      <c r="BB23" s="392">
        <f>SUMIFS(作業日報!$B$2119:$B$2139,作業日報!$A$2119:$A$2139,$A23,作業日報!$D$2119:$D$2139,"○")+SUMIFS(作業日報!$F$2119:$F$2139,作業日報!$E$2119:$E$2139,$A23,作業日報!$H$2119:$H$2139,"○")</f>
        <v>0</v>
      </c>
      <c r="BC23" s="478">
        <f>SUMIFS(作業日報!$B$2162:$B$2182,作業日報!$A$2162:$A$2182,$A23,作業日報!$D$2162:$D$2182,"○")+SUMIFS(作業日報!$F$2162:$F$2182,作業日報!$E$2162:$E$2182,$A23,作業日報!$H$2162:$H$2182,"○")</f>
        <v>0</v>
      </c>
    </row>
    <row r="24" spans="1:55" x14ac:dyDescent="0.2">
      <c r="A24" s="399"/>
      <c r="B24" s="398"/>
      <c r="C24" s="397"/>
      <c r="D24" s="396">
        <f>SUMIFS(作業日報!B:B,作業日報!A:A,A24,作業日報!D:D,"○")+SUMIFS(作業日報!F:F,作業日報!E:E,A24,作業日報!H:H,"○")</f>
        <v>0</v>
      </c>
      <c r="E24" s="395">
        <f>SUMIFS(作業日報!$B$12:$B$32,作業日報!$A$12:$A$32,$A24,作業日報!$D$12:$D$32,"○")+SUMIFS(作業日報!$F$12:$F$32,作業日報!$E$12:$E$32,$A24,作業日報!$H$12:$H$32,"○")</f>
        <v>0</v>
      </c>
      <c r="F24" s="394">
        <f>SUMIFS(作業日報!$B$55:$B$75,作業日報!$A$55:$A$75,$A24,作業日報!$D$55:$D$75,"○")+SUMIFS(作業日報!$F$55:$F$75,作業日報!$E$55:$E$75,$A24,作業日報!$H$55:$H$75,"○")</f>
        <v>0</v>
      </c>
      <c r="G24" s="394">
        <f>SUMIFS(作業日報!$B$98:$B$118,作業日報!$A$98:$A$118,$A24,作業日報!$D$98:$D$118,"○")+SUMIFS(作業日報!$F$98:$F$118,作業日報!$E$98:$E$118,$A24,作業日報!$H$98:$H$118,"○")</f>
        <v>0</v>
      </c>
      <c r="H24" s="394">
        <f>SUMIFS(作業日報!$B$141:$B$161,作業日報!$A$141:$A$161,$A24,作業日報!$D$141:$D$161,"○")+SUMIFS(作業日報!$F$141:$F$161,作業日報!$E$141:$E$161,$A24,作業日報!$H$141:$H$161,"○")</f>
        <v>0</v>
      </c>
      <c r="I24" s="394">
        <f>SUMIFS(作業日報!$B$184:$B$204,作業日報!$A$184:$A$204,$A24,作業日報!$D$184:$D$204,"○")+SUMIFS(作業日報!$F$184:$F$204,作業日報!$E$184:$E$204,$A24,作業日報!$H$184:$H$204,"○")</f>
        <v>0</v>
      </c>
      <c r="J24" s="394">
        <f>SUMIFS(作業日報!$B$227:$B$247,作業日報!$A$227:$A$247,$A24,作業日報!$D$227:$D$247,"○")+SUMIFS(作業日報!$F$227:$F$247,作業日報!$E$227:$E$247,$A24,作業日報!$H$227:$H$247,"○")</f>
        <v>0</v>
      </c>
      <c r="K24" s="394">
        <f>SUMIFS(作業日報!$B$270:$B$290,作業日報!$A$270:$A$290,$A24,作業日報!$D$270:$D$290,"○")+SUMIFS(作業日報!$F$270:$F$290,作業日報!$E$270:$E$290,$A24,作業日報!$H$270:$H$290,"○")</f>
        <v>0</v>
      </c>
      <c r="L24" s="394">
        <f>SUMIFS(作業日報!$B$313:$B$333,作業日報!$A$313:$A$333,$A24,作業日報!$D$313:$D$333,"○")+SUMIFS(作業日報!$F$313:$F$333,作業日報!$E$313:$E$333,$A24,作業日報!$H$313:$H$333,"○")</f>
        <v>0</v>
      </c>
      <c r="M24" s="394">
        <f>SUMIFS(作業日報!$B$356:$B$376,作業日報!$A$356:$A$376,$A24,作業日報!$D$356:$D$376,"○")+SUMIFS(作業日報!$F$356:$F$376,作業日報!$E$356:$E$376,$A24,作業日報!$H$356:$H$376,"○")</f>
        <v>0</v>
      </c>
      <c r="N24" s="394">
        <f>SUMIFS(作業日報!$B$399:$B$419,作業日報!$A$399:$A$419,$A24,作業日報!$D$399:$D$419,"○")+SUMIFS(作業日報!$F$399:$F$419,作業日報!$E$399:$E$419,$A24,作業日報!$H$399:$H$419,"○")</f>
        <v>0</v>
      </c>
      <c r="O24" s="394">
        <f>SUMIFS(作業日報!$B$442:$B$462,作業日報!$A$442:$A$462,$A24,作業日報!$D$442:$D$462,"○")+SUMIFS(作業日報!$F$442:$F$462,作業日報!$E$442:$E$462,$A24,作業日報!$H$442:$H$462,"○")</f>
        <v>0</v>
      </c>
      <c r="P24" s="394">
        <f>SUMIFS(作業日報!$B$485:$B$505,作業日報!$A$485:$A$505,$A24,作業日報!$D$485:$D$505,"○")+SUMIFS(作業日報!$F$485:$F$505,作業日報!$E$485:$E$505,$A24,作業日報!$H$485:$H$505,"○")</f>
        <v>0</v>
      </c>
      <c r="Q24" s="394">
        <f>SUMIFS(作業日報!$B$528:$B$548,作業日報!$A$528:$A$548,$A24,作業日報!$D$528:$D$548,"○")+SUMIFS(作業日報!$F$528:$F$548,作業日報!$E$528:$E$548,$A24,作業日報!$H$528:$H$548,"○")</f>
        <v>0</v>
      </c>
      <c r="R24" s="394">
        <f>SUMIFS(作業日報!$B$571:$B$591,作業日報!$A$571:$A$591,$A24,作業日報!$D$571:$D$591,"○")+SUMIFS(作業日報!$F$571:$F$591,作業日報!$E$571:$E$591,$A24,作業日報!$H$571:$H$591,"○")</f>
        <v>0</v>
      </c>
      <c r="S24" s="391">
        <f>SUMIFS(作業日報!$B$614:$B$634,作業日報!$A$614:$A$634,$A24,作業日報!$D$614:$D$634,"○")+SUMIFS(作業日報!$F$614:$F$634,作業日報!$E$614:$E$634,$A24,作業日報!$H$614:$H$634,"○")</f>
        <v>0</v>
      </c>
      <c r="T24" s="393">
        <f>SUMIFS(作業日報!$B$657:$B$677,作業日報!$A$657:$A$677,$A24,作業日報!$D$657:$D$677,"○")+SUMIFS(作業日報!$F$657:$F$677,作業日報!$E$657:$E$677,$A24,作業日報!$H$657:$H$677,"○")</f>
        <v>0</v>
      </c>
      <c r="U24" s="392">
        <f>SUMIFS(作業日報!$B$700:$B$720,作業日報!$A$700:$A$720,$A24,作業日報!$D$700:$D$720,"○")+SUMIFS(作業日報!$F$700:$F$720,作業日報!$E$700:$E$720,$A24,作業日報!$H$700:$H$720,"○")</f>
        <v>0</v>
      </c>
      <c r="V24" s="392">
        <f>SUMIFS(作業日報!$B$743:$B$763,作業日報!$A$743:$A$763,$A24,作業日報!$D$743:$D$763,"○")+SUMIFS(作業日報!$F$743:$F$763,作業日報!$E$743:$E$763,$A24,作業日報!$H$743:$H$763,"○")</f>
        <v>0</v>
      </c>
      <c r="W24" s="392">
        <f>SUMIFS(作業日報!$B$786:$B$806,作業日報!$A$786:$A$806,$A24,作業日報!$D$786:$D$806,"○")+SUMIFS(作業日報!$F$786:$F$806,作業日報!$E$786:$E$806,$A24,作業日報!$H$786:$H$806,"○")</f>
        <v>0</v>
      </c>
      <c r="X24" s="392">
        <f>SUMIFS(作業日報!$B$829:$B$849,作業日報!$A$829:$A$849,$A24,作業日報!$D$829:$D$849,"○")+SUMIFS(作業日報!$F$829:$F$849,作業日報!$E$829:$E$849,$A24,作業日報!$H$829:$H$849,"○")</f>
        <v>0</v>
      </c>
      <c r="Y24" s="392">
        <f>SUMIFS(作業日報!$B$872:$B$892,作業日報!$A$872:$A$892,$A24,作業日報!$D$872:$D$892,"○")+SUMIFS(作業日報!$F$872:$F$892,作業日報!$E$872:$E$892,$A24,作業日報!$H$872:$H$892,"○")</f>
        <v>0</v>
      </c>
      <c r="Z24" s="392">
        <f>SUMIFS(作業日報!$B$915:$B$935,作業日報!$A$915:$A$935,$A24,作業日報!$D$915:$D$935,"○")+SUMIFS(作業日報!$F$915:$F$935,作業日報!$E$915:$E$935,$A24,作業日報!$H$915:$H$935,"○")</f>
        <v>0</v>
      </c>
      <c r="AA24" s="473">
        <f>SUMIFS(作業日報!$B$958:$B$978,作業日報!$A$958:$A$978,$A24,作業日報!$D$958:$D$978,"○")+SUMIFS(作業日報!$F$958:$F$978,作業日報!$E$958:$E$978,$A24,作業日報!$H$958:$H$978,"○")</f>
        <v>0</v>
      </c>
      <c r="AB24" s="392">
        <f>SUMIFS(作業日報!$B$1001:$B$1021,作業日報!$A$1001:$A$1021,$A24,作業日報!$D$1001:$D$1021,"○")+SUMIFS(作業日報!$F$1001:$F$1021,作業日報!$E$1001:$E$1021,$A24,作業日報!$H$1001:$H$1021,"○")</f>
        <v>0</v>
      </c>
      <c r="AC24" s="392">
        <f>SUMIFS(作業日報!$B$1044:$B$1064,作業日報!$A$1044:$A$1064,$A24,作業日報!$D$1044:$D$1064,"○")+SUMIFS(作業日報!$F$1044:$F$1064,作業日報!$E$1044:$E$1064,$A24,作業日報!$H$1044:$H$1064,"○")</f>
        <v>0</v>
      </c>
      <c r="AD24" s="392">
        <f>SUMIFS(作業日報!$B$1087:$B$1107,作業日報!$A$1087:$A$1107,$A24,作業日報!$D$1087:$D$1107,"○")+SUMIFS(作業日報!$F$1087:$F$1107,作業日報!$E$1087:$E$1107,$A24,作業日報!$H$1087:$H$1107,"○")</f>
        <v>0</v>
      </c>
      <c r="AE24" s="392">
        <f>SUMIFS(作業日報!$B$1130:$B$1150,作業日報!$A$1130:$A$1150,$A24,作業日報!$D$1130:$D$1150,"○")+SUMIFS(作業日報!$F$1130:$F$1150,作業日報!$E$1130:$E$1150,$A24,作業日報!$H$1130:$H$1150,"○")</f>
        <v>0</v>
      </c>
      <c r="AF24" s="392">
        <f>SUMIFS(作業日報!$B$1173:$B$1193,作業日報!$A$1173:$A$1193,$A24,作業日報!$D$1173:$D$1193,"○")+SUMIFS(作業日報!$F$1173:$F$1193,作業日報!$E$1173:$E$1193,$A24,作業日報!$H$1173:$H$1193,"○")</f>
        <v>0</v>
      </c>
      <c r="AG24" s="392">
        <f>SUMIFS(作業日報!$B$1216:$B$1236,作業日報!$A$1216:$A$1236,$A24,作業日報!$D$1216:$D$1236,"○")+SUMIFS(作業日報!$F$1216:$F$1236,作業日報!$E$1216:$E$1236,$A24,作業日報!$H$1216:$H$1236,"○")</f>
        <v>0</v>
      </c>
      <c r="AH24" s="392">
        <f>SUMIFS(作業日報!$B$1259:$B$1279,作業日報!$A$1259:$A$1279,$A24,作業日報!$D$1259:$D$1279,"○")+SUMIFS(作業日報!$F$1259:$F$1279,作業日報!$E$1259:$E$1279,$A24,作業日報!$H$1259:$H$1279,"○")</f>
        <v>0</v>
      </c>
      <c r="AI24" s="392">
        <f>SUMIFS(作業日報!$B$1302:$B$1322,作業日報!$A$1302:$A$1322,$A24,作業日報!$D$1302:$D$1322,"○")+SUMIFS(作業日報!$F$1302:$F$1322,作業日報!$E$1302:$E$1322,$A24,作業日報!$H$1302:$H$1322,"○")</f>
        <v>0</v>
      </c>
      <c r="AJ24" s="392">
        <f>SUMIFS(作業日報!$B$1345:$B$1365,作業日報!$A$1345:$A$1365,$A24,作業日報!$D$1345:$D$1365,"○")+SUMIFS(作業日報!$F$1345:$F$1365,作業日報!$E$1345:$E$1365,$A24,作業日報!$H$1345:$H$1365,"○")</f>
        <v>0</v>
      </c>
      <c r="AK24" s="392">
        <f>SUMIFS(作業日報!$B$1388:$B$1408,作業日報!$A$1388:$A$1408,$A24,作業日報!$D$1388:$D$1408,"○")+SUMIFS(作業日報!$F$1388:$F$1408,作業日報!$E$1388:$E$1408,$A24,作業日報!$H$1388:$H$1408,"○")</f>
        <v>0</v>
      </c>
      <c r="AL24" s="392">
        <f>SUMIFS(作業日報!$B$1431:$B$1451,作業日報!$A$1431:$A$1451,$A24,作業日報!$D$1431:$D$1451,"○")+SUMIFS(作業日報!$F$1431:$F$1451,作業日報!$E$1431:$E$1451,$A24,作業日報!$H$1431:$H$1451,"○")</f>
        <v>0</v>
      </c>
      <c r="AM24" s="392">
        <f>SUMIFS(作業日報!$B$1474:$B$1494,作業日報!$A$1474:$A$1494,$A24,作業日報!$D$1474:$D$1494,"○")+SUMIFS(作業日報!$F$1474:$F$1494,作業日報!$E$1474:$E$1494,$A24,作業日報!$H$1474:$H$1494,"○")</f>
        <v>0</v>
      </c>
      <c r="AN24" s="392">
        <f>SUMIFS(作業日報!$B$1517:$B$1537,作業日報!$A$1517:$A$1537,$A24,作業日報!$D$1517:$D$1537,"○")+SUMIFS(作業日報!$F$1517:$F$1537,作業日報!$E$1517:$E$1537,$A24,作業日報!$H$1517:$H$1537,"○")</f>
        <v>0</v>
      </c>
      <c r="AO24" s="392">
        <f>SUMIFS(作業日報!$B$1560:$B$1580,作業日報!$A$1560:$A$1580,$A24,作業日報!$D$1560:$D$1580,"○")+SUMIFS(作業日報!$F$1560:$F$1580,作業日報!$E$1560:$E$1580,$A24,作業日報!$H$1560:$H$1580,"○")</f>
        <v>0</v>
      </c>
      <c r="AP24" s="392">
        <f>SUMIFS(作業日報!$B$1603:$B$1623,作業日報!$A$1603:$A$1623,$A24,作業日報!$D$1603:$D$1623,"○")+SUMIFS(作業日報!$F$1603:$F$1623,作業日報!$E$1603:$E$1623,$A24,作業日報!$H$1603:$H$1623,"○")</f>
        <v>0</v>
      </c>
      <c r="AQ24" s="392">
        <f>SUMIFS(作業日報!$B$1646:$B$1666,作業日報!$A$1646:$A$1666,$A24,作業日報!$D$1646:$D$1666,"○")+SUMIFS(作業日報!$F$1646:$F$1666,作業日報!$E$1646:$E$1666,$A24,作業日報!$H$1646:$H$1666,"○")</f>
        <v>0</v>
      </c>
      <c r="AR24" s="392">
        <f>SUMIFS(作業日報!$B$1689:$B$1709,作業日報!$A$1689:$A$1709,$A24,作業日報!$D$1689:$D$1709,"○")+SUMIFS(作業日報!$F$1689:$F$1709,作業日報!$E$1689:$E$1709,$A24,作業日報!$H$1689:$H$1709,"○")</f>
        <v>0</v>
      </c>
      <c r="AS24" s="392">
        <f>SUMIFS(作業日報!$B$1732:$B$1752,作業日報!$A$1732:$A$1752,$A24,作業日報!$D$1732:$D$1752,"○")+SUMIFS(作業日報!$F$1732:$F$1752,作業日報!$E$1732:$E$1752,$A24,作業日報!$H$1732:$H$1752,"○")</f>
        <v>0</v>
      </c>
      <c r="AT24" s="392">
        <f>SUMIFS(作業日報!$B$1775:$B$1795,作業日報!$A$1775:$A$1795,$A24,作業日報!$D$1775:$D$1795,"○")+SUMIFS(作業日報!$F$1775:$F$1795,作業日報!$E$1775:$E$1795,$A24,作業日報!$H$1775:$H$1795,"○")</f>
        <v>0</v>
      </c>
      <c r="AU24" s="392">
        <f>SUMIFS(作業日報!$B$1818:$B$1838,作業日報!$A$1818:$A$1838,$A24,作業日報!$D$1818:$D$1838,"○")+SUMIFS(作業日報!$F$1818:$F$1838,作業日報!$E$1818:$E$1838,$A24,作業日報!$H$1818:$H$1838,"○")</f>
        <v>0</v>
      </c>
      <c r="AV24" s="392">
        <f>SUMIFS(作業日報!$B$1861:$B$1881,作業日報!$A$1861:$A$1881,$A24,作業日報!$D$1861:$D$1881,"○")+SUMIFS(作業日報!$F$1861:$F$1881,作業日報!$E$1861:$E$1881,$A24,作業日報!$H$1861:$H$1881,"○")</f>
        <v>0</v>
      </c>
      <c r="AW24" s="392">
        <f>SUMIFS(作業日報!$B$1904:$B$1924,作業日報!$A$1904:$A$1924,$A24,作業日報!$D$1904:$D$1924,"○")+SUMIFS(作業日報!$F$1904:$F$1924,作業日報!$E$1904:$E$1924,$A24,作業日報!$H$1904:$H$1924,"○")</f>
        <v>0</v>
      </c>
      <c r="AX24" s="392">
        <f>SUMIFS(作業日報!$B$1947:$B$1967,作業日報!$A$1947:$A$1967,$A24,作業日報!$D$1947:$D$1967,"○")+SUMIFS(作業日報!$F$1947:$F$1967,作業日報!$E$1947:$E$1967,$A24,作業日報!$H$1947:$H$1967,"○")</f>
        <v>0</v>
      </c>
      <c r="AY24" s="392">
        <f>SUMIFS(作業日報!$B$1990:$B$2010,作業日報!$A$1990:$A$2010,$A24,作業日報!$D$1990:$D$2010,"○")+SUMIFS(作業日報!$F$1990:$F$2010,作業日報!$E$1990:$E$2010,$A24,作業日報!$H$1990:$H$2010,"○")</f>
        <v>0</v>
      </c>
      <c r="AZ24" s="392">
        <f>SUMIFS(作業日報!$B$2033:$B$2053,作業日報!$A$2033:$A$2053,$A24,作業日報!$D$2033:$D$2053,"○")+SUMIFS(作業日報!$F$2033:$F$2053,作業日報!$E$2033:$E$2053,$A24,作業日報!$H$2033:$H$2053,"○")</f>
        <v>0</v>
      </c>
      <c r="BA24" s="392">
        <f>SUMIFS(作業日報!$B$2076:$B$2096,作業日報!$A$2076:$A$2096,$A24,作業日報!$D$2076:$D$2096,"○")+SUMIFS(作業日報!$F$2076:$F$2096,作業日報!$E$2076:$E$2096,$A24,作業日報!$H$2076:$H$2096,"○")</f>
        <v>0</v>
      </c>
      <c r="BB24" s="392">
        <f>SUMIFS(作業日報!$B$2119:$B$2139,作業日報!$A$2119:$A$2139,$A24,作業日報!$D$2119:$D$2139,"○")+SUMIFS(作業日報!$F$2119:$F$2139,作業日報!$E$2119:$E$2139,$A24,作業日報!$H$2119:$H$2139,"○")</f>
        <v>0</v>
      </c>
      <c r="BC24" s="478">
        <f>SUMIFS(作業日報!$B$2162:$B$2182,作業日報!$A$2162:$A$2182,$A24,作業日報!$D$2162:$D$2182,"○")+SUMIFS(作業日報!$F$2162:$F$2182,作業日報!$E$2162:$E$2182,$A24,作業日報!$H$2162:$H$2182,"○")</f>
        <v>0</v>
      </c>
    </row>
    <row r="25" spans="1:55" x14ac:dyDescent="0.2">
      <c r="A25" s="400"/>
      <c r="B25" s="398"/>
      <c r="C25" s="397"/>
      <c r="D25" s="396">
        <f>SUMIFS(作業日報!B:B,作業日報!A:A,A25,作業日報!D:D,"○")+SUMIFS(作業日報!F:F,作業日報!E:E,A25,作業日報!H:H,"○")</f>
        <v>0</v>
      </c>
      <c r="E25" s="395">
        <f>SUMIFS(作業日報!$B$12:$B$32,作業日報!$A$12:$A$32,$A25,作業日報!$D$12:$D$32,"○")+SUMIFS(作業日報!$F$12:$F$32,作業日報!$E$12:$E$32,$A25,作業日報!$H$12:$H$32,"○")</f>
        <v>0</v>
      </c>
      <c r="F25" s="394">
        <f>SUMIFS(作業日報!$B$55:$B$75,作業日報!$A$55:$A$75,$A25,作業日報!$D$55:$D$75,"○")+SUMIFS(作業日報!$F$55:$F$75,作業日報!$E$55:$E$75,$A25,作業日報!$H$55:$H$75,"○")</f>
        <v>0</v>
      </c>
      <c r="G25" s="394">
        <f>SUMIFS(作業日報!$B$98:$B$118,作業日報!$A$98:$A$118,$A25,作業日報!$D$98:$D$118,"○")+SUMIFS(作業日報!$F$98:$F$118,作業日報!$E$98:$E$118,$A25,作業日報!$H$98:$H$118,"○")</f>
        <v>0</v>
      </c>
      <c r="H25" s="394">
        <f>SUMIFS(作業日報!$B$141:$B$161,作業日報!$A$141:$A$161,$A25,作業日報!$D$141:$D$161,"○")+SUMIFS(作業日報!$F$141:$F$161,作業日報!$E$141:$E$161,$A25,作業日報!$H$141:$H$161,"○")</f>
        <v>0</v>
      </c>
      <c r="I25" s="394">
        <f>SUMIFS(作業日報!$B$184:$B$204,作業日報!$A$184:$A$204,$A25,作業日報!$D$184:$D$204,"○")+SUMIFS(作業日報!$F$184:$F$204,作業日報!$E$184:$E$204,$A25,作業日報!$H$184:$H$204,"○")</f>
        <v>0</v>
      </c>
      <c r="J25" s="394">
        <f>SUMIFS(作業日報!$B$227:$B$247,作業日報!$A$227:$A$247,$A25,作業日報!$D$227:$D$247,"○")+SUMIFS(作業日報!$F$227:$F$247,作業日報!$E$227:$E$247,$A25,作業日報!$H$227:$H$247,"○")</f>
        <v>0</v>
      </c>
      <c r="K25" s="394">
        <f>SUMIFS(作業日報!$B$270:$B$290,作業日報!$A$270:$A$290,$A25,作業日報!$D$270:$D$290,"○")+SUMIFS(作業日報!$F$270:$F$290,作業日報!$E$270:$E$290,$A25,作業日報!$H$270:$H$290,"○")</f>
        <v>0</v>
      </c>
      <c r="L25" s="394">
        <f>SUMIFS(作業日報!$B$313:$B$333,作業日報!$A$313:$A$333,$A25,作業日報!$D$313:$D$333,"○")+SUMIFS(作業日報!$F$313:$F$333,作業日報!$E$313:$E$333,$A25,作業日報!$H$313:$H$333,"○")</f>
        <v>0</v>
      </c>
      <c r="M25" s="394">
        <f>SUMIFS(作業日報!$B$356:$B$376,作業日報!$A$356:$A$376,$A25,作業日報!$D$356:$D$376,"○")+SUMIFS(作業日報!$F$356:$F$376,作業日報!$E$356:$E$376,$A25,作業日報!$H$356:$H$376,"○")</f>
        <v>0</v>
      </c>
      <c r="N25" s="394">
        <f>SUMIFS(作業日報!$B$399:$B$419,作業日報!$A$399:$A$419,$A25,作業日報!$D$399:$D$419,"○")+SUMIFS(作業日報!$F$399:$F$419,作業日報!$E$399:$E$419,$A25,作業日報!$H$399:$H$419,"○")</f>
        <v>0</v>
      </c>
      <c r="O25" s="394">
        <f>SUMIFS(作業日報!$B$442:$B$462,作業日報!$A$442:$A$462,$A25,作業日報!$D$442:$D$462,"○")+SUMIFS(作業日報!$F$442:$F$462,作業日報!$E$442:$E$462,$A25,作業日報!$H$442:$H$462,"○")</f>
        <v>0</v>
      </c>
      <c r="P25" s="394">
        <f>SUMIFS(作業日報!$B$485:$B$505,作業日報!$A$485:$A$505,$A25,作業日報!$D$485:$D$505,"○")+SUMIFS(作業日報!$F$485:$F$505,作業日報!$E$485:$E$505,$A25,作業日報!$H$485:$H$505,"○")</f>
        <v>0</v>
      </c>
      <c r="Q25" s="394">
        <f>SUMIFS(作業日報!$B$528:$B$548,作業日報!$A$528:$A$548,$A25,作業日報!$D$528:$D$548,"○")+SUMIFS(作業日報!$F$528:$F$548,作業日報!$E$528:$E$548,$A25,作業日報!$H$528:$H$548,"○")</f>
        <v>0</v>
      </c>
      <c r="R25" s="394">
        <f>SUMIFS(作業日報!$B$571:$B$591,作業日報!$A$571:$A$591,$A25,作業日報!$D$571:$D$591,"○")+SUMIFS(作業日報!$F$571:$F$591,作業日報!$E$571:$E$591,$A25,作業日報!$H$571:$H$591,"○")</f>
        <v>0</v>
      </c>
      <c r="S25" s="391">
        <f>SUMIFS(作業日報!$B$614:$B$634,作業日報!$A$614:$A$634,$A25,作業日報!$D$614:$D$634,"○")+SUMIFS(作業日報!$F$614:$F$634,作業日報!$E$614:$E$634,$A25,作業日報!$H$614:$H$634,"○")</f>
        <v>0</v>
      </c>
      <c r="T25" s="393">
        <f>SUMIFS(作業日報!$B$657:$B$677,作業日報!$A$657:$A$677,$A25,作業日報!$D$657:$D$677,"○")+SUMIFS(作業日報!$F$657:$F$677,作業日報!$E$657:$E$677,$A25,作業日報!$H$657:$H$677,"○")</f>
        <v>0</v>
      </c>
      <c r="U25" s="392">
        <f>SUMIFS(作業日報!$B$700:$B$720,作業日報!$A$700:$A$720,$A25,作業日報!$D$700:$D$720,"○")+SUMIFS(作業日報!$F$700:$F$720,作業日報!$E$700:$E$720,$A25,作業日報!$H$700:$H$720,"○")</f>
        <v>0</v>
      </c>
      <c r="V25" s="392">
        <f>SUMIFS(作業日報!$B$743:$B$763,作業日報!$A$743:$A$763,$A25,作業日報!$D$743:$D$763,"○")+SUMIFS(作業日報!$F$743:$F$763,作業日報!$E$743:$E$763,$A25,作業日報!$H$743:$H$763,"○")</f>
        <v>0</v>
      </c>
      <c r="W25" s="392">
        <f>SUMIFS(作業日報!$B$786:$B$806,作業日報!$A$786:$A$806,$A25,作業日報!$D$786:$D$806,"○")+SUMIFS(作業日報!$F$786:$F$806,作業日報!$E$786:$E$806,$A25,作業日報!$H$786:$H$806,"○")</f>
        <v>0</v>
      </c>
      <c r="X25" s="392">
        <f>SUMIFS(作業日報!$B$829:$B$849,作業日報!$A$829:$A$849,$A25,作業日報!$D$829:$D$849,"○")+SUMIFS(作業日報!$F$829:$F$849,作業日報!$E$829:$E$849,$A25,作業日報!$H$829:$H$849,"○")</f>
        <v>0</v>
      </c>
      <c r="Y25" s="392">
        <f>SUMIFS(作業日報!$B$872:$B$892,作業日報!$A$872:$A$892,$A25,作業日報!$D$872:$D$892,"○")+SUMIFS(作業日報!$F$872:$F$892,作業日報!$E$872:$E$892,$A25,作業日報!$H$872:$H$892,"○")</f>
        <v>0</v>
      </c>
      <c r="Z25" s="392">
        <f>SUMIFS(作業日報!$B$915:$B$935,作業日報!$A$915:$A$935,$A25,作業日報!$D$915:$D$935,"○")+SUMIFS(作業日報!$F$915:$F$935,作業日報!$E$915:$E$935,$A25,作業日報!$H$915:$H$935,"○")</f>
        <v>0</v>
      </c>
      <c r="AA25" s="473">
        <f>SUMIFS(作業日報!$B$958:$B$978,作業日報!$A$958:$A$978,$A25,作業日報!$D$958:$D$978,"○")+SUMIFS(作業日報!$F$958:$F$978,作業日報!$E$958:$E$978,$A25,作業日報!$H$958:$H$978,"○")</f>
        <v>0</v>
      </c>
      <c r="AB25" s="392">
        <f>SUMIFS(作業日報!$B$1001:$B$1021,作業日報!$A$1001:$A$1021,$A25,作業日報!$D$1001:$D$1021,"○")+SUMIFS(作業日報!$F$1001:$F$1021,作業日報!$E$1001:$E$1021,$A25,作業日報!$H$1001:$H$1021,"○")</f>
        <v>0</v>
      </c>
      <c r="AC25" s="392">
        <f>SUMIFS(作業日報!$B$1044:$B$1064,作業日報!$A$1044:$A$1064,$A25,作業日報!$D$1044:$D$1064,"○")+SUMIFS(作業日報!$F$1044:$F$1064,作業日報!$E$1044:$E$1064,$A25,作業日報!$H$1044:$H$1064,"○")</f>
        <v>0</v>
      </c>
      <c r="AD25" s="392">
        <f>SUMIFS(作業日報!$B$1087:$B$1107,作業日報!$A$1087:$A$1107,$A25,作業日報!$D$1087:$D$1107,"○")+SUMIFS(作業日報!$F$1087:$F$1107,作業日報!$E$1087:$E$1107,$A25,作業日報!$H$1087:$H$1107,"○")</f>
        <v>0</v>
      </c>
      <c r="AE25" s="392">
        <f>SUMIFS(作業日報!$B$1130:$B$1150,作業日報!$A$1130:$A$1150,$A25,作業日報!$D$1130:$D$1150,"○")+SUMIFS(作業日報!$F$1130:$F$1150,作業日報!$E$1130:$E$1150,$A25,作業日報!$H$1130:$H$1150,"○")</f>
        <v>0</v>
      </c>
      <c r="AF25" s="392">
        <f>SUMIFS(作業日報!$B$1173:$B$1193,作業日報!$A$1173:$A$1193,$A25,作業日報!$D$1173:$D$1193,"○")+SUMIFS(作業日報!$F$1173:$F$1193,作業日報!$E$1173:$E$1193,$A25,作業日報!$H$1173:$H$1193,"○")</f>
        <v>0</v>
      </c>
      <c r="AG25" s="392">
        <f>SUMIFS(作業日報!$B$1216:$B$1236,作業日報!$A$1216:$A$1236,$A25,作業日報!$D$1216:$D$1236,"○")+SUMIFS(作業日報!$F$1216:$F$1236,作業日報!$E$1216:$E$1236,$A25,作業日報!$H$1216:$H$1236,"○")</f>
        <v>0</v>
      </c>
      <c r="AH25" s="392">
        <f>SUMIFS(作業日報!$B$1259:$B$1279,作業日報!$A$1259:$A$1279,$A25,作業日報!$D$1259:$D$1279,"○")+SUMIFS(作業日報!$F$1259:$F$1279,作業日報!$E$1259:$E$1279,$A25,作業日報!$H$1259:$H$1279,"○")</f>
        <v>0</v>
      </c>
      <c r="AI25" s="392">
        <f>SUMIFS(作業日報!$B$1302:$B$1322,作業日報!$A$1302:$A$1322,$A25,作業日報!$D$1302:$D$1322,"○")+SUMIFS(作業日報!$F$1302:$F$1322,作業日報!$E$1302:$E$1322,$A25,作業日報!$H$1302:$H$1322,"○")</f>
        <v>0</v>
      </c>
      <c r="AJ25" s="392">
        <f>SUMIFS(作業日報!$B$1345:$B$1365,作業日報!$A$1345:$A$1365,$A25,作業日報!$D$1345:$D$1365,"○")+SUMIFS(作業日報!$F$1345:$F$1365,作業日報!$E$1345:$E$1365,$A25,作業日報!$H$1345:$H$1365,"○")</f>
        <v>0</v>
      </c>
      <c r="AK25" s="392">
        <f>SUMIFS(作業日報!$B$1388:$B$1408,作業日報!$A$1388:$A$1408,$A25,作業日報!$D$1388:$D$1408,"○")+SUMIFS(作業日報!$F$1388:$F$1408,作業日報!$E$1388:$E$1408,$A25,作業日報!$H$1388:$H$1408,"○")</f>
        <v>0</v>
      </c>
      <c r="AL25" s="392">
        <f>SUMIFS(作業日報!$B$1431:$B$1451,作業日報!$A$1431:$A$1451,$A25,作業日報!$D$1431:$D$1451,"○")+SUMIFS(作業日報!$F$1431:$F$1451,作業日報!$E$1431:$E$1451,$A25,作業日報!$H$1431:$H$1451,"○")</f>
        <v>0</v>
      </c>
      <c r="AM25" s="392">
        <f>SUMIFS(作業日報!$B$1474:$B$1494,作業日報!$A$1474:$A$1494,$A25,作業日報!$D$1474:$D$1494,"○")+SUMIFS(作業日報!$F$1474:$F$1494,作業日報!$E$1474:$E$1494,$A25,作業日報!$H$1474:$H$1494,"○")</f>
        <v>0</v>
      </c>
      <c r="AN25" s="392">
        <f>SUMIFS(作業日報!$B$1517:$B$1537,作業日報!$A$1517:$A$1537,$A25,作業日報!$D$1517:$D$1537,"○")+SUMIFS(作業日報!$F$1517:$F$1537,作業日報!$E$1517:$E$1537,$A25,作業日報!$H$1517:$H$1537,"○")</f>
        <v>0</v>
      </c>
      <c r="AO25" s="392">
        <f>SUMIFS(作業日報!$B$1560:$B$1580,作業日報!$A$1560:$A$1580,$A25,作業日報!$D$1560:$D$1580,"○")+SUMIFS(作業日報!$F$1560:$F$1580,作業日報!$E$1560:$E$1580,$A25,作業日報!$H$1560:$H$1580,"○")</f>
        <v>0</v>
      </c>
      <c r="AP25" s="392">
        <f>SUMIFS(作業日報!$B$1603:$B$1623,作業日報!$A$1603:$A$1623,$A25,作業日報!$D$1603:$D$1623,"○")+SUMIFS(作業日報!$F$1603:$F$1623,作業日報!$E$1603:$E$1623,$A25,作業日報!$H$1603:$H$1623,"○")</f>
        <v>0</v>
      </c>
      <c r="AQ25" s="392">
        <f>SUMIFS(作業日報!$B$1646:$B$1666,作業日報!$A$1646:$A$1666,$A25,作業日報!$D$1646:$D$1666,"○")+SUMIFS(作業日報!$F$1646:$F$1666,作業日報!$E$1646:$E$1666,$A25,作業日報!$H$1646:$H$1666,"○")</f>
        <v>0</v>
      </c>
      <c r="AR25" s="392">
        <f>SUMIFS(作業日報!$B$1689:$B$1709,作業日報!$A$1689:$A$1709,$A25,作業日報!$D$1689:$D$1709,"○")+SUMIFS(作業日報!$F$1689:$F$1709,作業日報!$E$1689:$E$1709,$A25,作業日報!$H$1689:$H$1709,"○")</f>
        <v>0</v>
      </c>
      <c r="AS25" s="392">
        <f>SUMIFS(作業日報!$B$1732:$B$1752,作業日報!$A$1732:$A$1752,$A25,作業日報!$D$1732:$D$1752,"○")+SUMIFS(作業日報!$F$1732:$F$1752,作業日報!$E$1732:$E$1752,$A25,作業日報!$H$1732:$H$1752,"○")</f>
        <v>0</v>
      </c>
      <c r="AT25" s="392">
        <f>SUMIFS(作業日報!$B$1775:$B$1795,作業日報!$A$1775:$A$1795,$A25,作業日報!$D$1775:$D$1795,"○")+SUMIFS(作業日報!$F$1775:$F$1795,作業日報!$E$1775:$E$1795,$A25,作業日報!$H$1775:$H$1795,"○")</f>
        <v>0</v>
      </c>
      <c r="AU25" s="392">
        <f>SUMIFS(作業日報!$B$1818:$B$1838,作業日報!$A$1818:$A$1838,$A25,作業日報!$D$1818:$D$1838,"○")+SUMIFS(作業日報!$F$1818:$F$1838,作業日報!$E$1818:$E$1838,$A25,作業日報!$H$1818:$H$1838,"○")</f>
        <v>0</v>
      </c>
      <c r="AV25" s="392">
        <f>SUMIFS(作業日報!$B$1861:$B$1881,作業日報!$A$1861:$A$1881,$A25,作業日報!$D$1861:$D$1881,"○")+SUMIFS(作業日報!$F$1861:$F$1881,作業日報!$E$1861:$E$1881,$A25,作業日報!$H$1861:$H$1881,"○")</f>
        <v>0</v>
      </c>
      <c r="AW25" s="392">
        <f>SUMIFS(作業日報!$B$1904:$B$1924,作業日報!$A$1904:$A$1924,$A25,作業日報!$D$1904:$D$1924,"○")+SUMIFS(作業日報!$F$1904:$F$1924,作業日報!$E$1904:$E$1924,$A25,作業日報!$H$1904:$H$1924,"○")</f>
        <v>0</v>
      </c>
      <c r="AX25" s="392">
        <f>SUMIFS(作業日報!$B$1947:$B$1967,作業日報!$A$1947:$A$1967,$A25,作業日報!$D$1947:$D$1967,"○")+SUMIFS(作業日報!$F$1947:$F$1967,作業日報!$E$1947:$E$1967,$A25,作業日報!$H$1947:$H$1967,"○")</f>
        <v>0</v>
      </c>
      <c r="AY25" s="392">
        <f>SUMIFS(作業日報!$B$1990:$B$2010,作業日報!$A$1990:$A$2010,$A25,作業日報!$D$1990:$D$2010,"○")+SUMIFS(作業日報!$F$1990:$F$2010,作業日報!$E$1990:$E$2010,$A25,作業日報!$H$1990:$H$2010,"○")</f>
        <v>0</v>
      </c>
      <c r="AZ25" s="392">
        <f>SUMIFS(作業日報!$B$2033:$B$2053,作業日報!$A$2033:$A$2053,$A25,作業日報!$D$2033:$D$2053,"○")+SUMIFS(作業日報!$F$2033:$F$2053,作業日報!$E$2033:$E$2053,$A25,作業日報!$H$2033:$H$2053,"○")</f>
        <v>0</v>
      </c>
      <c r="BA25" s="392">
        <f>SUMIFS(作業日報!$B$2076:$B$2096,作業日報!$A$2076:$A$2096,$A25,作業日報!$D$2076:$D$2096,"○")+SUMIFS(作業日報!$F$2076:$F$2096,作業日報!$E$2076:$E$2096,$A25,作業日報!$H$2076:$H$2096,"○")</f>
        <v>0</v>
      </c>
      <c r="BB25" s="392">
        <f>SUMIFS(作業日報!$B$2119:$B$2139,作業日報!$A$2119:$A$2139,$A25,作業日報!$D$2119:$D$2139,"○")+SUMIFS(作業日報!$F$2119:$F$2139,作業日報!$E$2119:$E$2139,$A25,作業日報!$H$2119:$H$2139,"○")</f>
        <v>0</v>
      </c>
      <c r="BC25" s="478">
        <f>SUMIFS(作業日報!$B$2162:$B$2182,作業日報!$A$2162:$A$2182,$A25,作業日報!$D$2162:$D$2182,"○")+SUMIFS(作業日報!$F$2162:$F$2182,作業日報!$E$2162:$E$2182,$A25,作業日報!$H$2162:$H$2182,"○")</f>
        <v>0</v>
      </c>
    </row>
    <row r="26" spans="1:55" x14ac:dyDescent="0.2">
      <c r="A26" s="399"/>
      <c r="B26" s="398"/>
      <c r="C26" s="397"/>
      <c r="D26" s="396">
        <f>SUMIFS(作業日報!B:B,作業日報!A:A,A26,作業日報!D:D,"○")+SUMIFS(作業日報!F:F,作業日報!E:E,A26,作業日報!H:H,"○")</f>
        <v>0</v>
      </c>
      <c r="E26" s="395">
        <f>SUMIFS(作業日報!$B$12:$B$32,作業日報!$A$12:$A$32,$A26,作業日報!$D$12:$D$32,"○")+SUMIFS(作業日報!$F$12:$F$32,作業日報!$E$12:$E$32,$A26,作業日報!$H$12:$H$32,"○")</f>
        <v>0</v>
      </c>
      <c r="F26" s="394">
        <f>SUMIFS(作業日報!$B$55:$B$75,作業日報!$A$55:$A$75,$A26,作業日報!$D$55:$D$75,"○")+SUMIFS(作業日報!$F$55:$F$75,作業日報!$E$55:$E$75,$A26,作業日報!$H$55:$H$75,"○")</f>
        <v>0</v>
      </c>
      <c r="G26" s="394">
        <f>SUMIFS(作業日報!$B$98:$B$118,作業日報!$A$98:$A$118,$A26,作業日報!$D$98:$D$118,"○")+SUMIFS(作業日報!$F$98:$F$118,作業日報!$E$98:$E$118,$A26,作業日報!$H$98:$H$118,"○")</f>
        <v>0</v>
      </c>
      <c r="H26" s="394">
        <f>SUMIFS(作業日報!$B$141:$B$161,作業日報!$A$141:$A$161,$A26,作業日報!$D$141:$D$161,"○")+SUMIFS(作業日報!$F$141:$F$161,作業日報!$E$141:$E$161,$A26,作業日報!$H$141:$H$161,"○")</f>
        <v>0</v>
      </c>
      <c r="I26" s="394">
        <f>SUMIFS(作業日報!$B$184:$B$204,作業日報!$A$184:$A$204,$A26,作業日報!$D$184:$D$204,"○")+SUMIFS(作業日報!$F$184:$F$204,作業日報!$E$184:$E$204,$A26,作業日報!$H$184:$H$204,"○")</f>
        <v>0</v>
      </c>
      <c r="J26" s="394">
        <f>SUMIFS(作業日報!$B$227:$B$247,作業日報!$A$227:$A$247,$A26,作業日報!$D$227:$D$247,"○")+SUMIFS(作業日報!$F$227:$F$247,作業日報!$E$227:$E$247,$A26,作業日報!$H$227:$H$247,"○")</f>
        <v>0</v>
      </c>
      <c r="K26" s="394">
        <f>SUMIFS(作業日報!$B$270:$B$290,作業日報!$A$270:$A$290,$A26,作業日報!$D$270:$D$290,"○")+SUMIFS(作業日報!$F$270:$F$290,作業日報!$E$270:$E$290,$A26,作業日報!$H$270:$H$290,"○")</f>
        <v>0</v>
      </c>
      <c r="L26" s="394">
        <f>SUMIFS(作業日報!$B$313:$B$333,作業日報!$A$313:$A$333,$A26,作業日報!$D$313:$D$333,"○")+SUMIFS(作業日報!$F$313:$F$333,作業日報!$E$313:$E$333,$A26,作業日報!$H$313:$H$333,"○")</f>
        <v>0</v>
      </c>
      <c r="M26" s="394">
        <f>SUMIFS(作業日報!$B$356:$B$376,作業日報!$A$356:$A$376,$A26,作業日報!$D$356:$D$376,"○")+SUMIFS(作業日報!$F$356:$F$376,作業日報!$E$356:$E$376,$A26,作業日報!$H$356:$H$376,"○")</f>
        <v>0</v>
      </c>
      <c r="N26" s="394">
        <f>SUMIFS(作業日報!$B$399:$B$419,作業日報!$A$399:$A$419,$A26,作業日報!$D$399:$D$419,"○")+SUMIFS(作業日報!$F$399:$F$419,作業日報!$E$399:$E$419,$A26,作業日報!$H$399:$H$419,"○")</f>
        <v>0</v>
      </c>
      <c r="O26" s="394">
        <f>SUMIFS(作業日報!$B$442:$B$462,作業日報!$A$442:$A$462,$A26,作業日報!$D$442:$D$462,"○")+SUMIFS(作業日報!$F$442:$F$462,作業日報!$E$442:$E$462,$A26,作業日報!$H$442:$H$462,"○")</f>
        <v>0</v>
      </c>
      <c r="P26" s="394">
        <f>SUMIFS(作業日報!$B$485:$B$505,作業日報!$A$485:$A$505,$A26,作業日報!$D$485:$D$505,"○")+SUMIFS(作業日報!$F$485:$F$505,作業日報!$E$485:$E$505,$A26,作業日報!$H$485:$H$505,"○")</f>
        <v>0</v>
      </c>
      <c r="Q26" s="394">
        <f>SUMIFS(作業日報!$B$528:$B$548,作業日報!$A$528:$A$548,$A26,作業日報!$D$528:$D$548,"○")+SUMIFS(作業日報!$F$528:$F$548,作業日報!$E$528:$E$548,$A26,作業日報!$H$528:$H$548,"○")</f>
        <v>0</v>
      </c>
      <c r="R26" s="394">
        <f>SUMIFS(作業日報!$B$571:$B$591,作業日報!$A$571:$A$591,$A26,作業日報!$D$571:$D$591,"○")+SUMIFS(作業日報!$F$571:$F$591,作業日報!$E$571:$E$591,$A26,作業日報!$H$571:$H$591,"○")</f>
        <v>0</v>
      </c>
      <c r="S26" s="391">
        <f>SUMIFS(作業日報!$B$614:$B$634,作業日報!$A$614:$A$634,$A26,作業日報!$D$614:$D$634,"○")+SUMIFS(作業日報!$F$614:$F$634,作業日報!$E$614:$E$634,$A26,作業日報!$H$614:$H$634,"○")</f>
        <v>0</v>
      </c>
      <c r="T26" s="393">
        <f>SUMIFS(作業日報!$B$657:$B$677,作業日報!$A$657:$A$677,$A26,作業日報!$D$657:$D$677,"○")+SUMIFS(作業日報!$F$657:$F$677,作業日報!$E$657:$E$677,$A26,作業日報!$H$657:$H$677,"○")</f>
        <v>0</v>
      </c>
      <c r="U26" s="392">
        <f>SUMIFS(作業日報!$B$700:$B$720,作業日報!$A$700:$A$720,$A26,作業日報!$D$700:$D$720,"○")+SUMIFS(作業日報!$F$700:$F$720,作業日報!$E$700:$E$720,$A26,作業日報!$H$700:$H$720,"○")</f>
        <v>0</v>
      </c>
      <c r="V26" s="392">
        <f>SUMIFS(作業日報!$B$743:$B$763,作業日報!$A$743:$A$763,$A26,作業日報!$D$743:$D$763,"○")+SUMIFS(作業日報!$F$743:$F$763,作業日報!$E$743:$E$763,$A26,作業日報!$H$743:$H$763,"○")</f>
        <v>0</v>
      </c>
      <c r="W26" s="392">
        <f>SUMIFS(作業日報!$B$786:$B$806,作業日報!$A$786:$A$806,$A26,作業日報!$D$786:$D$806,"○")+SUMIFS(作業日報!$F$786:$F$806,作業日報!$E$786:$E$806,$A26,作業日報!$H$786:$H$806,"○")</f>
        <v>0</v>
      </c>
      <c r="X26" s="392">
        <f>SUMIFS(作業日報!$B$829:$B$849,作業日報!$A$829:$A$849,$A26,作業日報!$D$829:$D$849,"○")+SUMIFS(作業日報!$F$829:$F$849,作業日報!$E$829:$E$849,$A26,作業日報!$H$829:$H$849,"○")</f>
        <v>0</v>
      </c>
      <c r="Y26" s="392">
        <f>SUMIFS(作業日報!$B$872:$B$892,作業日報!$A$872:$A$892,$A26,作業日報!$D$872:$D$892,"○")+SUMIFS(作業日報!$F$872:$F$892,作業日報!$E$872:$E$892,$A26,作業日報!$H$872:$H$892,"○")</f>
        <v>0</v>
      </c>
      <c r="Z26" s="392">
        <f>SUMIFS(作業日報!$B$915:$B$935,作業日報!$A$915:$A$935,$A26,作業日報!$D$915:$D$935,"○")+SUMIFS(作業日報!$F$915:$F$935,作業日報!$E$915:$E$935,$A26,作業日報!$H$915:$H$935,"○")</f>
        <v>0</v>
      </c>
      <c r="AA26" s="473">
        <f>SUMIFS(作業日報!$B$958:$B$978,作業日報!$A$958:$A$978,$A26,作業日報!$D$958:$D$978,"○")+SUMIFS(作業日報!$F$958:$F$978,作業日報!$E$958:$E$978,$A26,作業日報!$H$958:$H$978,"○")</f>
        <v>0</v>
      </c>
      <c r="AB26" s="392">
        <f>SUMIFS(作業日報!$B$1001:$B$1021,作業日報!$A$1001:$A$1021,$A26,作業日報!$D$1001:$D$1021,"○")+SUMIFS(作業日報!$F$1001:$F$1021,作業日報!$E$1001:$E$1021,$A26,作業日報!$H$1001:$H$1021,"○")</f>
        <v>0</v>
      </c>
      <c r="AC26" s="392">
        <f>SUMIFS(作業日報!$B$1044:$B$1064,作業日報!$A$1044:$A$1064,$A26,作業日報!$D$1044:$D$1064,"○")+SUMIFS(作業日報!$F$1044:$F$1064,作業日報!$E$1044:$E$1064,$A26,作業日報!$H$1044:$H$1064,"○")</f>
        <v>0</v>
      </c>
      <c r="AD26" s="392">
        <f>SUMIFS(作業日報!$B$1087:$B$1107,作業日報!$A$1087:$A$1107,$A26,作業日報!$D$1087:$D$1107,"○")+SUMIFS(作業日報!$F$1087:$F$1107,作業日報!$E$1087:$E$1107,$A26,作業日報!$H$1087:$H$1107,"○")</f>
        <v>0</v>
      </c>
      <c r="AE26" s="392">
        <f>SUMIFS(作業日報!$B$1130:$B$1150,作業日報!$A$1130:$A$1150,$A26,作業日報!$D$1130:$D$1150,"○")+SUMIFS(作業日報!$F$1130:$F$1150,作業日報!$E$1130:$E$1150,$A26,作業日報!$H$1130:$H$1150,"○")</f>
        <v>0</v>
      </c>
      <c r="AF26" s="392">
        <f>SUMIFS(作業日報!$B$1173:$B$1193,作業日報!$A$1173:$A$1193,$A26,作業日報!$D$1173:$D$1193,"○")+SUMIFS(作業日報!$F$1173:$F$1193,作業日報!$E$1173:$E$1193,$A26,作業日報!$H$1173:$H$1193,"○")</f>
        <v>0</v>
      </c>
      <c r="AG26" s="392">
        <f>SUMIFS(作業日報!$B$1216:$B$1236,作業日報!$A$1216:$A$1236,$A26,作業日報!$D$1216:$D$1236,"○")+SUMIFS(作業日報!$F$1216:$F$1236,作業日報!$E$1216:$E$1236,$A26,作業日報!$H$1216:$H$1236,"○")</f>
        <v>0</v>
      </c>
      <c r="AH26" s="392">
        <f>SUMIFS(作業日報!$B$1259:$B$1279,作業日報!$A$1259:$A$1279,$A26,作業日報!$D$1259:$D$1279,"○")+SUMIFS(作業日報!$F$1259:$F$1279,作業日報!$E$1259:$E$1279,$A26,作業日報!$H$1259:$H$1279,"○")</f>
        <v>0</v>
      </c>
      <c r="AI26" s="392">
        <f>SUMIFS(作業日報!$B$1302:$B$1322,作業日報!$A$1302:$A$1322,$A26,作業日報!$D$1302:$D$1322,"○")+SUMIFS(作業日報!$F$1302:$F$1322,作業日報!$E$1302:$E$1322,$A26,作業日報!$H$1302:$H$1322,"○")</f>
        <v>0</v>
      </c>
      <c r="AJ26" s="392">
        <f>SUMIFS(作業日報!$B$1345:$B$1365,作業日報!$A$1345:$A$1365,$A26,作業日報!$D$1345:$D$1365,"○")+SUMIFS(作業日報!$F$1345:$F$1365,作業日報!$E$1345:$E$1365,$A26,作業日報!$H$1345:$H$1365,"○")</f>
        <v>0</v>
      </c>
      <c r="AK26" s="392">
        <f>SUMIFS(作業日報!$B$1388:$B$1408,作業日報!$A$1388:$A$1408,$A26,作業日報!$D$1388:$D$1408,"○")+SUMIFS(作業日報!$F$1388:$F$1408,作業日報!$E$1388:$E$1408,$A26,作業日報!$H$1388:$H$1408,"○")</f>
        <v>0</v>
      </c>
      <c r="AL26" s="392">
        <f>SUMIFS(作業日報!$B$1431:$B$1451,作業日報!$A$1431:$A$1451,$A26,作業日報!$D$1431:$D$1451,"○")+SUMIFS(作業日報!$F$1431:$F$1451,作業日報!$E$1431:$E$1451,$A26,作業日報!$H$1431:$H$1451,"○")</f>
        <v>0</v>
      </c>
      <c r="AM26" s="392">
        <f>SUMIFS(作業日報!$B$1474:$B$1494,作業日報!$A$1474:$A$1494,$A26,作業日報!$D$1474:$D$1494,"○")+SUMIFS(作業日報!$F$1474:$F$1494,作業日報!$E$1474:$E$1494,$A26,作業日報!$H$1474:$H$1494,"○")</f>
        <v>0</v>
      </c>
      <c r="AN26" s="392">
        <f>SUMIFS(作業日報!$B$1517:$B$1537,作業日報!$A$1517:$A$1537,$A26,作業日報!$D$1517:$D$1537,"○")+SUMIFS(作業日報!$F$1517:$F$1537,作業日報!$E$1517:$E$1537,$A26,作業日報!$H$1517:$H$1537,"○")</f>
        <v>0</v>
      </c>
      <c r="AO26" s="392">
        <f>SUMIFS(作業日報!$B$1560:$B$1580,作業日報!$A$1560:$A$1580,$A26,作業日報!$D$1560:$D$1580,"○")+SUMIFS(作業日報!$F$1560:$F$1580,作業日報!$E$1560:$E$1580,$A26,作業日報!$H$1560:$H$1580,"○")</f>
        <v>0</v>
      </c>
      <c r="AP26" s="392">
        <f>SUMIFS(作業日報!$B$1603:$B$1623,作業日報!$A$1603:$A$1623,$A26,作業日報!$D$1603:$D$1623,"○")+SUMIFS(作業日報!$F$1603:$F$1623,作業日報!$E$1603:$E$1623,$A26,作業日報!$H$1603:$H$1623,"○")</f>
        <v>0</v>
      </c>
      <c r="AQ26" s="392">
        <f>SUMIFS(作業日報!$B$1646:$B$1666,作業日報!$A$1646:$A$1666,$A26,作業日報!$D$1646:$D$1666,"○")+SUMIFS(作業日報!$F$1646:$F$1666,作業日報!$E$1646:$E$1666,$A26,作業日報!$H$1646:$H$1666,"○")</f>
        <v>0</v>
      </c>
      <c r="AR26" s="392">
        <f>SUMIFS(作業日報!$B$1689:$B$1709,作業日報!$A$1689:$A$1709,$A26,作業日報!$D$1689:$D$1709,"○")+SUMIFS(作業日報!$F$1689:$F$1709,作業日報!$E$1689:$E$1709,$A26,作業日報!$H$1689:$H$1709,"○")</f>
        <v>0</v>
      </c>
      <c r="AS26" s="392">
        <f>SUMIFS(作業日報!$B$1732:$B$1752,作業日報!$A$1732:$A$1752,$A26,作業日報!$D$1732:$D$1752,"○")+SUMIFS(作業日報!$F$1732:$F$1752,作業日報!$E$1732:$E$1752,$A26,作業日報!$H$1732:$H$1752,"○")</f>
        <v>0</v>
      </c>
      <c r="AT26" s="392">
        <f>SUMIFS(作業日報!$B$1775:$B$1795,作業日報!$A$1775:$A$1795,$A26,作業日報!$D$1775:$D$1795,"○")+SUMIFS(作業日報!$F$1775:$F$1795,作業日報!$E$1775:$E$1795,$A26,作業日報!$H$1775:$H$1795,"○")</f>
        <v>0</v>
      </c>
      <c r="AU26" s="392">
        <f>SUMIFS(作業日報!$B$1818:$B$1838,作業日報!$A$1818:$A$1838,$A26,作業日報!$D$1818:$D$1838,"○")+SUMIFS(作業日報!$F$1818:$F$1838,作業日報!$E$1818:$E$1838,$A26,作業日報!$H$1818:$H$1838,"○")</f>
        <v>0</v>
      </c>
      <c r="AV26" s="392">
        <f>SUMIFS(作業日報!$B$1861:$B$1881,作業日報!$A$1861:$A$1881,$A26,作業日報!$D$1861:$D$1881,"○")+SUMIFS(作業日報!$F$1861:$F$1881,作業日報!$E$1861:$E$1881,$A26,作業日報!$H$1861:$H$1881,"○")</f>
        <v>0</v>
      </c>
      <c r="AW26" s="392">
        <f>SUMIFS(作業日報!$B$1904:$B$1924,作業日報!$A$1904:$A$1924,$A26,作業日報!$D$1904:$D$1924,"○")+SUMIFS(作業日報!$F$1904:$F$1924,作業日報!$E$1904:$E$1924,$A26,作業日報!$H$1904:$H$1924,"○")</f>
        <v>0</v>
      </c>
      <c r="AX26" s="392">
        <f>SUMIFS(作業日報!$B$1947:$B$1967,作業日報!$A$1947:$A$1967,$A26,作業日報!$D$1947:$D$1967,"○")+SUMIFS(作業日報!$F$1947:$F$1967,作業日報!$E$1947:$E$1967,$A26,作業日報!$H$1947:$H$1967,"○")</f>
        <v>0</v>
      </c>
      <c r="AY26" s="392">
        <f>SUMIFS(作業日報!$B$1990:$B$2010,作業日報!$A$1990:$A$2010,$A26,作業日報!$D$1990:$D$2010,"○")+SUMIFS(作業日報!$F$1990:$F$2010,作業日報!$E$1990:$E$2010,$A26,作業日報!$H$1990:$H$2010,"○")</f>
        <v>0</v>
      </c>
      <c r="AZ26" s="392">
        <f>SUMIFS(作業日報!$B$2033:$B$2053,作業日報!$A$2033:$A$2053,$A26,作業日報!$D$2033:$D$2053,"○")+SUMIFS(作業日報!$F$2033:$F$2053,作業日報!$E$2033:$E$2053,$A26,作業日報!$H$2033:$H$2053,"○")</f>
        <v>0</v>
      </c>
      <c r="BA26" s="392">
        <f>SUMIFS(作業日報!$B$2076:$B$2096,作業日報!$A$2076:$A$2096,$A26,作業日報!$D$2076:$D$2096,"○")+SUMIFS(作業日報!$F$2076:$F$2096,作業日報!$E$2076:$E$2096,$A26,作業日報!$H$2076:$H$2096,"○")</f>
        <v>0</v>
      </c>
      <c r="BB26" s="392">
        <f>SUMIFS(作業日報!$B$2119:$B$2139,作業日報!$A$2119:$A$2139,$A26,作業日報!$D$2119:$D$2139,"○")+SUMIFS(作業日報!$F$2119:$F$2139,作業日報!$E$2119:$E$2139,$A26,作業日報!$H$2119:$H$2139,"○")</f>
        <v>0</v>
      </c>
      <c r="BC26" s="478">
        <f>SUMIFS(作業日報!$B$2162:$B$2182,作業日報!$A$2162:$A$2182,$A26,作業日報!$D$2162:$D$2182,"○")+SUMIFS(作業日報!$F$2162:$F$2182,作業日報!$E$2162:$E$2182,$A26,作業日報!$H$2162:$H$2182,"○")</f>
        <v>0</v>
      </c>
    </row>
    <row r="27" spans="1:55" x14ac:dyDescent="0.2">
      <c r="A27" s="400"/>
      <c r="B27" s="398"/>
      <c r="C27" s="397"/>
      <c r="D27" s="396">
        <f>SUMIFS(作業日報!B:B,作業日報!A:A,A27,作業日報!D:D,"○")+SUMIFS(作業日報!F:F,作業日報!E:E,A27,作業日報!H:H,"○")</f>
        <v>0</v>
      </c>
      <c r="E27" s="395">
        <f>SUMIFS(作業日報!$B$12:$B$32,作業日報!$A$12:$A$32,$A27,作業日報!$D$12:$D$32,"○")+SUMIFS(作業日報!$F$12:$F$32,作業日報!$E$12:$E$32,$A27,作業日報!$H$12:$H$32,"○")</f>
        <v>0</v>
      </c>
      <c r="F27" s="394">
        <f>SUMIFS(作業日報!$B$55:$B$75,作業日報!$A$55:$A$75,$A27,作業日報!$D$55:$D$75,"○")+SUMIFS(作業日報!$F$55:$F$75,作業日報!$E$55:$E$75,$A27,作業日報!$H$55:$H$75,"○")</f>
        <v>0</v>
      </c>
      <c r="G27" s="394">
        <f>SUMIFS(作業日報!$B$98:$B$118,作業日報!$A$98:$A$118,$A27,作業日報!$D$98:$D$118,"○")+SUMIFS(作業日報!$F$98:$F$118,作業日報!$E$98:$E$118,$A27,作業日報!$H$98:$H$118,"○")</f>
        <v>0</v>
      </c>
      <c r="H27" s="394">
        <f>SUMIFS(作業日報!$B$141:$B$161,作業日報!$A$141:$A$161,$A27,作業日報!$D$141:$D$161,"○")+SUMIFS(作業日報!$F$141:$F$161,作業日報!$E$141:$E$161,$A27,作業日報!$H$141:$H$161,"○")</f>
        <v>0</v>
      </c>
      <c r="I27" s="394">
        <f>SUMIFS(作業日報!$B$184:$B$204,作業日報!$A$184:$A$204,$A27,作業日報!$D$184:$D$204,"○")+SUMIFS(作業日報!$F$184:$F$204,作業日報!$E$184:$E$204,$A27,作業日報!$H$184:$H$204,"○")</f>
        <v>0</v>
      </c>
      <c r="J27" s="394">
        <f>SUMIFS(作業日報!$B$227:$B$247,作業日報!$A$227:$A$247,$A27,作業日報!$D$227:$D$247,"○")+SUMIFS(作業日報!$F$227:$F$247,作業日報!$E$227:$E$247,$A27,作業日報!$H$227:$H$247,"○")</f>
        <v>0</v>
      </c>
      <c r="K27" s="394">
        <f>SUMIFS(作業日報!$B$270:$B$290,作業日報!$A$270:$A$290,$A27,作業日報!$D$270:$D$290,"○")+SUMIFS(作業日報!$F$270:$F$290,作業日報!$E$270:$E$290,$A27,作業日報!$H$270:$H$290,"○")</f>
        <v>0</v>
      </c>
      <c r="L27" s="394">
        <f>SUMIFS(作業日報!$B$313:$B$333,作業日報!$A$313:$A$333,$A27,作業日報!$D$313:$D$333,"○")+SUMIFS(作業日報!$F$313:$F$333,作業日報!$E$313:$E$333,$A27,作業日報!$H$313:$H$333,"○")</f>
        <v>0</v>
      </c>
      <c r="M27" s="394">
        <f>SUMIFS(作業日報!$B$356:$B$376,作業日報!$A$356:$A$376,$A27,作業日報!$D$356:$D$376,"○")+SUMIFS(作業日報!$F$356:$F$376,作業日報!$E$356:$E$376,$A27,作業日報!$H$356:$H$376,"○")</f>
        <v>0</v>
      </c>
      <c r="N27" s="394">
        <f>SUMIFS(作業日報!$B$399:$B$419,作業日報!$A$399:$A$419,$A27,作業日報!$D$399:$D$419,"○")+SUMIFS(作業日報!$F$399:$F$419,作業日報!$E$399:$E$419,$A27,作業日報!$H$399:$H$419,"○")</f>
        <v>0</v>
      </c>
      <c r="O27" s="394">
        <f>SUMIFS(作業日報!$B$442:$B$462,作業日報!$A$442:$A$462,$A27,作業日報!$D$442:$D$462,"○")+SUMIFS(作業日報!$F$442:$F$462,作業日報!$E$442:$E$462,$A27,作業日報!$H$442:$H$462,"○")</f>
        <v>0</v>
      </c>
      <c r="P27" s="394">
        <f>SUMIFS(作業日報!$B$485:$B$505,作業日報!$A$485:$A$505,$A27,作業日報!$D$485:$D$505,"○")+SUMIFS(作業日報!$F$485:$F$505,作業日報!$E$485:$E$505,$A27,作業日報!$H$485:$H$505,"○")</f>
        <v>0</v>
      </c>
      <c r="Q27" s="394">
        <f>SUMIFS(作業日報!$B$528:$B$548,作業日報!$A$528:$A$548,$A27,作業日報!$D$528:$D$548,"○")+SUMIFS(作業日報!$F$528:$F$548,作業日報!$E$528:$E$548,$A27,作業日報!$H$528:$H$548,"○")</f>
        <v>0</v>
      </c>
      <c r="R27" s="394">
        <f>SUMIFS(作業日報!$B$571:$B$591,作業日報!$A$571:$A$591,$A27,作業日報!$D$571:$D$591,"○")+SUMIFS(作業日報!$F$571:$F$591,作業日報!$E$571:$E$591,$A27,作業日報!$H$571:$H$591,"○")</f>
        <v>0</v>
      </c>
      <c r="S27" s="391">
        <f>SUMIFS(作業日報!$B$614:$B$634,作業日報!$A$614:$A$634,$A27,作業日報!$D$614:$D$634,"○")+SUMIFS(作業日報!$F$614:$F$634,作業日報!$E$614:$E$634,$A27,作業日報!$H$614:$H$634,"○")</f>
        <v>0</v>
      </c>
      <c r="T27" s="393">
        <f>SUMIFS(作業日報!$B$657:$B$677,作業日報!$A$657:$A$677,$A27,作業日報!$D$657:$D$677,"○")+SUMIFS(作業日報!$F$657:$F$677,作業日報!$E$657:$E$677,$A27,作業日報!$H$657:$H$677,"○")</f>
        <v>0</v>
      </c>
      <c r="U27" s="392">
        <f>SUMIFS(作業日報!$B$700:$B$720,作業日報!$A$700:$A$720,$A27,作業日報!$D$700:$D$720,"○")+SUMIFS(作業日報!$F$700:$F$720,作業日報!$E$700:$E$720,$A27,作業日報!$H$700:$H$720,"○")</f>
        <v>0</v>
      </c>
      <c r="V27" s="392">
        <f>SUMIFS(作業日報!$B$743:$B$763,作業日報!$A$743:$A$763,$A27,作業日報!$D$743:$D$763,"○")+SUMIFS(作業日報!$F$743:$F$763,作業日報!$E$743:$E$763,$A27,作業日報!$H$743:$H$763,"○")</f>
        <v>0</v>
      </c>
      <c r="W27" s="392">
        <f>SUMIFS(作業日報!$B$786:$B$806,作業日報!$A$786:$A$806,$A27,作業日報!$D$786:$D$806,"○")+SUMIFS(作業日報!$F$786:$F$806,作業日報!$E$786:$E$806,$A27,作業日報!$H$786:$H$806,"○")</f>
        <v>0</v>
      </c>
      <c r="X27" s="392">
        <f>SUMIFS(作業日報!$B$829:$B$849,作業日報!$A$829:$A$849,$A27,作業日報!$D$829:$D$849,"○")+SUMIFS(作業日報!$F$829:$F$849,作業日報!$E$829:$E$849,$A27,作業日報!$H$829:$H$849,"○")</f>
        <v>0</v>
      </c>
      <c r="Y27" s="392">
        <f>SUMIFS(作業日報!$B$872:$B$892,作業日報!$A$872:$A$892,$A27,作業日報!$D$872:$D$892,"○")+SUMIFS(作業日報!$F$872:$F$892,作業日報!$E$872:$E$892,$A27,作業日報!$H$872:$H$892,"○")</f>
        <v>0</v>
      </c>
      <c r="Z27" s="392">
        <f>SUMIFS(作業日報!$B$915:$B$935,作業日報!$A$915:$A$935,$A27,作業日報!$D$915:$D$935,"○")+SUMIFS(作業日報!$F$915:$F$935,作業日報!$E$915:$E$935,$A27,作業日報!$H$915:$H$935,"○")</f>
        <v>0</v>
      </c>
      <c r="AA27" s="473">
        <f>SUMIFS(作業日報!$B$958:$B$978,作業日報!$A$958:$A$978,$A27,作業日報!$D$958:$D$978,"○")+SUMIFS(作業日報!$F$958:$F$978,作業日報!$E$958:$E$978,$A27,作業日報!$H$958:$H$978,"○")</f>
        <v>0</v>
      </c>
      <c r="AB27" s="392">
        <f>SUMIFS(作業日報!$B$1001:$B$1021,作業日報!$A$1001:$A$1021,$A27,作業日報!$D$1001:$D$1021,"○")+SUMIFS(作業日報!$F$1001:$F$1021,作業日報!$E$1001:$E$1021,$A27,作業日報!$H$1001:$H$1021,"○")</f>
        <v>0</v>
      </c>
      <c r="AC27" s="392">
        <f>SUMIFS(作業日報!$B$1044:$B$1064,作業日報!$A$1044:$A$1064,$A27,作業日報!$D$1044:$D$1064,"○")+SUMIFS(作業日報!$F$1044:$F$1064,作業日報!$E$1044:$E$1064,$A27,作業日報!$H$1044:$H$1064,"○")</f>
        <v>0</v>
      </c>
      <c r="AD27" s="392">
        <f>SUMIFS(作業日報!$B$1087:$B$1107,作業日報!$A$1087:$A$1107,$A27,作業日報!$D$1087:$D$1107,"○")+SUMIFS(作業日報!$F$1087:$F$1107,作業日報!$E$1087:$E$1107,$A27,作業日報!$H$1087:$H$1107,"○")</f>
        <v>0</v>
      </c>
      <c r="AE27" s="392">
        <f>SUMIFS(作業日報!$B$1130:$B$1150,作業日報!$A$1130:$A$1150,$A27,作業日報!$D$1130:$D$1150,"○")+SUMIFS(作業日報!$F$1130:$F$1150,作業日報!$E$1130:$E$1150,$A27,作業日報!$H$1130:$H$1150,"○")</f>
        <v>0</v>
      </c>
      <c r="AF27" s="392">
        <f>SUMIFS(作業日報!$B$1173:$B$1193,作業日報!$A$1173:$A$1193,$A27,作業日報!$D$1173:$D$1193,"○")+SUMIFS(作業日報!$F$1173:$F$1193,作業日報!$E$1173:$E$1193,$A27,作業日報!$H$1173:$H$1193,"○")</f>
        <v>0</v>
      </c>
      <c r="AG27" s="392">
        <f>SUMIFS(作業日報!$B$1216:$B$1236,作業日報!$A$1216:$A$1236,$A27,作業日報!$D$1216:$D$1236,"○")+SUMIFS(作業日報!$F$1216:$F$1236,作業日報!$E$1216:$E$1236,$A27,作業日報!$H$1216:$H$1236,"○")</f>
        <v>0</v>
      </c>
      <c r="AH27" s="392">
        <f>SUMIFS(作業日報!$B$1259:$B$1279,作業日報!$A$1259:$A$1279,$A27,作業日報!$D$1259:$D$1279,"○")+SUMIFS(作業日報!$F$1259:$F$1279,作業日報!$E$1259:$E$1279,$A27,作業日報!$H$1259:$H$1279,"○")</f>
        <v>0</v>
      </c>
      <c r="AI27" s="392">
        <f>SUMIFS(作業日報!$B$1302:$B$1322,作業日報!$A$1302:$A$1322,$A27,作業日報!$D$1302:$D$1322,"○")+SUMIFS(作業日報!$F$1302:$F$1322,作業日報!$E$1302:$E$1322,$A27,作業日報!$H$1302:$H$1322,"○")</f>
        <v>0</v>
      </c>
      <c r="AJ27" s="392">
        <f>SUMIFS(作業日報!$B$1345:$B$1365,作業日報!$A$1345:$A$1365,$A27,作業日報!$D$1345:$D$1365,"○")+SUMIFS(作業日報!$F$1345:$F$1365,作業日報!$E$1345:$E$1365,$A27,作業日報!$H$1345:$H$1365,"○")</f>
        <v>0</v>
      </c>
      <c r="AK27" s="392">
        <f>SUMIFS(作業日報!$B$1388:$B$1408,作業日報!$A$1388:$A$1408,$A27,作業日報!$D$1388:$D$1408,"○")+SUMIFS(作業日報!$F$1388:$F$1408,作業日報!$E$1388:$E$1408,$A27,作業日報!$H$1388:$H$1408,"○")</f>
        <v>0</v>
      </c>
      <c r="AL27" s="392">
        <f>SUMIFS(作業日報!$B$1431:$B$1451,作業日報!$A$1431:$A$1451,$A27,作業日報!$D$1431:$D$1451,"○")+SUMIFS(作業日報!$F$1431:$F$1451,作業日報!$E$1431:$E$1451,$A27,作業日報!$H$1431:$H$1451,"○")</f>
        <v>0</v>
      </c>
      <c r="AM27" s="392">
        <f>SUMIFS(作業日報!$B$1474:$B$1494,作業日報!$A$1474:$A$1494,$A27,作業日報!$D$1474:$D$1494,"○")+SUMIFS(作業日報!$F$1474:$F$1494,作業日報!$E$1474:$E$1494,$A27,作業日報!$H$1474:$H$1494,"○")</f>
        <v>0</v>
      </c>
      <c r="AN27" s="392">
        <f>SUMIFS(作業日報!$B$1517:$B$1537,作業日報!$A$1517:$A$1537,$A27,作業日報!$D$1517:$D$1537,"○")+SUMIFS(作業日報!$F$1517:$F$1537,作業日報!$E$1517:$E$1537,$A27,作業日報!$H$1517:$H$1537,"○")</f>
        <v>0</v>
      </c>
      <c r="AO27" s="392">
        <f>SUMIFS(作業日報!$B$1560:$B$1580,作業日報!$A$1560:$A$1580,$A27,作業日報!$D$1560:$D$1580,"○")+SUMIFS(作業日報!$F$1560:$F$1580,作業日報!$E$1560:$E$1580,$A27,作業日報!$H$1560:$H$1580,"○")</f>
        <v>0</v>
      </c>
      <c r="AP27" s="392">
        <f>SUMIFS(作業日報!$B$1603:$B$1623,作業日報!$A$1603:$A$1623,$A27,作業日報!$D$1603:$D$1623,"○")+SUMIFS(作業日報!$F$1603:$F$1623,作業日報!$E$1603:$E$1623,$A27,作業日報!$H$1603:$H$1623,"○")</f>
        <v>0</v>
      </c>
      <c r="AQ27" s="392">
        <f>SUMIFS(作業日報!$B$1646:$B$1666,作業日報!$A$1646:$A$1666,$A27,作業日報!$D$1646:$D$1666,"○")+SUMIFS(作業日報!$F$1646:$F$1666,作業日報!$E$1646:$E$1666,$A27,作業日報!$H$1646:$H$1666,"○")</f>
        <v>0</v>
      </c>
      <c r="AR27" s="392">
        <f>SUMIFS(作業日報!$B$1689:$B$1709,作業日報!$A$1689:$A$1709,$A27,作業日報!$D$1689:$D$1709,"○")+SUMIFS(作業日報!$F$1689:$F$1709,作業日報!$E$1689:$E$1709,$A27,作業日報!$H$1689:$H$1709,"○")</f>
        <v>0</v>
      </c>
      <c r="AS27" s="392">
        <f>SUMIFS(作業日報!$B$1732:$B$1752,作業日報!$A$1732:$A$1752,$A27,作業日報!$D$1732:$D$1752,"○")+SUMIFS(作業日報!$F$1732:$F$1752,作業日報!$E$1732:$E$1752,$A27,作業日報!$H$1732:$H$1752,"○")</f>
        <v>0</v>
      </c>
      <c r="AT27" s="392">
        <f>SUMIFS(作業日報!$B$1775:$B$1795,作業日報!$A$1775:$A$1795,$A27,作業日報!$D$1775:$D$1795,"○")+SUMIFS(作業日報!$F$1775:$F$1795,作業日報!$E$1775:$E$1795,$A27,作業日報!$H$1775:$H$1795,"○")</f>
        <v>0</v>
      </c>
      <c r="AU27" s="392">
        <f>SUMIFS(作業日報!$B$1818:$B$1838,作業日報!$A$1818:$A$1838,$A27,作業日報!$D$1818:$D$1838,"○")+SUMIFS(作業日報!$F$1818:$F$1838,作業日報!$E$1818:$E$1838,$A27,作業日報!$H$1818:$H$1838,"○")</f>
        <v>0</v>
      </c>
      <c r="AV27" s="392">
        <f>SUMIFS(作業日報!$B$1861:$B$1881,作業日報!$A$1861:$A$1881,$A27,作業日報!$D$1861:$D$1881,"○")+SUMIFS(作業日報!$F$1861:$F$1881,作業日報!$E$1861:$E$1881,$A27,作業日報!$H$1861:$H$1881,"○")</f>
        <v>0</v>
      </c>
      <c r="AW27" s="392">
        <f>SUMIFS(作業日報!$B$1904:$B$1924,作業日報!$A$1904:$A$1924,$A27,作業日報!$D$1904:$D$1924,"○")+SUMIFS(作業日報!$F$1904:$F$1924,作業日報!$E$1904:$E$1924,$A27,作業日報!$H$1904:$H$1924,"○")</f>
        <v>0</v>
      </c>
      <c r="AX27" s="392">
        <f>SUMIFS(作業日報!$B$1947:$B$1967,作業日報!$A$1947:$A$1967,$A27,作業日報!$D$1947:$D$1967,"○")+SUMIFS(作業日報!$F$1947:$F$1967,作業日報!$E$1947:$E$1967,$A27,作業日報!$H$1947:$H$1967,"○")</f>
        <v>0</v>
      </c>
      <c r="AY27" s="392">
        <f>SUMIFS(作業日報!$B$1990:$B$2010,作業日報!$A$1990:$A$2010,$A27,作業日報!$D$1990:$D$2010,"○")+SUMIFS(作業日報!$F$1990:$F$2010,作業日報!$E$1990:$E$2010,$A27,作業日報!$H$1990:$H$2010,"○")</f>
        <v>0</v>
      </c>
      <c r="AZ27" s="392">
        <f>SUMIFS(作業日報!$B$2033:$B$2053,作業日報!$A$2033:$A$2053,$A27,作業日報!$D$2033:$D$2053,"○")+SUMIFS(作業日報!$F$2033:$F$2053,作業日報!$E$2033:$E$2053,$A27,作業日報!$H$2033:$H$2053,"○")</f>
        <v>0</v>
      </c>
      <c r="BA27" s="392">
        <f>SUMIFS(作業日報!$B$2076:$B$2096,作業日報!$A$2076:$A$2096,$A27,作業日報!$D$2076:$D$2096,"○")+SUMIFS(作業日報!$F$2076:$F$2096,作業日報!$E$2076:$E$2096,$A27,作業日報!$H$2076:$H$2096,"○")</f>
        <v>0</v>
      </c>
      <c r="BB27" s="392">
        <f>SUMIFS(作業日報!$B$2119:$B$2139,作業日報!$A$2119:$A$2139,$A27,作業日報!$D$2119:$D$2139,"○")+SUMIFS(作業日報!$F$2119:$F$2139,作業日報!$E$2119:$E$2139,$A27,作業日報!$H$2119:$H$2139,"○")</f>
        <v>0</v>
      </c>
      <c r="BC27" s="478">
        <f>SUMIFS(作業日報!$B$2162:$B$2182,作業日報!$A$2162:$A$2182,$A27,作業日報!$D$2162:$D$2182,"○")+SUMIFS(作業日報!$F$2162:$F$2182,作業日報!$E$2162:$E$2182,$A27,作業日報!$H$2162:$H$2182,"○")</f>
        <v>0</v>
      </c>
    </row>
    <row r="28" spans="1:55" x14ac:dyDescent="0.2">
      <c r="A28" s="399"/>
      <c r="B28" s="398"/>
      <c r="C28" s="397"/>
      <c r="D28" s="396">
        <f>SUMIFS(作業日報!B:B,作業日報!A:A,A28,作業日報!D:D,"○")+SUMIFS(作業日報!F:F,作業日報!E:E,A28,作業日報!H:H,"○")</f>
        <v>0</v>
      </c>
      <c r="E28" s="395">
        <f>SUMIFS(作業日報!$B$12:$B$32,作業日報!$A$12:$A$32,$A28,作業日報!$D$12:$D$32,"○")+SUMIFS(作業日報!$F$12:$F$32,作業日報!$E$12:$E$32,$A28,作業日報!$H$12:$H$32,"○")</f>
        <v>0</v>
      </c>
      <c r="F28" s="394">
        <f>SUMIFS(作業日報!$B$55:$B$75,作業日報!$A$55:$A$75,$A28,作業日報!$D$55:$D$75,"○")+SUMIFS(作業日報!$F$55:$F$75,作業日報!$E$55:$E$75,$A28,作業日報!$H$55:$H$75,"○")</f>
        <v>0</v>
      </c>
      <c r="G28" s="394">
        <f>SUMIFS(作業日報!$B$98:$B$118,作業日報!$A$98:$A$118,$A28,作業日報!$D$98:$D$118,"○")+SUMIFS(作業日報!$F$98:$F$118,作業日報!$E$98:$E$118,$A28,作業日報!$H$98:$H$118,"○")</f>
        <v>0</v>
      </c>
      <c r="H28" s="394">
        <f>SUMIFS(作業日報!$B$141:$B$161,作業日報!$A$141:$A$161,$A28,作業日報!$D$141:$D$161,"○")+SUMIFS(作業日報!$F$141:$F$161,作業日報!$E$141:$E$161,$A28,作業日報!$H$141:$H$161,"○")</f>
        <v>0</v>
      </c>
      <c r="I28" s="394">
        <f>SUMIFS(作業日報!$B$184:$B$204,作業日報!$A$184:$A$204,$A28,作業日報!$D$184:$D$204,"○")+SUMIFS(作業日報!$F$184:$F$204,作業日報!$E$184:$E$204,$A28,作業日報!$H$184:$H$204,"○")</f>
        <v>0</v>
      </c>
      <c r="J28" s="394">
        <f>SUMIFS(作業日報!$B$227:$B$247,作業日報!$A$227:$A$247,$A28,作業日報!$D$227:$D$247,"○")+SUMIFS(作業日報!$F$227:$F$247,作業日報!$E$227:$E$247,$A28,作業日報!$H$227:$H$247,"○")</f>
        <v>0</v>
      </c>
      <c r="K28" s="394">
        <f>SUMIFS(作業日報!$B$270:$B$290,作業日報!$A$270:$A$290,$A28,作業日報!$D$270:$D$290,"○")+SUMIFS(作業日報!$F$270:$F$290,作業日報!$E$270:$E$290,$A28,作業日報!$H$270:$H$290,"○")</f>
        <v>0</v>
      </c>
      <c r="L28" s="394">
        <f>SUMIFS(作業日報!$B$313:$B$333,作業日報!$A$313:$A$333,$A28,作業日報!$D$313:$D$333,"○")+SUMIFS(作業日報!$F$313:$F$333,作業日報!$E$313:$E$333,$A28,作業日報!$H$313:$H$333,"○")</f>
        <v>0</v>
      </c>
      <c r="M28" s="394">
        <f>SUMIFS(作業日報!$B$356:$B$376,作業日報!$A$356:$A$376,$A28,作業日報!$D$356:$D$376,"○")+SUMIFS(作業日報!$F$356:$F$376,作業日報!$E$356:$E$376,$A28,作業日報!$H$356:$H$376,"○")</f>
        <v>0</v>
      </c>
      <c r="N28" s="394">
        <f>SUMIFS(作業日報!$B$399:$B$419,作業日報!$A$399:$A$419,$A28,作業日報!$D$399:$D$419,"○")+SUMIFS(作業日報!$F$399:$F$419,作業日報!$E$399:$E$419,$A28,作業日報!$H$399:$H$419,"○")</f>
        <v>0</v>
      </c>
      <c r="O28" s="394">
        <f>SUMIFS(作業日報!$B$442:$B$462,作業日報!$A$442:$A$462,$A28,作業日報!$D$442:$D$462,"○")+SUMIFS(作業日報!$F$442:$F$462,作業日報!$E$442:$E$462,$A28,作業日報!$H$442:$H$462,"○")</f>
        <v>0</v>
      </c>
      <c r="P28" s="394">
        <f>SUMIFS(作業日報!$B$485:$B$505,作業日報!$A$485:$A$505,$A28,作業日報!$D$485:$D$505,"○")+SUMIFS(作業日報!$F$485:$F$505,作業日報!$E$485:$E$505,$A28,作業日報!$H$485:$H$505,"○")</f>
        <v>0</v>
      </c>
      <c r="Q28" s="394">
        <f>SUMIFS(作業日報!$B$528:$B$548,作業日報!$A$528:$A$548,$A28,作業日報!$D$528:$D$548,"○")+SUMIFS(作業日報!$F$528:$F$548,作業日報!$E$528:$E$548,$A28,作業日報!$H$528:$H$548,"○")</f>
        <v>0</v>
      </c>
      <c r="R28" s="394">
        <f>SUMIFS(作業日報!$B$571:$B$591,作業日報!$A$571:$A$591,$A28,作業日報!$D$571:$D$591,"○")+SUMIFS(作業日報!$F$571:$F$591,作業日報!$E$571:$E$591,$A28,作業日報!$H$571:$H$591,"○")</f>
        <v>0</v>
      </c>
      <c r="S28" s="391">
        <f>SUMIFS(作業日報!$B$614:$B$634,作業日報!$A$614:$A$634,$A28,作業日報!$D$614:$D$634,"○")+SUMIFS(作業日報!$F$614:$F$634,作業日報!$E$614:$E$634,$A28,作業日報!$H$614:$H$634,"○")</f>
        <v>0</v>
      </c>
      <c r="T28" s="393">
        <f>SUMIFS(作業日報!$B$657:$B$677,作業日報!$A$657:$A$677,$A28,作業日報!$D$657:$D$677,"○")+SUMIFS(作業日報!$F$657:$F$677,作業日報!$E$657:$E$677,$A28,作業日報!$H$657:$H$677,"○")</f>
        <v>0</v>
      </c>
      <c r="U28" s="392">
        <f>SUMIFS(作業日報!$B$700:$B$720,作業日報!$A$700:$A$720,$A28,作業日報!$D$700:$D$720,"○")+SUMIFS(作業日報!$F$700:$F$720,作業日報!$E$700:$E$720,$A28,作業日報!$H$700:$H$720,"○")</f>
        <v>0</v>
      </c>
      <c r="V28" s="392">
        <f>SUMIFS(作業日報!$B$743:$B$763,作業日報!$A$743:$A$763,$A28,作業日報!$D$743:$D$763,"○")+SUMIFS(作業日報!$F$743:$F$763,作業日報!$E$743:$E$763,$A28,作業日報!$H$743:$H$763,"○")</f>
        <v>0</v>
      </c>
      <c r="W28" s="392">
        <f>SUMIFS(作業日報!$B$786:$B$806,作業日報!$A$786:$A$806,$A28,作業日報!$D$786:$D$806,"○")+SUMIFS(作業日報!$F$786:$F$806,作業日報!$E$786:$E$806,$A28,作業日報!$H$786:$H$806,"○")</f>
        <v>0</v>
      </c>
      <c r="X28" s="392">
        <f>SUMIFS(作業日報!$B$829:$B$849,作業日報!$A$829:$A$849,$A28,作業日報!$D$829:$D$849,"○")+SUMIFS(作業日報!$F$829:$F$849,作業日報!$E$829:$E$849,$A28,作業日報!$H$829:$H$849,"○")</f>
        <v>0</v>
      </c>
      <c r="Y28" s="392">
        <f>SUMIFS(作業日報!$B$872:$B$892,作業日報!$A$872:$A$892,$A28,作業日報!$D$872:$D$892,"○")+SUMIFS(作業日報!$F$872:$F$892,作業日報!$E$872:$E$892,$A28,作業日報!$H$872:$H$892,"○")</f>
        <v>0</v>
      </c>
      <c r="Z28" s="392">
        <f>SUMIFS(作業日報!$B$915:$B$935,作業日報!$A$915:$A$935,$A28,作業日報!$D$915:$D$935,"○")+SUMIFS(作業日報!$F$915:$F$935,作業日報!$E$915:$E$935,$A28,作業日報!$H$915:$H$935,"○")</f>
        <v>0</v>
      </c>
      <c r="AA28" s="473">
        <f>SUMIFS(作業日報!$B$958:$B$978,作業日報!$A$958:$A$978,$A28,作業日報!$D$958:$D$978,"○")+SUMIFS(作業日報!$F$958:$F$978,作業日報!$E$958:$E$978,$A28,作業日報!$H$958:$H$978,"○")</f>
        <v>0</v>
      </c>
      <c r="AB28" s="392">
        <f>SUMIFS(作業日報!$B$1001:$B$1021,作業日報!$A$1001:$A$1021,$A28,作業日報!$D$1001:$D$1021,"○")+SUMIFS(作業日報!$F$1001:$F$1021,作業日報!$E$1001:$E$1021,$A28,作業日報!$H$1001:$H$1021,"○")</f>
        <v>0</v>
      </c>
      <c r="AC28" s="392">
        <f>SUMIFS(作業日報!$B$1044:$B$1064,作業日報!$A$1044:$A$1064,$A28,作業日報!$D$1044:$D$1064,"○")+SUMIFS(作業日報!$F$1044:$F$1064,作業日報!$E$1044:$E$1064,$A28,作業日報!$H$1044:$H$1064,"○")</f>
        <v>0</v>
      </c>
      <c r="AD28" s="392">
        <f>SUMIFS(作業日報!$B$1087:$B$1107,作業日報!$A$1087:$A$1107,$A28,作業日報!$D$1087:$D$1107,"○")+SUMIFS(作業日報!$F$1087:$F$1107,作業日報!$E$1087:$E$1107,$A28,作業日報!$H$1087:$H$1107,"○")</f>
        <v>0</v>
      </c>
      <c r="AE28" s="392">
        <f>SUMIFS(作業日報!$B$1130:$B$1150,作業日報!$A$1130:$A$1150,$A28,作業日報!$D$1130:$D$1150,"○")+SUMIFS(作業日報!$F$1130:$F$1150,作業日報!$E$1130:$E$1150,$A28,作業日報!$H$1130:$H$1150,"○")</f>
        <v>0</v>
      </c>
      <c r="AF28" s="392">
        <f>SUMIFS(作業日報!$B$1173:$B$1193,作業日報!$A$1173:$A$1193,$A28,作業日報!$D$1173:$D$1193,"○")+SUMIFS(作業日報!$F$1173:$F$1193,作業日報!$E$1173:$E$1193,$A28,作業日報!$H$1173:$H$1193,"○")</f>
        <v>0</v>
      </c>
      <c r="AG28" s="392">
        <f>SUMIFS(作業日報!$B$1216:$B$1236,作業日報!$A$1216:$A$1236,$A28,作業日報!$D$1216:$D$1236,"○")+SUMIFS(作業日報!$F$1216:$F$1236,作業日報!$E$1216:$E$1236,$A28,作業日報!$H$1216:$H$1236,"○")</f>
        <v>0</v>
      </c>
      <c r="AH28" s="392">
        <f>SUMIFS(作業日報!$B$1259:$B$1279,作業日報!$A$1259:$A$1279,$A28,作業日報!$D$1259:$D$1279,"○")+SUMIFS(作業日報!$F$1259:$F$1279,作業日報!$E$1259:$E$1279,$A28,作業日報!$H$1259:$H$1279,"○")</f>
        <v>0</v>
      </c>
      <c r="AI28" s="392">
        <f>SUMIFS(作業日報!$B$1302:$B$1322,作業日報!$A$1302:$A$1322,$A28,作業日報!$D$1302:$D$1322,"○")+SUMIFS(作業日報!$F$1302:$F$1322,作業日報!$E$1302:$E$1322,$A28,作業日報!$H$1302:$H$1322,"○")</f>
        <v>0</v>
      </c>
      <c r="AJ28" s="392">
        <f>SUMIFS(作業日報!$B$1345:$B$1365,作業日報!$A$1345:$A$1365,$A28,作業日報!$D$1345:$D$1365,"○")+SUMIFS(作業日報!$F$1345:$F$1365,作業日報!$E$1345:$E$1365,$A28,作業日報!$H$1345:$H$1365,"○")</f>
        <v>0</v>
      </c>
      <c r="AK28" s="392">
        <f>SUMIFS(作業日報!$B$1388:$B$1408,作業日報!$A$1388:$A$1408,$A28,作業日報!$D$1388:$D$1408,"○")+SUMIFS(作業日報!$F$1388:$F$1408,作業日報!$E$1388:$E$1408,$A28,作業日報!$H$1388:$H$1408,"○")</f>
        <v>0</v>
      </c>
      <c r="AL28" s="392">
        <f>SUMIFS(作業日報!$B$1431:$B$1451,作業日報!$A$1431:$A$1451,$A28,作業日報!$D$1431:$D$1451,"○")+SUMIFS(作業日報!$F$1431:$F$1451,作業日報!$E$1431:$E$1451,$A28,作業日報!$H$1431:$H$1451,"○")</f>
        <v>0</v>
      </c>
      <c r="AM28" s="392">
        <f>SUMIFS(作業日報!$B$1474:$B$1494,作業日報!$A$1474:$A$1494,$A28,作業日報!$D$1474:$D$1494,"○")+SUMIFS(作業日報!$F$1474:$F$1494,作業日報!$E$1474:$E$1494,$A28,作業日報!$H$1474:$H$1494,"○")</f>
        <v>0</v>
      </c>
      <c r="AN28" s="392">
        <f>SUMIFS(作業日報!$B$1517:$B$1537,作業日報!$A$1517:$A$1537,$A28,作業日報!$D$1517:$D$1537,"○")+SUMIFS(作業日報!$F$1517:$F$1537,作業日報!$E$1517:$E$1537,$A28,作業日報!$H$1517:$H$1537,"○")</f>
        <v>0</v>
      </c>
      <c r="AO28" s="392">
        <f>SUMIFS(作業日報!$B$1560:$B$1580,作業日報!$A$1560:$A$1580,$A28,作業日報!$D$1560:$D$1580,"○")+SUMIFS(作業日報!$F$1560:$F$1580,作業日報!$E$1560:$E$1580,$A28,作業日報!$H$1560:$H$1580,"○")</f>
        <v>0</v>
      </c>
      <c r="AP28" s="392">
        <f>SUMIFS(作業日報!$B$1603:$B$1623,作業日報!$A$1603:$A$1623,$A28,作業日報!$D$1603:$D$1623,"○")+SUMIFS(作業日報!$F$1603:$F$1623,作業日報!$E$1603:$E$1623,$A28,作業日報!$H$1603:$H$1623,"○")</f>
        <v>0</v>
      </c>
      <c r="AQ28" s="392">
        <f>SUMIFS(作業日報!$B$1646:$B$1666,作業日報!$A$1646:$A$1666,$A28,作業日報!$D$1646:$D$1666,"○")+SUMIFS(作業日報!$F$1646:$F$1666,作業日報!$E$1646:$E$1666,$A28,作業日報!$H$1646:$H$1666,"○")</f>
        <v>0</v>
      </c>
      <c r="AR28" s="392">
        <f>SUMIFS(作業日報!$B$1689:$B$1709,作業日報!$A$1689:$A$1709,$A28,作業日報!$D$1689:$D$1709,"○")+SUMIFS(作業日報!$F$1689:$F$1709,作業日報!$E$1689:$E$1709,$A28,作業日報!$H$1689:$H$1709,"○")</f>
        <v>0</v>
      </c>
      <c r="AS28" s="392">
        <f>SUMIFS(作業日報!$B$1732:$B$1752,作業日報!$A$1732:$A$1752,$A28,作業日報!$D$1732:$D$1752,"○")+SUMIFS(作業日報!$F$1732:$F$1752,作業日報!$E$1732:$E$1752,$A28,作業日報!$H$1732:$H$1752,"○")</f>
        <v>0</v>
      </c>
      <c r="AT28" s="392">
        <f>SUMIFS(作業日報!$B$1775:$B$1795,作業日報!$A$1775:$A$1795,$A28,作業日報!$D$1775:$D$1795,"○")+SUMIFS(作業日報!$F$1775:$F$1795,作業日報!$E$1775:$E$1795,$A28,作業日報!$H$1775:$H$1795,"○")</f>
        <v>0</v>
      </c>
      <c r="AU28" s="392">
        <f>SUMIFS(作業日報!$B$1818:$B$1838,作業日報!$A$1818:$A$1838,$A28,作業日報!$D$1818:$D$1838,"○")+SUMIFS(作業日報!$F$1818:$F$1838,作業日報!$E$1818:$E$1838,$A28,作業日報!$H$1818:$H$1838,"○")</f>
        <v>0</v>
      </c>
      <c r="AV28" s="392">
        <f>SUMIFS(作業日報!$B$1861:$B$1881,作業日報!$A$1861:$A$1881,$A28,作業日報!$D$1861:$D$1881,"○")+SUMIFS(作業日報!$F$1861:$F$1881,作業日報!$E$1861:$E$1881,$A28,作業日報!$H$1861:$H$1881,"○")</f>
        <v>0</v>
      </c>
      <c r="AW28" s="392">
        <f>SUMIFS(作業日報!$B$1904:$B$1924,作業日報!$A$1904:$A$1924,$A28,作業日報!$D$1904:$D$1924,"○")+SUMIFS(作業日報!$F$1904:$F$1924,作業日報!$E$1904:$E$1924,$A28,作業日報!$H$1904:$H$1924,"○")</f>
        <v>0</v>
      </c>
      <c r="AX28" s="392">
        <f>SUMIFS(作業日報!$B$1947:$B$1967,作業日報!$A$1947:$A$1967,$A28,作業日報!$D$1947:$D$1967,"○")+SUMIFS(作業日報!$F$1947:$F$1967,作業日報!$E$1947:$E$1967,$A28,作業日報!$H$1947:$H$1967,"○")</f>
        <v>0</v>
      </c>
      <c r="AY28" s="392">
        <f>SUMIFS(作業日報!$B$1990:$B$2010,作業日報!$A$1990:$A$2010,$A28,作業日報!$D$1990:$D$2010,"○")+SUMIFS(作業日報!$F$1990:$F$2010,作業日報!$E$1990:$E$2010,$A28,作業日報!$H$1990:$H$2010,"○")</f>
        <v>0</v>
      </c>
      <c r="AZ28" s="392">
        <f>SUMIFS(作業日報!$B$2033:$B$2053,作業日報!$A$2033:$A$2053,$A28,作業日報!$D$2033:$D$2053,"○")+SUMIFS(作業日報!$F$2033:$F$2053,作業日報!$E$2033:$E$2053,$A28,作業日報!$H$2033:$H$2053,"○")</f>
        <v>0</v>
      </c>
      <c r="BA28" s="392">
        <f>SUMIFS(作業日報!$B$2076:$B$2096,作業日報!$A$2076:$A$2096,$A28,作業日報!$D$2076:$D$2096,"○")+SUMIFS(作業日報!$F$2076:$F$2096,作業日報!$E$2076:$E$2096,$A28,作業日報!$H$2076:$H$2096,"○")</f>
        <v>0</v>
      </c>
      <c r="BB28" s="392">
        <f>SUMIFS(作業日報!$B$2119:$B$2139,作業日報!$A$2119:$A$2139,$A28,作業日報!$D$2119:$D$2139,"○")+SUMIFS(作業日報!$F$2119:$F$2139,作業日報!$E$2119:$E$2139,$A28,作業日報!$H$2119:$H$2139,"○")</f>
        <v>0</v>
      </c>
      <c r="BC28" s="478">
        <f>SUMIFS(作業日報!$B$2162:$B$2182,作業日報!$A$2162:$A$2182,$A28,作業日報!$D$2162:$D$2182,"○")+SUMIFS(作業日報!$F$2162:$F$2182,作業日報!$E$2162:$E$2182,$A28,作業日報!$H$2162:$H$2182,"○")</f>
        <v>0</v>
      </c>
    </row>
    <row r="29" spans="1:55" x14ac:dyDescent="0.2">
      <c r="A29" s="400"/>
      <c r="B29" s="398"/>
      <c r="C29" s="397"/>
      <c r="D29" s="396">
        <f>SUMIFS(作業日報!B:B,作業日報!A:A,A29,作業日報!D:D,"○")+SUMIFS(作業日報!F:F,作業日報!E:E,A29,作業日報!H:H,"○")</f>
        <v>0</v>
      </c>
      <c r="E29" s="395">
        <f>SUMIFS(作業日報!$B$12:$B$32,作業日報!$A$12:$A$32,$A29,作業日報!$D$12:$D$32,"○")+SUMIFS(作業日報!$F$12:$F$32,作業日報!$E$12:$E$32,$A29,作業日報!$H$12:$H$32,"○")</f>
        <v>0</v>
      </c>
      <c r="F29" s="394">
        <f>SUMIFS(作業日報!$B$55:$B$75,作業日報!$A$55:$A$75,$A29,作業日報!$D$55:$D$75,"○")+SUMIFS(作業日報!$F$55:$F$75,作業日報!$E$55:$E$75,$A29,作業日報!$H$55:$H$75,"○")</f>
        <v>0</v>
      </c>
      <c r="G29" s="394">
        <f>SUMIFS(作業日報!$B$98:$B$118,作業日報!$A$98:$A$118,$A29,作業日報!$D$98:$D$118,"○")+SUMIFS(作業日報!$F$98:$F$118,作業日報!$E$98:$E$118,$A29,作業日報!$H$98:$H$118,"○")</f>
        <v>0</v>
      </c>
      <c r="H29" s="394">
        <f>SUMIFS(作業日報!$B$141:$B$161,作業日報!$A$141:$A$161,$A29,作業日報!$D$141:$D$161,"○")+SUMIFS(作業日報!$F$141:$F$161,作業日報!$E$141:$E$161,$A29,作業日報!$H$141:$H$161,"○")</f>
        <v>0</v>
      </c>
      <c r="I29" s="394">
        <f>SUMIFS(作業日報!$B$184:$B$204,作業日報!$A$184:$A$204,$A29,作業日報!$D$184:$D$204,"○")+SUMIFS(作業日報!$F$184:$F$204,作業日報!$E$184:$E$204,$A29,作業日報!$H$184:$H$204,"○")</f>
        <v>0</v>
      </c>
      <c r="J29" s="394">
        <f>SUMIFS(作業日報!$B$227:$B$247,作業日報!$A$227:$A$247,$A29,作業日報!$D$227:$D$247,"○")+SUMIFS(作業日報!$F$227:$F$247,作業日報!$E$227:$E$247,$A29,作業日報!$H$227:$H$247,"○")</f>
        <v>0</v>
      </c>
      <c r="K29" s="394">
        <f>SUMIFS(作業日報!$B$270:$B$290,作業日報!$A$270:$A$290,$A29,作業日報!$D$270:$D$290,"○")+SUMIFS(作業日報!$F$270:$F$290,作業日報!$E$270:$E$290,$A29,作業日報!$H$270:$H$290,"○")</f>
        <v>0</v>
      </c>
      <c r="L29" s="394">
        <f>SUMIFS(作業日報!$B$313:$B$333,作業日報!$A$313:$A$333,$A29,作業日報!$D$313:$D$333,"○")+SUMIFS(作業日報!$F$313:$F$333,作業日報!$E$313:$E$333,$A29,作業日報!$H$313:$H$333,"○")</f>
        <v>0</v>
      </c>
      <c r="M29" s="394">
        <f>SUMIFS(作業日報!$B$356:$B$376,作業日報!$A$356:$A$376,$A29,作業日報!$D$356:$D$376,"○")+SUMIFS(作業日報!$F$356:$F$376,作業日報!$E$356:$E$376,$A29,作業日報!$H$356:$H$376,"○")</f>
        <v>0</v>
      </c>
      <c r="N29" s="394">
        <f>SUMIFS(作業日報!$B$399:$B$419,作業日報!$A$399:$A$419,$A29,作業日報!$D$399:$D$419,"○")+SUMIFS(作業日報!$F$399:$F$419,作業日報!$E$399:$E$419,$A29,作業日報!$H$399:$H$419,"○")</f>
        <v>0</v>
      </c>
      <c r="O29" s="394">
        <f>SUMIFS(作業日報!$B$442:$B$462,作業日報!$A$442:$A$462,$A29,作業日報!$D$442:$D$462,"○")+SUMIFS(作業日報!$F$442:$F$462,作業日報!$E$442:$E$462,$A29,作業日報!$H$442:$H$462,"○")</f>
        <v>0</v>
      </c>
      <c r="P29" s="394">
        <f>SUMIFS(作業日報!$B$485:$B$505,作業日報!$A$485:$A$505,$A29,作業日報!$D$485:$D$505,"○")+SUMIFS(作業日報!$F$485:$F$505,作業日報!$E$485:$E$505,$A29,作業日報!$H$485:$H$505,"○")</f>
        <v>0</v>
      </c>
      <c r="Q29" s="394">
        <f>SUMIFS(作業日報!$B$528:$B$548,作業日報!$A$528:$A$548,$A29,作業日報!$D$528:$D$548,"○")+SUMIFS(作業日報!$F$528:$F$548,作業日報!$E$528:$E$548,$A29,作業日報!$H$528:$H$548,"○")</f>
        <v>0</v>
      </c>
      <c r="R29" s="394">
        <f>SUMIFS(作業日報!$B$571:$B$591,作業日報!$A$571:$A$591,$A29,作業日報!$D$571:$D$591,"○")+SUMIFS(作業日報!$F$571:$F$591,作業日報!$E$571:$E$591,$A29,作業日報!$H$571:$H$591,"○")</f>
        <v>0</v>
      </c>
      <c r="S29" s="391">
        <f>SUMIFS(作業日報!$B$614:$B$634,作業日報!$A$614:$A$634,$A29,作業日報!$D$614:$D$634,"○")+SUMIFS(作業日報!$F$614:$F$634,作業日報!$E$614:$E$634,$A29,作業日報!$H$614:$H$634,"○")</f>
        <v>0</v>
      </c>
      <c r="T29" s="393">
        <f>SUMIFS(作業日報!$B$657:$B$677,作業日報!$A$657:$A$677,$A29,作業日報!$D$657:$D$677,"○")+SUMIFS(作業日報!$F$657:$F$677,作業日報!$E$657:$E$677,$A29,作業日報!$H$657:$H$677,"○")</f>
        <v>0</v>
      </c>
      <c r="U29" s="392">
        <f>SUMIFS(作業日報!$B$700:$B$720,作業日報!$A$700:$A$720,$A29,作業日報!$D$700:$D$720,"○")+SUMIFS(作業日報!$F$700:$F$720,作業日報!$E$700:$E$720,$A29,作業日報!$H$700:$H$720,"○")</f>
        <v>0</v>
      </c>
      <c r="V29" s="392">
        <f>SUMIFS(作業日報!$B$743:$B$763,作業日報!$A$743:$A$763,$A29,作業日報!$D$743:$D$763,"○")+SUMIFS(作業日報!$F$743:$F$763,作業日報!$E$743:$E$763,$A29,作業日報!$H$743:$H$763,"○")</f>
        <v>0</v>
      </c>
      <c r="W29" s="392">
        <f>SUMIFS(作業日報!$B$786:$B$806,作業日報!$A$786:$A$806,$A29,作業日報!$D$786:$D$806,"○")+SUMIFS(作業日報!$F$786:$F$806,作業日報!$E$786:$E$806,$A29,作業日報!$H$786:$H$806,"○")</f>
        <v>0</v>
      </c>
      <c r="X29" s="392">
        <f>SUMIFS(作業日報!$B$829:$B$849,作業日報!$A$829:$A$849,$A29,作業日報!$D$829:$D$849,"○")+SUMIFS(作業日報!$F$829:$F$849,作業日報!$E$829:$E$849,$A29,作業日報!$H$829:$H$849,"○")</f>
        <v>0</v>
      </c>
      <c r="Y29" s="392">
        <f>SUMIFS(作業日報!$B$872:$B$892,作業日報!$A$872:$A$892,$A29,作業日報!$D$872:$D$892,"○")+SUMIFS(作業日報!$F$872:$F$892,作業日報!$E$872:$E$892,$A29,作業日報!$H$872:$H$892,"○")</f>
        <v>0</v>
      </c>
      <c r="Z29" s="392">
        <f>SUMIFS(作業日報!$B$915:$B$935,作業日報!$A$915:$A$935,$A29,作業日報!$D$915:$D$935,"○")+SUMIFS(作業日報!$F$915:$F$935,作業日報!$E$915:$E$935,$A29,作業日報!$H$915:$H$935,"○")</f>
        <v>0</v>
      </c>
      <c r="AA29" s="473">
        <f>SUMIFS(作業日報!$B$958:$B$978,作業日報!$A$958:$A$978,$A29,作業日報!$D$958:$D$978,"○")+SUMIFS(作業日報!$F$958:$F$978,作業日報!$E$958:$E$978,$A29,作業日報!$H$958:$H$978,"○")</f>
        <v>0</v>
      </c>
      <c r="AB29" s="392">
        <f>SUMIFS(作業日報!$B$1001:$B$1021,作業日報!$A$1001:$A$1021,$A29,作業日報!$D$1001:$D$1021,"○")+SUMIFS(作業日報!$F$1001:$F$1021,作業日報!$E$1001:$E$1021,$A29,作業日報!$H$1001:$H$1021,"○")</f>
        <v>0</v>
      </c>
      <c r="AC29" s="392">
        <f>SUMIFS(作業日報!$B$1044:$B$1064,作業日報!$A$1044:$A$1064,$A29,作業日報!$D$1044:$D$1064,"○")+SUMIFS(作業日報!$F$1044:$F$1064,作業日報!$E$1044:$E$1064,$A29,作業日報!$H$1044:$H$1064,"○")</f>
        <v>0</v>
      </c>
      <c r="AD29" s="392">
        <f>SUMIFS(作業日報!$B$1087:$B$1107,作業日報!$A$1087:$A$1107,$A29,作業日報!$D$1087:$D$1107,"○")+SUMIFS(作業日報!$F$1087:$F$1107,作業日報!$E$1087:$E$1107,$A29,作業日報!$H$1087:$H$1107,"○")</f>
        <v>0</v>
      </c>
      <c r="AE29" s="392">
        <f>SUMIFS(作業日報!$B$1130:$B$1150,作業日報!$A$1130:$A$1150,$A29,作業日報!$D$1130:$D$1150,"○")+SUMIFS(作業日報!$F$1130:$F$1150,作業日報!$E$1130:$E$1150,$A29,作業日報!$H$1130:$H$1150,"○")</f>
        <v>0</v>
      </c>
      <c r="AF29" s="392">
        <f>SUMIFS(作業日報!$B$1173:$B$1193,作業日報!$A$1173:$A$1193,$A29,作業日報!$D$1173:$D$1193,"○")+SUMIFS(作業日報!$F$1173:$F$1193,作業日報!$E$1173:$E$1193,$A29,作業日報!$H$1173:$H$1193,"○")</f>
        <v>0</v>
      </c>
      <c r="AG29" s="392">
        <f>SUMIFS(作業日報!$B$1216:$B$1236,作業日報!$A$1216:$A$1236,$A29,作業日報!$D$1216:$D$1236,"○")+SUMIFS(作業日報!$F$1216:$F$1236,作業日報!$E$1216:$E$1236,$A29,作業日報!$H$1216:$H$1236,"○")</f>
        <v>0</v>
      </c>
      <c r="AH29" s="392">
        <f>SUMIFS(作業日報!$B$1259:$B$1279,作業日報!$A$1259:$A$1279,$A29,作業日報!$D$1259:$D$1279,"○")+SUMIFS(作業日報!$F$1259:$F$1279,作業日報!$E$1259:$E$1279,$A29,作業日報!$H$1259:$H$1279,"○")</f>
        <v>0</v>
      </c>
      <c r="AI29" s="392">
        <f>SUMIFS(作業日報!$B$1302:$B$1322,作業日報!$A$1302:$A$1322,$A29,作業日報!$D$1302:$D$1322,"○")+SUMIFS(作業日報!$F$1302:$F$1322,作業日報!$E$1302:$E$1322,$A29,作業日報!$H$1302:$H$1322,"○")</f>
        <v>0</v>
      </c>
      <c r="AJ29" s="392">
        <f>SUMIFS(作業日報!$B$1345:$B$1365,作業日報!$A$1345:$A$1365,$A29,作業日報!$D$1345:$D$1365,"○")+SUMIFS(作業日報!$F$1345:$F$1365,作業日報!$E$1345:$E$1365,$A29,作業日報!$H$1345:$H$1365,"○")</f>
        <v>0</v>
      </c>
      <c r="AK29" s="392">
        <f>SUMIFS(作業日報!$B$1388:$B$1408,作業日報!$A$1388:$A$1408,$A29,作業日報!$D$1388:$D$1408,"○")+SUMIFS(作業日報!$F$1388:$F$1408,作業日報!$E$1388:$E$1408,$A29,作業日報!$H$1388:$H$1408,"○")</f>
        <v>0</v>
      </c>
      <c r="AL29" s="392">
        <f>SUMIFS(作業日報!$B$1431:$B$1451,作業日報!$A$1431:$A$1451,$A29,作業日報!$D$1431:$D$1451,"○")+SUMIFS(作業日報!$F$1431:$F$1451,作業日報!$E$1431:$E$1451,$A29,作業日報!$H$1431:$H$1451,"○")</f>
        <v>0</v>
      </c>
      <c r="AM29" s="392">
        <f>SUMIFS(作業日報!$B$1474:$B$1494,作業日報!$A$1474:$A$1494,$A29,作業日報!$D$1474:$D$1494,"○")+SUMIFS(作業日報!$F$1474:$F$1494,作業日報!$E$1474:$E$1494,$A29,作業日報!$H$1474:$H$1494,"○")</f>
        <v>0</v>
      </c>
      <c r="AN29" s="392">
        <f>SUMIFS(作業日報!$B$1517:$B$1537,作業日報!$A$1517:$A$1537,$A29,作業日報!$D$1517:$D$1537,"○")+SUMIFS(作業日報!$F$1517:$F$1537,作業日報!$E$1517:$E$1537,$A29,作業日報!$H$1517:$H$1537,"○")</f>
        <v>0</v>
      </c>
      <c r="AO29" s="392">
        <f>SUMIFS(作業日報!$B$1560:$B$1580,作業日報!$A$1560:$A$1580,$A29,作業日報!$D$1560:$D$1580,"○")+SUMIFS(作業日報!$F$1560:$F$1580,作業日報!$E$1560:$E$1580,$A29,作業日報!$H$1560:$H$1580,"○")</f>
        <v>0</v>
      </c>
      <c r="AP29" s="392">
        <f>SUMIFS(作業日報!$B$1603:$B$1623,作業日報!$A$1603:$A$1623,$A29,作業日報!$D$1603:$D$1623,"○")+SUMIFS(作業日報!$F$1603:$F$1623,作業日報!$E$1603:$E$1623,$A29,作業日報!$H$1603:$H$1623,"○")</f>
        <v>0</v>
      </c>
      <c r="AQ29" s="392">
        <f>SUMIFS(作業日報!$B$1646:$B$1666,作業日報!$A$1646:$A$1666,$A29,作業日報!$D$1646:$D$1666,"○")+SUMIFS(作業日報!$F$1646:$F$1666,作業日報!$E$1646:$E$1666,$A29,作業日報!$H$1646:$H$1666,"○")</f>
        <v>0</v>
      </c>
      <c r="AR29" s="392">
        <f>SUMIFS(作業日報!$B$1689:$B$1709,作業日報!$A$1689:$A$1709,$A29,作業日報!$D$1689:$D$1709,"○")+SUMIFS(作業日報!$F$1689:$F$1709,作業日報!$E$1689:$E$1709,$A29,作業日報!$H$1689:$H$1709,"○")</f>
        <v>0</v>
      </c>
      <c r="AS29" s="392">
        <f>SUMIFS(作業日報!$B$1732:$B$1752,作業日報!$A$1732:$A$1752,$A29,作業日報!$D$1732:$D$1752,"○")+SUMIFS(作業日報!$F$1732:$F$1752,作業日報!$E$1732:$E$1752,$A29,作業日報!$H$1732:$H$1752,"○")</f>
        <v>0</v>
      </c>
      <c r="AT29" s="392">
        <f>SUMIFS(作業日報!$B$1775:$B$1795,作業日報!$A$1775:$A$1795,$A29,作業日報!$D$1775:$D$1795,"○")+SUMIFS(作業日報!$F$1775:$F$1795,作業日報!$E$1775:$E$1795,$A29,作業日報!$H$1775:$H$1795,"○")</f>
        <v>0</v>
      </c>
      <c r="AU29" s="392">
        <f>SUMIFS(作業日報!$B$1818:$B$1838,作業日報!$A$1818:$A$1838,$A29,作業日報!$D$1818:$D$1838,"○")+SUMIFS(作業日報!$F$1818:$F$1838,作業日報!$E$1818:$E$1838,$A29,作業日報!$H$1818:$H$1838,"○")</f>
        <v>0</v>
      </c>
      <c r="AV29" s="392">
        <f>SUMIFS(作業日報!$B$1861:$B$1881,作業日報!$A$1861:$A$1881,$A29,作業日報!$D$1861:$D$1881,"○")+SUMIFS(作業日報!$F$1861:$F$1881,作業日報!$E$1861:$E$1881,$A29,作業日報!$H$1861:$H$1881,"○")</f>
        <v>0</v>
      </c>
      <c r="AW29" s="392">
        <f>SUMIFS(作業日報!$B$1904:$B$1924,作業日報!$A$1904:$A$1924,$A29,作業日報!$D$1904:$D$1924,"○")+SUMIFS(作業日報!$F$1904:$F$1924,作業日報!$E$1904:$E$1924,$A29,作業日報!$H$1904:$H$1924,"○")</f>
        <v>0</v>
      </c>
      <c r="AX29" s="392">
        <f>SUMIFS(作業日報!$B$1947:$B$1967,作業日報!$A$1947:$A$1967,$A29,作業日報!$D$1947:$D$1967,"○")+SUMIFS(作業日報!$F$1947:$F$1967,作業日報!$E$1947:$E$1967,$A29,作業日報!$H$1947:$H$1967,"○")</f>
        <v>0</v>
      </c>
      <c r="AY29" s="392">
        <f>SUMIFS(作業日報!$B$1990:$B$2010,作業日報!$A$1990:$A$2010,$A29,作業日報!$D$1990:$D$2010,"○")+SUMIFS(作業日報!$F$1990:$F$2010,作業日報!$E$1990:$E$2010,$A29,作業日報!$H$1990:$H$2010,"○")</f>
        <v>0</v>
      </c>
      <c r="AZ29" s="392">
        <f>SUMIFS(作業日報!$B$2033:$B$2053,作業日報!$A$2033:$A$2053,$A29,作業日報!$D$2033:$D$2053,"○")+SUMIFS(作業日報!$F$2033:$F$2053,作業日報!$E$2033:$E$2053,$A29,作業日報!$H$2033:$H$2053,"○")</f>
        <v>0</v>
      </c>
      <c r="BA29" s="392">
        <f>SUMIFS(作業日報!$B$2076:$B$2096,作業日報!$A$2076:$A$2096,$A29,作業日報!$D$2076:$D$2096,"○")+SUMIFS(作業日報!$F$2076:$F$2096,作業日報!$E$2076:$E$2096,$A29,作業日報!$H$2076:$H$2096,"○")</f>
        <v>0</v>
      </c>
      <c r="BB29" s="392">
        <f>SUMIFS(作業日報!$B$2119:$B$2139,作業日報!$A$2119:$A$2139,$A29,作業日報!$D$2119:$D$2139,"○")+SUMIFS(作業日報!$F$2119:$F$2139,作業日報!$E$2119:$E$2139,$A29,作業日報!$H$2119:$H$2139,"○")</f>
        <v>0</v>
      </c>
      <c r="BC29" s="478">
        <f>SUMIFS(作業日報!$B$2162:$B$2182,作業日報!$A$2162:$A$2182,$A29,作業日報!$D$2162:$D$2182,"○")+SUMIFS(作業日報!$F$2162:$F$2182,作業日報!$E$2162:$E$2182,$A29,作業日報!$H$2162:$H$2182,"○")</f>
        <v>0</v>
      </c>
    </row>
    <row r="30" spans="1:55" x14ac:dyDescent="0.2">
      <c r="A30" s="399"/>
      <c r="B30" s="398"/>
      <c r="C30" s="397"/>
      <c r="D30" s="396">
        <f>SUMIFS(作業日報!B:B,作業日報!A:A,A30,作業日報!D:D,"○")+SUMIFS(作業日報!F:F,作業日報!E:E,A30,作業日報!H:H,"○")</f>
        <v>0</v>
      </c>
      <c r="E30" s="395">
        <f>SUMIFS(作業日報!$B$12:$B$32,作業日報!$A$12:$A$32,$A30,作業日報!$D$12:$D$32,"○")+SUMIFS(作業日報!$F$12:$F$32,作業日報!$E$12:$E$32,$A30,作業日報!$H$12:$H$32,"○")</f>
        <v>0</v>
      </c>
      <c r="F30" s="394">
        <f>SUMIFS(作業日報!$B$55:$B$75,作業日報!$A$55:$A$75,$A30,作業日報!$D$55:$D$75,"○")+SUMIFS(作業日報!$F$55:$F$75,作業日報!$E$55:$E$75,$A30,作業日報!$H$55:$H$75,"○")</f>
        <v>0</v>
      </c>
      <c r="G30" s="394">
        <f>SUMIFS(作業日報!$B$98:$B$118,作業日報!$A$98:$A$118,$A30,作業日報!$D$98:$D$118,"○")+SUMIFS(作業日報!$F$98:$F$118,作業日報!$E$98:$E$118,$A30,作業日報!$H$98:$H$118,"○")</f>
        <v>0</v>
      </c>
      <c r="H30" s="394">
        <f>SUMIFS(作業日報!$B$141:$B$161,作業日報!$A$141:$A$161,$A30,作業日報!$D$141:$D$161,"○")+SUMIFS(作業日報!$F$141:$F$161,作業日報!$E$141:$E$161,$A30,作業日報!$H$141:$H$161,"○")</f>
        <v>0</v>
      </c>
      <c r="I30" s="394">
        <f>SUMIFS(作業日報!$B$184:$B$204,作業日報!$A$184:$A$204,$A30,作業日報!$D$184:$D$204,"○")+SUMIFS(作業日報!$F$184:$F$204,作業日報!$E$184:$E$204,$A30,作業日報!$H$184:$H$204,"○")</f>
        <v>0</v>
      </c>
      <c r="J30" s="394">
        <f>SUMIFS(作業日報!$B$227:$B$247,作業日報!$A$227:$A$247,$A30,作業日報!$D$227:$D$247,"○")+SUMIFS(作業日報!$F$227:$F$247,作業日報!$E$227:$E$247,$A30,作業日報!$H$227:$H$247,"○")</f>
        <v>0</v>
      </c>
      <c r="K30" s="394">
        <f>SUMIFS(作業日報!$B$270:$B$290,作業日報!$A$270:$A$290,$A30,作業日報!$D$270:$D$290,"○")+SUMIFS(作業日報!$F$270:$F$290,作業日報!$E$270:$E$290,$A30,作業日報!$H$270:$H$290,"○")</f>
        <v>0</v>
      </c>
      <c r="L30" s="394">
        <f>SUMIFS(作業日報!$B$313:$B$333,作業日報!$A$313:$A$333,$A30,作業日報!$D$313:$D$333,"○")+SUMIFS(作業日報!$F$313:$F$333,作業日報!$E$313:$E$333,$A30,作業日報!$H$313:$H$333,"○")</f>
        <v>0</v>
      </c>
      <c r="M30" s="394">
        <f>SUMIFS(作業日報!$B$356:$B$376,作業日報!$A$356:$A$376,$A30,作業日報!$D$356:$D$376,"○")+SUMIFS(作業日報!$F$356:$F$376,作業日報!$E$356:$E$376,$A30,作業日報!$H$356:$H$376,"○")</f>
        <v>0</v>
      </c>
      <c r="N30" s="394">
        <f>SUMIFS(作業日報!$B$399:$B$419,作業日報!$A$399:$A$419,$A30,作業日報!$D$399:$D$419,"○")+SUMIFS(作業日報!$F$399:$F$419,作業日報!$E$399:$E$419,$A30,作業日報!$H$399:$H$419,"○")</f>
        <v>0</v>
      </c>
      <c r="O30" s="394">
        <f>SUMIFS(作業日報!$B$442:$B$462,作業日報!$A$442:$A$462,$A30,作業日報!$D$442:$D$462,"○")+SUMIFS(作業日報!$F$442:$F$462,作業日報!$E$442:$E$462,$A30,作業日報!$H$442:$H$462,"○")</f>
        <v>0</v>
      </c>
      <c r="P30" s="394">
        <f>SUMIFS(作業日報!$B$485:$B$505,作業日報!$A$485:$A$505,$A30,作業日報!$D$485:$D$505,"○")+SUMIFS(作業日報!$F$485:$F$505,作業日報!$E$485:$E$505,$A30,作業日報!$H$485:$H$505,"○")</f>
        <v>0</v>
      </c>
      <c r="Q30" s="394">
        <f>SUMIFS(作業日報!$B$528:$B$548,作業日報!$A$528:$A$548,$A30,作業日報!$D$528:$D$548,"○")+SUMIFS(作業日報!$F$528:$F$548,作業日報!$E$528:$E$548,$A30,作業日報!$H$528:$H$548,"○")</f>
        <v>0</v>
      </c>
      <c r="R30" s="394">
        <f>SUMIFS(作業日報!$B$571:$B$591,作業日報!$A$571:$A$591,$A30,作業日報!$D$571:$D$591,"○")+SUMIFS(作業日報!$F$571:$F$591,作業日報!$E$571:$E$591,$A30,作業日報!$H$571:$H$591,"○")</f>
        <v>0</v>
      </c>
      <c r="S30" s="391">
        <f>SUMIFS(作業日報!$B$614:$B$634,作業日報!$A$614:$A$634,$A30,作業日報!$D$614:$D$634,"○")+SUMIFS(作業日報!$F$614:$F$634,作業日報!$E$614:$E$634,$A30,作業日報!$H$614:$H$634,"○")</f>
        <v>0</v>
      </c>
      <c r="T30" s="393">
        <f>SUMIFS(作業日報!$B$657:$B$677,作業日報!$A$657:$A$677,$A30,作業日報!$D$657:$D$677,"○")+SUMIFS(作業日報!$F$657:$F$677,作業日報!$E$657:$E$677,$A30,作業日報!$H$657:$H$677,"○")</f>
        <v>0</v>
      </c>
      <c r="U30" s="392">
        <f>SUMIFS(作業日報!$B$700:$B$720,作業日報!$A$700:$A$720,$A30,作業日報!$D$700:$D$720,"○")+SUMIFS(作業日報!$F$700:$F$720,作業日報!$E$700:$E$720,$A30,作業日報!$H$700:$H$720,"○")</f>
        <v>0</v>
      </c>
      <c r="V30" s="392">
        <f>SUMIFS(作業日報!$B$743:$B$763,作業日報!$A$743:$A$763,$A30,作業日報!$D$743:$D$763,"○")+SUMIFS(作業日報!$F$743:$F$763,作業日報!$E$743:$E$763,$A30,作業日報!$H$743:$H$763,"○")</f>
        <v>0</v>
      </c>
      <c r="W30" s="392">
        <f>SUMIFS(作業日報!$B$786:$B$806,作業日報!$A$786:$A$806,$A30,作業日報!$D$786:$D$806,"○")+SUMIFS(作業日報!$F$786:$F$806,作業日報!$E$786:$E$806,$A30,作業日報!$H$786:$H$806,"○")</f>
        <v>0</v>
      </c>
      <c r="X30" s="392">
        <f>SUMIFS(作業日報!$B$829:$B$849,作業日報!$A$829:$A$849,$A30,作業日報!$D$829:$D$849,"○")+SUMIFS(作業日報!$F$829:$F$849,作業日報!$E$829:$E$849,$A30,作業日報!$H$829:$H$849,"○")</f>
        <v>0</v>
      </c>
      <c r="Y30" s="392">
        <f>SUMIFS(作業日報!$B$872:$B$892,作業日報!$A$872:$A$892,$A30,作業日報!$D$872:$D$892,"○")+SUMIFS(作業日報!$F$872:$F$892,作業日報!$E$872:$E$892,$A30,作業日報!$H$872:$H$892,"○")</f>
        <v>0</v>
      </c>
      <c r="Z30" s="392">
        <f>SUMIFS(作業日報!$B$915:$B$935,作業日報!$A$915:$A$935,$A30,作業日報!$D$915:$D$935,"○")+SUMIFS(作業日報!$F$915:$F$935,作業日報!$E$915:$E$935,$A30,作業日報!$H$915:$H$935,"○")</f>
        <v>0</v>
      </c>
      <c r="AA30" s="473">
        <f>SUMIFS(作業日報!$B$958:$B$978,作業日報!$A$958:$A$978,$A30,作業日報!$D$958:$D$978,"○")+SUMIFS(作業日報!$F$958:$F$978,作業日報!$E$958:$E$978,$A30,作業日報!$H$958:$H$978,"○")</f>
        <v>0</v>
      </c>
      <c r="AB30" s="392">
        <f>SUMIFS(作業日報!$B$1001:$B$1021,作業日報!$A$1001:$A$1021,$A30,作業日報!$D$1001:$D$1021,"○")+SUMIFS(作業日報!$F$1001:$F$1021,作業日報!$E$1001:$E$1021,$A30,作業日報!$H$1001:$H$1021,"○")</f>
        <v>0</v>
      </c>
      <c r="AC30" s="392">
        <f>SUMIFS(作業日報!$B$1044:$B$1064,作業日報!$A$1044:$A$1064,$A30,作業日報!$D$1044:$D$1064,"○")+SUMIFS(作業日報!$F$1044:$F$1064,作業日報!$E$1044:$E$1064,$A30,作業日報!$H$1044:$H$1064,"○")</f>
        <v>0</v>
      </c>
      <c r="AD30" s="392">
        <f>SUMIFS(作業日報!$B$1087:$B$1107,作業日報!$A$1087:$A$1107,$A30,作業日報!$D$1087:$D$1107,"○")+SUMIFS(作業日報!$F$1087:$F$1107,作業日報!$E$1087:$E$1107,$A30,作業日報!$H$1087:$H$1107,"○")</f>
        <v>0</v>
      </c>
      <c r="AE30" s="392">
        <f>SUMIFS(作業日報!$B$1130:$B$1150,作業日報!$A$1130:$A$1150,$A30,作業日報!$D$1130:$D$1150,"○")+SUMIFS(作業日報!$F$1130:$F$1150,作業日報!$E$1130:$E$1150,$A30,作業日報!$H$1130:$H$1150,"○")</f>
        <v>0</v>
      </c>
      <c r="AF30" s="392">
        <f>SUMIFS(作業日報!$B$1173:$B$1193,作業日報!$A$1173:$A$1193,$A30,作業日報!$D$1173:$D$1193,"○")+SUMIFS(作業日報!$F$1173:$F$1193,作業日報!$E$1173:$E$1193,$A30,作業日報!$H$1173:$H$1193,"○")</f>
        <v>0</v>
      </c>
      <c r="AG30" s="392">
        <f>SUMIFS(作業日報!$B$1216:$B$1236,作業日報!$A$1216:$A$1236,$A30,作業日報!$D$1216:$D$1236,"○")+SUMIFS(作業日報!$F$1216:$F$1236,作業日報!$E$1216:$E$1236,$A30,作業日報!$H$1216:$H$1236,"○")</f>
        <v>0</v>
      </c>
      <c r="AH30" s="392">
        <f>SUMIFS(作業日報!$B$1259:$B$1279,作業日報!$A$1259:$A$1279,$A30,作業日報!$D$1259:$D$1279,"○")+SUMIFS(作業日報!$F$1259:$F$1279,作業日報!$E$1259:$E$1279,$A30,作業日報!$H$1259:$H$1279,"○")</f>
        <v>0</v>
      </c>
      <c r="AI30" s="392">
        <f>SUMIFS(作業日報!$B$1302:$B$1322,作業日報!$A$1302:$A$1322,$A30,作業日報!$D$1302:$D$1322,"○")+SUMIFS(作業日報!$F$1302:$F$1322,作業日報!$E$1302:$E$1322,$A30,作業日報!$H$1302:$H$1322,"○")</f>
        <v>0</v>
      </c>
      <c r="AJ30" s="392">
        <f>SUMIFS(作業日報!$B$1345:$B$1365,作業日報!$A$1345:$A$1365,$A30,作業日報!$D$1345:$D$1365,"○")+SUMIFS(作業日報!$F$1345:$F$1365,作業日報!$E$1345:$E$1365,$A30,作業日報!$H$1345:$H$1365,"○")</f>
        <v>0</v>
      </c>
      <c r="AK30" s="392">
        <f>SUMIFS(作業日報!$B$1388:$B$1408,作業日報!$A$1388:$A$1408,$A30,作業日報!$D$1388:$D$1408,"○")+SUMIFS(作業日報!$F$1388:$F$1408,作業日報!$E$1388:$E$1408,$A30,作業日報!$H$1388:$H$1408,"○")</f>
        <v>0</v>
      </c>
      <c r="AL30" s="392">
        <f>SUMIFS(作業日報!$B$1431:$B$1451,作業日報!$A$1431:$A$1451,$A30,作業日報!$D$1431:$D$1451,"○")+SUMIFS(作業日報!$F$1431:$F$1451,作業日報!$E$1431:$E$1451,$A30,作業日報!$H$1431:$H$1451,"○")</f>
        <v>0</v>
      </c>
      <c r="AM30" s="392">
        <f>SUMIFS(作業日報!$B$1474:$B$1494,作業日報!$A$1474:$A$1494,$A30,作業日報!$D$1474:$D$1494,"○")+SUMIFS(作業日報!$F$1474:$F$1494,作業日報!$E$1474:$E$1494,$A30,作業日報!$H$1474:$H$1494,"○")</f>
        <v>0</v>
      </c>
      <c r="AN30" s="392">
        <f>SUMIFS(作業日報!$B$1517:$B$1537,作業日報!$A$1517:$A$1537,$A30,作業日報!$D$1517:$D$1537,"○")+SUMIFS(作業日報!$F$1517:$F$1537,作業日報!$E$1517:$E$1537,$A30,作業日報!$H$1517:$H$1537,"○")</f>
        <v>0</v>
      </c>
      <c r="AO30" s="392">
        <f>SUMIFS(作業日報!$B$1560:$B$1580,作業日報!$A$1560:$A$1580,$A30,作業日報!$D$1560:$D$1580,"○")+SUMIFS(作業日報!$F$1560:$F$1580,作業日報!$E$1560:$E$1580,$A30,作業日報!$H$1560:$H$1580,"○")</f>
        <v>0</v>
      </c>
      <c r="AP30" s="392">
        <f>SUMIFS(作業日報!$B$1603:$B$1623,作業日報!$A$1603:$A$1623,$A30,作業日報!$D$1603:$D$1623,"○")+SUMIFS(作業日報!$F$1603:$F$1623,作業日報!$E$1603:$E$1623,$A30,作業日報!$H$1603:$H$1623,"○")</f>
        <v>0</v>
      </c>
      <c r="AQ30" s="392">
        <f>SUMIFS(作業日報!$B$1646:$B$1666,作業日報!$A$1646:$A$1666,$A30,作業日報!$D$1646:$D$1666,"○")+SUMIFS(作業日報!$F$1646:$F$1666,作業日報!$E$1646:$E$1666,$A30,作業日報!$H$1646:$H$1666,"○")</f>
        <v>0</v>
      </c>
      <c r="AR30" s="392">
        <f>SUMIFS(作業日報!$B$1689:$B$1709,作業日報!$A$1689:$A$1709,$A30,作業日報!$D$1689:$D$1709,"○")+SUMIFS(作業日報!$F$1689:$F$1709,作業日報!$E$1689:$E$1709,$A30,作業日報!$H$1689:$H$1709,"○")</f>
        <v>0</v>
      </c>
      <c r="AS30" s="392">
        <f>SUMIFS(作業日報!$B$1732:$B$1752,作業日報!$A$1732:$A$1752,$A30,作業日報!$D$1732:$D$1752,"○")+SUMIFS(作業日報!$F$1732:$F$1752,作業日報!$E$1732:$E$1752,$A30,作業日報!$H$1732:$H$1752,"○")</f>
        <v>0</v>
      </c>
      <c r="AT30" s="392">
        <f>SUMIFS(作業日報!$B$1775:$B$1795,作業日報!$A$1775:$A$1795,$A30,作業日報!$D$1775:$D$1795,"○")+SUMIFS(作業日報!$F$1775:$F$1795,作業日報!$E$1775:$E$1795,$A30,作業日報!$H$1775:$H$1795,"○")</f>
        <v>0</v>
      </c>
      <c r="AU30" s="392">
        <f>SUMIFS(作業日報!$B$1818:$B$1838,作業日報!$A$1818:$A$1838,$A30,作業日報!$D$1818:$D$1838,"○")+SUMIFS(作業日報!$F$1818:$F$1838,作業日報!$E$1818:$E$1838,$A30,作業日報!$H$1818:$H$1838,"○")</f>
        <v>0</v>
      </c>
      <c r="AV30" s="392">
        <f>SUMIFS(作業日報!$B$1861:$B$1881,作業日報!$A$1861:$A$1881,$A30,作業日報!$D$1861:$D$1881,"○")+SUMIFS(作業日報!$F$1861:$F$1881,作業日報!$E$1861:$E$1881,$A30,作業日報!$H$1861:$H$1881,"○")</f>
        <v>0</v>
      </c>
      <c r="AW30" s="392">
        <f>SUMIFS(作業日報!$B$1904:$B$1924,作業日報!$A$1904:$A$1924,$A30,作業日報!$D$1904:$D$1924,"○")+SUMIFS(作業日報!$F$1904:$F$1924,作業日報!$E$1904:$E$1924,$A30,作業日報!$H$1904:$H$1924,"○")</f>
        <v>0</v>
      </c>
      <c r="AX30" s="392">
        <f>SUMIFS(作業日報!$B$1947:$B$1967,作業日報!$A$1947:$A$1967,$A30,作業日報!$D$1947:$D$1967,"○")+SUMIFS(作業日報!$F$1947:$F$1967,作業日報!$E$1947:$E$1967,$A30,作業日報!$H$1947:$H$1967,"○")</f>
        <v>0</v>
      </c>
      <c r="AY30" s="392">
        <f>SUMIFS(作業日報!$B$1990:$B$2010,作業日報!$A$1990:$A$2010,$A30,作業日報!$D$1990:$D$2010,"○")+SUMIFS(作業日報!$F$1990:$F$2010,作業日報!$E$1990:$E$2010,$A30,作業日報!$H$1990:$H$2010,"○")</f>
        <v>0</v>
      </c>
      <c r="AZ30" s="392">
        <f>SUMIFS(作業日報!$B$2033:$B$2053,作業日報!$A$2033:$A$2053,$A30,作業日報!$D$2033:$D$2053,"○")+SUMIFS(作業日報!$F$2033:$F$2053,作業日報!$E$2033:$E$2053,$A30,作業日報!$H$2033:$H$2053,"○")</f>
        <v>0</v>
      </c>
      <c r="BA30" s="392">
        <f>SUMIFS(作業日報!$B$2076:$B$2096,作業日報!$A$2076:$A$2096,$A30,作業日報!$D$2076:$D$2096,"○")+SUMIFS(作業日報!$F$2076:$F$2096,作業日報!$E$2076:$E$2096,$A30,作業日報!$H$2076:$H$2096,"○")</f>
        <v>0</v>
      </c>
      <c r="BB30" s="392">
        <f>SUMIFS(作業日報!$B$2119:$B$2139,作業日報!$A$2119:$A$2139,$A30,作業日報!$D$2119:$D$2139,"○")+SUMIFS(作業日報!$F$2119:$F$2139,作業日報!$E$2119:$E$2139,$A30,作業日報!$H$2119:$H$2139,"○")</f>
        <v>0</v>
      </c>
      <c r="BC30" s="478">
        <f>SUMIFS(作業日報!$B$2162:$B$2182,作業日報!$A$2162:$A$2182,$A30,作業日報!$D$2162:$D$2182,"○")+SUMIFS(作業日報!$F$2162:$F$2182,作業日報!$E$2162:$E$2182,$A30,作業日報!$H$2162:$H$2182,"○")</f>
        <v>0</v>
      </c>
    </row>
    <row r="31" spans="1:55" x14ac:dyDescent="0.2">
      <c r="A31" s="400"/>
      <c r="B31" s="398"/>
      <c r="C31" s="397"/>
      <c r="D31" s="396">
        <f>SUMIFS(作業日報!B:B,作業日報!A:A,A31,作業日報!D:D,"○")+SUMIFS(作業日報!F:F,作業日報!E:E,A31,作業日報!H:H,"○")</f>
        <v>0</v>
      </c>
      <c r="E31" s="395">
        <f>SUMIFS(作業日報!$B$12:$B$32,作業日報!$A$12:$A$32,$A31,作業日報!$D$12:$D$32,"○")+SUMIFS(作業日報!$F$12:$F$32,作業日報!$E$12:$E$32,$A31,作業日報!$H$12:$H$32,"○")</f>
        <v>0</v>
      </c>
      <c r="F31" s="394">
        <f>SUMIFS(作業日報!$B$55:$B$75,作業日報!$A$55:$A$75,$A31,作業日報!$D$55:$D$75,"○")+SUMIFS(作業日報!$F$55:$F$75,作業日報!$E$55:$E$75,$A31,作業日報!$H$55:$H$75,"○")</f>
        <v>0</v>
      </c>
      <c r="G31" s="394">
        <f>SUMIFS(作業日報!$B$98:$B$118,作業日報!$A$98:$A$118,$A31,作業日報!$D$98:$D$118,"○")+SUMIFS(作業日報!$F$98:$F$118,作業日報!$E$98:$E$118,$A31,作業日報!$H$98:$H$118,"○")</f>
        <v>0</v>
      </c>
      <c r="H31" s="394">
        <f>SUMIFS(作業日報!$B$141:$B$161,作業日報!$A$141:$A$161,$A31,作業日報!$D$141:$D$161,"○")+SUMIFS(作業日報!$F$141:$F$161,作業日報!$E$141:$E$161,$A31,作業日報!$H$141:$H$161,"○")</f>
        <v>0</v>
      </c>
      <c r="I31" s="394">
        <f>SUMIFS(作業日報!$B$184:$B$204,作業日報!$A$184:$A$204,$A31,作業日報!$D$184:$D$204,"○")+SUMIFS(作業日報!$F$184:$F$204,作業日報!$E$184:$E$204,$A31,作業日報!$H$184:$H$204,"○")</f>
        <v>0</v>
      </c>
      <c r="J31" s="394">
        <f>SUMIFS(作業日報!$B$227:$B$247,作業日報!$A$227:$A$247,$A31,作業日報!$D$227:$D$247,"○")+SUMIFS(作業日報!$F$227:$F$247,作業日報!$E$227:$E$247,$A31,作業日報!$H$227:$H$247,"○")</f>
        <v>0</v>
      </c>
      <c r="K31" s="394">
        <f>SUMIFS(作業日報!$B$270:$B$290,作業日報!$A$270:$A$290,$A31,作業日報!$D$270:$D$290,"○")+SUMIFS(作業日報!$F$270:$F$290,作業日報!$E$270:$E$290,$A31,作業日報!$H$270:$H$290,"○")</f>
        <v>0</v>
      </c>
      <c r="L31" s="394">
        <f>SUMIFS(作業日報!$B$313:$B$333,作業日報!$A$313:$A$333,$A31,作業日報!$D$313:$D$333,"○")+SUMIFS(作業日報!$F$313:$F$333,作業日報!$E$313:$E$333,$A31,作業日報!$H$313:$H$333,"○")</f>
        <v>0</v>
      </c>
      <c r="M31" s="394">
        <f>SUMIFS(作業日報!$B$356:$B$376,作業日報!$A$356:$A$376,$A31,作業日報!$D$356:$D$376,"○")+SUMIFS(作業日報!$F$356:$F$376,作業日報!$E$356:$E$376,$A31,作業日報!$H$356:$H$376,"○")</f>
        <v>0</v>
      </c>
      <c r="N31" s="394">
        <f>SUMIFS(作業日報!$B$399:$B$419,作業日報!$A$399:$A$419,$A31,作業日報!$D$399:$D$419,"○")+SUMIFS(作業日報!$F$399:$F$419,作業日報!$E$399:$E$419,$A31,作業日報!$H$399:$H$419,"○")</f>
        <v>0</v>
      </c>
      <c r="O31" s="394">
        <f>SUMIFS(作業日報!$B$442:$B$462,作業日報!$A$442:$A$462,$A31,作業日報!$D$442:$D$462,"○")+SUMIFS(作業日報!$F$442:$F$462,作業日報!$E$442:$E$462,$A31,作業日報!$H$442:$H$462,"○")</f>
        <v>0</v>
      </c>
      <c r="P31" s="394">
        <f>SUMIFS(作業日報!$B$485:$B$505,作業日報!$A$485:$A$505,$A31,作業日報!$D$485:$D$505,"○")+SUMIFS(作業日報!$F$485:$F$505,作業日報!$E$485:$E$505,$A31,作業日報!$H$485:$H$505,"○")</f>
        <v>0</v>
      </c>
      <c r="Q31" s="394">
        <f>SUMIFS(作業日報!$B$528:$B$548,作業日報!$A$528:$A$548,$A31,作業日報!$D$528:$D$548,"○")+SUMIFS(作業日報!$F$528:$F$548,作業日報!$E$528:$E$548,$A31,作業日報!$H$528:$H$548,"○")</f>
        <v>0</v>
      </c>
      <c r="R31" s="394">
        <f>SUMIFS(作業日報!$B$571:$B$591,作業日報!$A$571:$A$591,$A31,作業日報!$D$571:$D$591,"○")+SUMIFS(作業日報!$F$571:$F$591,作業日報!$E$571:$E$591,$A31,作業日報!$H$571:$H$591,"○")</f>
        <v>0</v>
      </c>
      <c r="S31" s="391">
        <f>SUMIFS(作業日報!$B$614:$B$634,作業日報!$A$614:$A$634,$A31,作業日報!$D$614:$D$634,"○")+SUMIFS(作業日報!$F$614:$F$634,作業日報!$E$614:$E$634,$A31,作業日報!$H$614:$H$634,"○")</f>
        <v>0</v>
      </c>
      <c r="T31" s="393">
        <f>SUMIFS(作業日報!$B$657:$B$677,作業日報!$A$657:$A$677,$A31,作業日報!$D$657:$D$677,"○")+SUMIFS(作業日報!$F$657:$F$677,作業日報!$E$657:$E$677,$A31,作業日報!$H$657:$H$677,"○")</f>
        <v>0</v>
      </c>
      <c r="U31" s="392">
        <f>SUMIFS(作業日報!$B$700:$B$720,作業日報!$A$700:$A$720,$A31,作業日報!$D$700:$D$720,"○")+SUMIFS(作業日報!$F$700:$F$720,作業日報!$E$700:$E$720,$A31,作業日報!$H$700:$H$720,"○")</f>
        <v>0</v>
      </c>
      <c r="V31" s="392">
        <f>SUMIFS(作業日報!$B$743:$B$763,作業日報!$A$743:$A$763,$A31,作業日報!$D$743:$D$763,"○")+SUMIFS(作業日報!$F$743:$F$763,作業日報!$E$743:$E$763,$A31,作業日報!$H$743:$H$763,"○")</f>
        <v>0</v>
      </c>
      <c r="W31" s="392">
        <f>SUMIFS(作業日報!$B$786:$B$806,作業日報!$A$786:$A$806,$A31,作業日報!$D$786:$D$806,"○")+SUMIFS(作業日報!$F$786:$F$806,作業日報!$E$786:$E$806,$A31,作業日報!$H$786:$H$806,"○")</f>
        <v>0</v>
      </c>
      <c r="X31" s="392">
        <f>SUMIFS(作業日報!$B$829:$B$849,作業日報!$A$829:$A$849,$A31,作業日報!$D$829:$D$849,"○")+SUMIFS(作業日報!$F$829:$F$849,作業日報!$E$829:$E$849,$A31,作業日報!$H$829:$H$849,"○")</f>
        <v>0</v>
      </c>
      <c r="Y31" s="392">
        <f>SUMIFS(作業日報!$B$872:$B$892,作業日報!$A$872:$A$892,$A31,作業日報!$D$872:$D$892,"○")+SUMIFS(作業日報!$F$872:$F$892,作業日報!$E$872:$E$892,$A31,作業日報!$H$872:$H$892,"○")</f>
        <v>0</v>
      </c>
      <c r="Z31" s="392">
        <f>SUMIFS(作業日報!$B$915:$B$935,作業日報!$A$915:$A$935,$A31,作業日報!$D$915:$D$935,"○")+SUMIFS(作業日報!$F$915:$F$935,作業日報!$E$915:$E$935,$A31,作業日報!$H$915:$H$935,"○")</f>
        <v>0</v>
      </c>
      <c r="AA31" s="473">
        <f>SUMIFS(作業日報!$B$958:$B$978,作業日報!$A$958:$A$978,$A31,作業日報!$D$958:$D$978,"○")+SUMIFS(作業日報!$F$958:$F$978,作業日報!$E$958:$E$978,$A31,作業日報!$H$958:$H$978,"○")</f>
        <v>0</v>
      </c>
      <c r="AB31" s="392">
        <f>SUMIFS(作業日報!$B$1001:$B$1021,作業日報!$A$1001:$A$1021,$A31,作業日報!$D$1001:$D$1021,"○")+SUMIFS(作業日報!$F$1001:$F$1021,作業日報!$E$1001:$E$1021,$A31,作業日報!$H$1001:$H$1021,"○")</f>
        <v>0</v>
      </c>
      <c r="AC31" s="392">
        <f>SUMIFS(作業日報!$B$1044:$B$1064,作業日報!$A$1044:$A$1064,$A31,作業日報!$D$1044:$D$1064,"○")+SUMIFS(作業日報!$F$1044:$F$1064,作業日報!$E$1044:$E$1064,$A31,作業日報!$H$1044:$H$1064,"○")</f>
        <v>0</v>
      </c>
      <c r="AD31" s="392">
        <f>SUMIFS(作業日報!$B$1087:$B$1107,作業日報!$A$1087:$A$1107,$A31,作業日報!$D$1087:$D$1107,"○")+SUMIFS(作業日報!$F$1087:$F$1107,作業日報!$E$1087:$E$1107,$A31,作業日報!$H$1087:$H$1107,"○")</f>
        <v>0</v>
      </c>
      <c r="AE31" s="392">
        <f>SUMIFS(作業日報!$B$1130:$B$1150,作業日報!$A$1130:$A$1150,$A31,作業日報!$D$1130:$D$1150,"○")+SUMIFS(作業日報!$F$1130:$F$1150,作業日報!$E$1130:$E$1150,$A31,作業日報!$H$1130:$H$1150,"○")</f>
        <v>0</v>
      </c>
      <c r="AF31" s="392">
        <f>SUMIFS(作業日報!$B$1173:$B$1193,作業日報!$A$1173:$A$1193,$A31,作業日報!$D$1173:$D$1193,"○")+SUMIFS(作業日報!$F$1173:$F$1193,作業日報!$E$1173:$E$1193,$A31,作業日報!$H$1173:$H$1193,"○")</f>
        <v>0</v>
      </c>
      <c r="AG31" s="392">
        <f>SUMIFS(作業日報!$B$1216:$B$1236,作業日報!$A$1216:$A$1236,$A31,作業日報!$D$1216:$D$1236,"○")+SUMIFS(作業日報!$F$1216:$F$1236,作業日報!$E$1216:$E$1236,$A31,作業日報!$H$1216:$H$1236,"○")</f>
        <v>0</v>
      </c>
      <c r="AH31" s="392">
        <f>SUMIFS(作業日報!$B$1259:$B$1279,作業日報!$A$1259:$A$1279,$A31,作業日報!$D$1259:$D$1279,"○")+SUMIFS(作業日報!$F$1259:$F$1279,作業日報!$E$1259:$E$1279,$A31,作業日報!$H$1259:$H$1279,"○")</f>
        <v>0</v>
      </c>
      <c r="AI31" s="392">
        <f>SUMIFS(作業日報!$B$1302:$B$1322,作業日報!$A$1302:$A$1322,$A31,作業日報!$D$1302:$D$1322,"○")+SUMIFS(作業日報!$F$1302:$F$1322,作業日報!$E$1302:$E$1322,$A31,作業日報!$H$1302:$H$1322,"○")</f>
        <v>0</v>
      </c>
      <c r="AJ31" s="392">
        <f>SUMIFS(作業日報!$B$1345:$B$1365,作業日報!$A$1345:$A$1365,$A31,作業日報!$D$1345:$D$1365,"○")+SUMIFS(作業日報!$F$1345:$F$1365,作業日報!$E$1345:$E$1365,$A31,作業日報!$H$1345:$H$1365,"○")</f>
        <v>0</v>
      </c>
      <c r="AK31" s="392">
        <f>SUMIFS(作業日報!$B$1388:$B$1408,作業日報!$A$1388:$A$1408,$A31,作業日報!$D$1388:$D$1408,"○")+SUMIFS(作業日報!$F$1388:$F$1408,作業日報!$E$1388:$E$1408,$A31,作業日報!$H$1388:$H$1408,"○")</f>
        <v>0</v>
      </c>
      <c r="AL31" s="392">
        <f>SUMIFS(作業日報!$B$1431:$B$1451,作業日報!$A$1431:$A$1451,$A31,作業日報!$D$1431:$D$1451,"○")+SUMIFS(作業日報!$F$1431:$F$1451,作業日報!$E$1431:$E$1451,$A31,作業日報!$H$1431:$H$1451,"○")</f>
        <v>0</v>
      </c>
      <c r="AM31" s="392">
        <f>SUMIFS(作業日報!$B$1474:$B$1494,作業日報!$A$1474:$A$1494,$A31,作業日報!$D$1474:$D$1494,"○")+SUMIFS(作業日報!$F$1474:$F$1494,作業日報!$E$1474:$E$1494,$A31,作業日報!$H$1474:$H$1494,"○")</f>
        <v>0</v>
      </c>
      <c r="AN31" s="392">
        <f>SUMIFS(作業日報!$B$1517:$B$1537,作業日報!$A$1517:$A$1537,$A31,作業日報!$D$1517:$D$1537,"○")+SUMIFS(作業日報!$F$1517:$F$1537,作業日報!$E$1517:$E$1537,$A31,作業日報!$H$1517:$H$1537,"○")</f>
        <v>0</v>
      </c>
      <c r="AO31" s="392">
        <f>SUMIFS(作業日報!$B$1560:$B$1580,作業日報!$A$1560:$A$1580,$A31,作業日報!$D$1560:$D$1580,"○")+SUMIFS(作業日報!$F$1560:$F$1580,作業日報!$E$1560:$E$1580,$A31,作業日報!$H$1560:$H$1580,"○")</f>
        <v>0</v>
      </c>
      <c r="AP31" s="392">
        <f>SUMIFS(作業日報!$B$1603:$B$1623,作業日報!$A$1603:$A$1623,$A31,作業日報!$D$1603:$D$1623,"○")+SUMIFS(作業日報!$F$1603:$F$1623,作業日報!$E$1603:$E$1623,$A31,作業日報!$H$1603:$H$1623,"○")</f>
        <v>0</v>
      </c>
      <c r="AQ31" s="392">
        <f>SUMIFS(作業日報!$B$1646:$B$1666,作業日報!$A$1646:$A$1666,$A31,作業日報!$D$1646:$D$1666,"○")+SUMIFS(作業日報!$F$1646:$F$1666,作業日報!$E$1646:$E$1666,$A31,作業日報!$H$1646:$H$1666,"○")</f>
        <v>0</v>
      </c>
      <c r="AR31" s="392">
        <f>SUMIFS(作業日報!$B$1689:$B$1709,作業日報!$A$1689:$A$1709,$A31,作業日報!$D$1689:$D$1709,"○")+SUMIFS(作業日報!$F$1689:$F$1709,作業日報!$E$1689:$E$1709,$A31,作業日報!$H$1689:$H$1709,"○")</f>
        <v>0</v>
      </c>
      <c r="AS31" s="392">
        <f>SUMIFS(作業日報!$B$1732:$B$1752,作業日報!$A$1732:$A$1752,$A31,作業日報!$D$1732:$D$1752,"○")+SUMIFS(作業日報!$F$1732:$F$1752,作業日報!$E$1732:$E$1752,$A31,作業日報!$H$1732:$H$1752,"○")</f>
        <v>0</v>
      </c>
      <c r="AT31" s="392">
        <f>SUMIFS(作業日報!$B$1775:$B$1795,作業日報!$A$1775:$A$1795,$A31,作業日報!$D$1775:$D$1795,"○")+SUMIFS(作業日報!$F$1775:$F$1795,作業日報!$E$1775:$E$1795,$A31,作業日報!$H$1775:$H$1795,"○")</f>
        <v>0</v>
      </c>
      <c r="AU31" s="392">
        <f>SUMIFS(作業日報!$B$1818:$B$1838,作業日報!$A$1818:$A$1838,$A31,作業日報!$D$1818:$D$1838,"○")+SUMIFS(作業日報!$F$1818:$F$1838,作業日報!$E$1818:$E$1838,$A31,作業日報!$H$1818:$H$1838,"○")</f>
        <v>0</v>
      </c>
      <c r="AV31" s="392">
        <f>SUMIFS(作業日報!$B$1861:$B$1881,作業日報!$A$1861:$A$1881,$A31,作業日報!$D$1861:$D$1881,"○")+SUMIFS(作業日報!$F$1861:$F$1881,作業日報!$E$1861:$E$1881,$A31,作業日報!$H$1861:$H$1881,"○")</f>
        <v>0</v>
      </c>
      <c r="AW31" s="392">
        <f>SUMIFS(作業日報!$B$1904:$B$1924,作業日報!$A$1904:$A$1924,$A31,作業日報!$D$1904:$D$1924,"○")+SUMIFS(作業日報!$F$1904:$F$1924,作業日報!$E$1904:$E$1924,$A31,作業日報!$H$1904:$H$1924,"○")</f>
        <v>0</v>
      </c>
      <c r="AX31" s="392">
        <f>SUMIFS(作業日報!$B$1947:$B$1967,作業日報!$A$1947:$A$1967,$A31,作業日報!$D$1947:$D$1967,"○")+SUMIFS(作業日報!$F$1947:$F$1967,作業日報!$E$1947:$E$1967,$A31,作業日報!$H$1947:$H$1967,"○")</f>
        <v>0</v>
      </c>
      <c r="AY31" s="392">
        <f>SUMIFS(作業日報!$B$1990:$B$2010,作業日報!$A$1990:$A$2010,$A31,作業日報!$D$1990:$D$2010,"○")+SUMIFS(作業日報!$F$1990:$F$2010,作業日報!$E$1990:$E$2010,$A31,作業日報!$H$1990:$H$2010,"○")</f>
        <v>0</v>
      </c>
      <c r="AZ31" s="392">
        <f>SUMIFS(作業日報!$B$2033:$B$2053,作業日報!$A$2033:$A$2053,$A31,作業日報!$D$2033:$D$2053,"○")+SUMIFS(作業日報!$F$2033:$F$2053,作業日報!$E$2033:$E$2053,$A31,作業日報!$H$2033:$H$2053,"○")</f>
        <v>0</v>
      </c>
      <c r="BA31" s="392">
        <f>SUMIFS(作業日報!$B$2076:$B$2096,作業日報!$A$2076:$A$2096,$A31,作業日報!$D$2076:$D$2096,"○")+SUMIFS(作業日報!$F$2076:$F$2096,作業日報!$E$2076:$E$2096,$A31,作業日報!$H$2076:$H$2096,"○")</f>
        <v>0</v>
      </c>
      <c r="BB31" s="392">
        <f>SUMIFS(作業日報!$B$2119:$B$2139,作業日報!$A$2119:$A$2139,$A31,作業日報!$D$2119:$D$2139,"○")+SUMIFS(作業日報!$F$2119:$F$2139,作業日報!$E$2119:$E$2139,$A31,作業日報!$H$2119:$H$2139,"○")</f>
        <v>0</v>
      </c>
      <c r="BC31" s="478">
        <f>SUMIFS(作業日報!$B$2162:$B$2182,作業日報!$A$2162:$A$2182,$A31,作業日報!$D$2162:$D$2182,"○")+SUMIFS(作業日報!$F$2162:$F$2182,作業日報!$E$2162:$E$2182,$A31,作業日報!$H$2162:$H$2182,"○")</f>
        <v>0</v>
      </c>
    </row>
    <row r="32" spans="1:55" x14ac:dyDescent="0.2">
      <c r="A32" s="399"/>
      <c r="B32" s="398"/>
      <c r="C32" s="397"/>
      <c r="D32" s="396">
        <f>SUMIFS(作業日報!B:B,作業日報!A:A,A32,作業日報!D:D,"○")+SUMIFS(作業日報!F:F,作業日報!E:E,A32,作業日報!H:H,"○")</f>
        <v>0</v>
      </c>
      <c r="E32" s="395">
        <f>SUMIFS(作業日報!$B$12:$B$32,作業日報!$A$12:$A$32,$A32,作業日報!$D$12:$D$32,"○")+SUMIFS(作業日報!$F$12:$F$32,作業日報!$E$12:$E$32,$A32,作業日報!$H$12:$H$32,"○")</f>
        <v>0</v>
      </c>
      <c r="F32" s="394">
        <f>SUMIFS(作業日報!$B$55:$B$75,作業日報!$A$55:$A$75,$A32,作業日報!$D$55:$D$75,"○")+SUMIFS(作業日報!$F$55:$F$75,作業日報!$E$55:$E$75,$A32,作業日報!$H$55:$H$75,"○")</f>
        <v>0</v>
      </c>
      <c r="G32" s="394">
        <f>SUMIFS(作業日報!$B$98:$B$118,作業日報!$A$98:$A$118,$A32,作業日報!$D$98:$D$118,"○")+SUMIFS(作業日報!$F$98:$F$118,作業日報!$E$98:$E$118,$A32,作業日報!$H$98:$H$118,"○")</f>
        <v>0</v>
      </c>
      <c r="H32" s="394">
        <f>SUMIFS(作業日報!$B$141:$B$161,作業日報!$A$141:$A$161,$A32,作業日報!$D$141:$D$161,"○")+SUMIFS(作業日報!$F$141:$F$161,作業日報!$E$141:$E$161,$A32,作業日報!$H$141:$H$161,"○")</f>
        <v>0</v>
      </c>
      <c r="I32" s="394">
        <f>SUMIFS(作業日報!$B$184:$B$204,作業日報!$A$184:$A$204,$A32,作業日報!$D$184:$D$204,"○")+SUMIFS(作業日報!$F$184:$F$204,作業日報!$E$184:$E$204,$A32,作業日報!$H$184:$H$204,"○")</f>
        <v>0</v>
      </c>
      <c r="J32" s="394">
        <f>SUMIFS(作業日報!$B$227:$B$247,作業日報!$A$227:$A$247,$A32,作業日報!$D$227:$D$247,"○")+SUMIFS(作業日報!$F$227:$F$247,作業日報!$E$227:$E$247,$A32,作業日報!$H$227:$H$247,"○")</f>
        <v>0</v>
      </c>
      <c r="K32" s="394">
        <f>SUMIFS(作業日報!$B$270:$B$290,作業日報!$A$270:$A$290,$A32,作業日報!$D$270:$D$290,"○")+SUMIFS(作業日報!$F$270:$F$290,作業日報!$E$270:$E$290,$A32,作業日報!$H$270:$H$290,"○")</f>
        <v>0</v>
      </c>
      <c r="L32" s="394">
        <f>SUMIFS(作業日報!$B$313:$B$333,作業日報!$A$313:$A$333,$A32,作業日報!$D$313:$D$333,"○")+SUMIFS(作業日報!$F$313:$F$333,作業日報!$E$313:$E$333,$A32,作業日報!$H$313:$H$333,"○")</f>
        <v>0</v>
      </c>
      <c r="M32" s="394">
        <f>SUMIFS(作業日報!$B$356:$B$376,作業日報!$A$356:$A$376,$A32,作業日報!$D$356:$D$376,"○")+SUMIFS(作業日報!$F$356:$F$376,作業日報!$E$356:$E$376,$A32,作業日報!$H$356:$H$376,"○")</f>
        <v>0</v>
      </c>
      <c r="N32" s="394">
        <f>SUMIFS(作業日報!$B$399:$B$419,作業日報!$A$399:$A$419,$A32,作業日報!$D$399:$D$419,"○")+SUMIFS(作業日報!$F$399:$F$419,作業日報!$E$399:$E$419,$A32,作業日報!$H$399:$H$419,"○")</f>
        <v>0</v>
      </c>
      <c r="O32" s="394">
        <f>SUMIFS(作業日報!$B$442:$B$462,作業日報!$A$442:$A$462,$A32,作業日報!$D$442:$D$462,"○")+SUMIFS(作業日報!$F$442:$F$462,作業日報!$E$442:$E$462,$A32,作業日報!$H$442:$H$462,"○")</f>
        <v>0</v>
      </c>
      <c r="P32" s="394">
        <f>SUMIFS(作業日報!$B$485:$B$505,作業日報!$A$485:$A$505,$A32,作業日報!$D$485:$D$505,"○")+SUMIFS(作業日報!$F$485:$F$505,作業日報!$E$485:$E$505,$A32,作業日報!$H$485:$H$505,"○")</f>
        <v>0</v>
      </c>
      <c r="Q32" s="394">
        <f>SUMIFS(作業日報!$B$528:$B$548,作業日報!$A$528:$A$548,$A32,作業日報!$D$528:$D$548,"○")+SUMIFS(作業日報!$F$528:$F$548,作業日報!$E$528:$E$548,$A32,作業日報!$H$528:$H$548,"○")</f>
        <v>0</v>
      </c>
      <c r="R32" s="394">
        <f>SUMIFS(作業日報!$B$571:$B$591,作業日報!$A$571:$A$591,$A32,作業日報!$D$571:$D$591,"○")+SUMIFS(作業日報!$F$571:$F$591,作業日報!$E$571:$E$591,$A32,作業日報!$H$571:$H$591,"○")</f>
        <v>0</v>
      </c>
      <c r="S32" s="391">
        <f>SUMIFS(作業日報!$B$614:$B$634,作業日報!$A$614:$A$634,$A32,作業日報!$D$614:$D$634,"○")+SUMIFS(作業日報!$F$614:$F$634,作業日報!$E$614:$E$634,$A32,作業日報!$H$614:$H$634,"○")</f>
        <v>0</v>
      </c>
      <c r="T32" s="393">
        <f>SUMIFS(作業日報!$B$657:$B$677,作業日報!$A$657:$A$677,$A32,作業日報!$D$657:$D$677,"○")+SUMIFS(作業日報!$F$657:$F$677,作業日報!$E$657:$E$677,$A32,作業日報!$H$657:$H$677,"○")</f>
        <v>0</v>
      </c>
      <c r="U32" s="392">
        <f>SUMIFS(作業日報!$B$700:$B$720,作業日報!$A$700:$A$720,$A32,作業日報!$D$700:$D$720,"○")+SUMIFS(作業日報!$F$700:$F$720,作業日報!$E$700:$E$720,$A32,作業日報!$H$700:$H$720,"○")</f>
        <v>0</v>
      </c>
      <c r="V32" s="392">
        <f>SUMIFS(作業日報!$B$743:$B$763,作業日報!$A$743:$A$763,$A32,作業日報!$D$743:$D$763,"○")+SUMIFS(作業日報!$F$743:$F$763,作業日報!$E$743:$E$763,$A32,作業日報!$H$743:$H$763,"○")</f>
        <v>0</v>
      </c>
      <c r="W32" s="392">
        <f>SUMIFS(作業日報!$B$786:$B$806,作業日報!$A$786:$A$806,$A32,作業日報!$D$786:$D$806,"○")+SUMIFS(作業日報!$F$786:$F$806,作業日報!$E$786:$E$806,$A32,作業日報!$H$786:$H$806,"○")</f>
        <v>0</v>
      </c>
      <c r="X32" s="392">
        <f>SUMIFS(作業日報!$B$829:$B$849,作業日報!$A$829:$A$849,$A32,作業日報!$D$829:$D$849,"○")+SUMIFS(作業日報!$F$829:$F$849,作業日報!$E$829:$E$849,$A32,作業日報!$H$829:$H$849,"○")</f>
        <v>0</v>
      </c>
      <c r="Y32" s="392">
        <f>SUMIFS(作業日報!$B$872:$B$892,作業日報!$A$872:$A$892,$A32,作業日報!$D$872:$D$892,"○")+SUMIFS(作業日報!$F$872:$F$892,作業日報!$E$872:$E$892,$A32,作業日報!$H$872:$H$892,"○")</f>
        <v>0</v>
      </c>
      <c r="Z32" s="392">
        <f>SUMIFS(作業日報!$B$915:$B$935,作業日報!$A$915:$A$935,$A32,作業日報!$D$915:$D$935,"○")+SUMIFS(作業日報!$F$915:$F$935,作業日報!$E$915:$E$935,$A32,作業日報!$H$915:$H$935,"○")</f>
        <v>0</v>
      </c>
      <c r="AA32" s="473">
        <f>SUMIFS(作業日報!$B$958:$B$978,作業日報!$A$958:$A$978,$A32,作業日報!$D$958:$D$978,"○")+SUMIFS(作業日報!$F$958:$F$978,作業日報!$E$958:$E$978,$A32,作業日報!$H$958:$H$978,"○")</f>
        <v>0</v>
      </c>
      <c r="AB32" s="392">
        <f>SUMIFS(作業日報!$B$1001:$B$1021,作業日報!$A$1001:$A$1021,$A32,作業日報!$D$1001:$D$1021,"○")+SUMIFS(作業日報!$F$1001:$F$1021,作業日報!$E$1001:$E$1021,$A32,作業日報!$H$1001:$H$1021,"○")</f>
        <v>0</v>
      </c>
      <c r="AC32" s="392">
        <f>SUMIFS(作業日報!$B$1044:$B$1064,作業日報!$A$1044:$A$1064,$A32,作業日報!$D$1044:$D$1064,"○")+SUMIFS(作業日報!$F$1044:$F$1064,作業日報!$E$1044:$E$1064,$A32,作業日報!$H$1044:$H$1064,"○")</f>
        <v>0</v>
      </c>
      <c r="AD32" s="392">
        <f>SUMIFS(作業日報!$B$1087:$B$1107,作業日報!$A$1087:$A$1107,$A32,作業日報!$D$1087:$D$1107,"○")+SUMIFS(作業日報!$F$1087:$F$1107,作業日報!$E$1087:$E$1107,$A32,作業日報!$H$1087:$H$1107,"○")</f>
        <v>0</v>
      </c>
      <c r="AE32" s="392">
        <f>SUMIFS(作業日報!$B$1130:$B$1150,作業日報!$A$1130:$A$1150,$A32,作業日報!$D$1130:$D$1150,"○")+SUMIFS(作業日報!$F$1130:$F$1150,作業日報!$E$1130:$E$1150,$A32,作業日報!$H$1130:$H$1150,"○")</f>
        <v>0</v>
      </c>
      <c r="AF32" s="392">
        <f>SUMIFS(作業日報!$B$1173:$B$1193,作業日報!$A$1173:$A$1193,$A32,作業日報!$D$1173:$D$1193,"○")+SUMIFS(作業日報!$F$1173:$F$1193,作業日報!$E$1173:$E$1193,$A32,作業日報!$H$1173:$H$1193,"○")</f>
        <v>0</v>
      </c>
      <c r="AG32" s="392">
        <f>SUMIFS(作業日報!$B$1216:$B$1236,作業日報!$A$1216:$A$1236,$A32,作業日報!$D$1216:$D$1236,"○")+SUMIFS(作業日報!$F$1216:$F$1236,作業日報!$E$1216:$E$1236,$A32,作業日報!$H$1216:$H$1236,"○")</f>
        <v>0</v>
      </c>
      <c r="AH32" s="392">
        <f>SUMIFS(作業日報!$B$1259:$B$1279,作業日報!$A$1259:$A$1279,$A32,作業日報!$D$1259:$D$1279,"○")+SUMIFS(作業日報!$F$1259:$F$1279,作業日報!$E$1259:$E$1279,$A32,作業日報!$H$1259:$H$1279,"○")</f>
        <v>0</v>
      </c>
      <c r="AI32" s="392">
        <f>SUMIFS(作業日報!$B$1302:$B$1322,作業日報!$A$1302:$A$1322,$A32,作業日報!$D$1302:$D$1322,"○")+SUMIFS(作業日報!$F$1302:$F$1322,作業日報!$E$1302:$E$1322,$A32,作業日報!$H$1302:$H$1322,"○")</f>
        <v>0</v>
      </c>
      <c r="AJ32" s="392">
        <f>SUMIFS(作業日報!$B$1345:$B$1365,作業日報!$A$1345:$A$1365,$A32,作業日報!$D$1345:$D$1365,"○")+SUMIFS(作業日報!$F$1345:$F$1365,作業日報!$E$1345:$E$1365,$A32,作業日報!$H$1345:$H$1365,"○")</f>
        <v>0</v>
      </c>
      <c r="AK32" s="392">
        <f>SUMIFS(作業日報!$B$1388:$B$1408,作業日報!$A$1388:$A$1408,$A32,作業日報!$D$1388:$D$1408,"○")+SUMIFS(作業日報!$F$1388:$F$1408,作業日報!$E$1388:$E$1408,$A32,作業日報!$H$1388:$H$1408,"○")</f>
        <v>0</v>
      </c>
      <c r="AL32" s="392">
        <f>SUMIFS(作業日報!$B$1431:$B$1451,作業日報!$A$1431:$A$1451,$A32,作業日報!$D$1431:$D$1451,"○")+SUMIFS(作業日報!$F$1431:$F$1451,作業日報!$E$1431:$E$1451,$A32,作業日報!$H$1431:$H$1451,"○")</f>
        <v>0</v>
      </c>
      <c r="AM32" s="392">
        <f>SUMIFS(作業日報!$B$1474:$B$1494,作業日報!$A$1474:$A$1494,$A32,作業日報!$D$1474:$D$1494,"○")+SUMIFS(作業日報!$F$1474:$F$1494,作業日報!$E$1474:$E$1494,$A32,作業日報!$H$1474:$H$1494,"○")</f>
        <v>0</v>
      </c>
      <c r="AN32" s="392">
        <f>SUMIFS(作業日報!$B$1517:$B$1537,作業日報!$A$1517:$A$1537,$A32,作業日報!$D$1517:$D$1537,"○")+SUMIFS(作業日報!$F$1517:$F$1537,作業日報!$E$1517:$E$1537,$A32,作業日報!$H$1517:$H$1537,"○")</f>
        <v>0</v>
      </c>
      <c r="AO32" s="392">
        <f>SUMIFS(作業日報!$B$1560:$B$1580,作業日報!$A$1560:$A$1580,$A32,作業日報!$D$1560:$D$1580,"○")+SUMIFS(作業日報!$F$1560:$F$1580,作業日報!$E$1560:$E$1580,$A32,作業日報!$H$1560:$H$1580,"○")</f>
        <v>0</v>
      </c>
      <c r="AP32" s="392">
        <f>SUMIFS(作業日報!$B$1603:$B$1623,作業日報!$A$1603:$A$1623,$A32,作業日報!$D$1603:$D$1623,"○")+SUMIFS(作業日報!$F$1603:$F$1623,作業日報!$E$1603:$E$1623,$A32,作業日報!$H$1603:$H$1623,"○")</f>
        <v>0</v>
      </c>
      <c r="AQ32" s="392">
        <f>SUMIFS(作業日報!$B$1646:$B$1666,作業日報!$A$1646:$A$1666,$A32,作業日報!$D$1646:$D$1666,"○")+SUMIFS(作業日報!$F$1646:$F$1666,作業日報!$E$1646:$E$1666,$A32,作業日報!$H$1646:$H$1666,"○")</f>
        <v>0</v>
      </c>
      <c r="AR32" s="392">
        <f>SUMIFS(作業日報!$B$1689:$B$1709,作業日報!$A$1689:$A$1709,$A32,作業日報!$D$1689:$D$1709,"○")+SUMIFS(作業日報!$F$1689:$F$1709,作業日報!$E$1689:$E$1709,$A32,作業日報!$H$1689:$H$1709,"○")</f>
        <v>0</v>
      </c>
      <c r="AS32" s="392">
        <f>SUMIFS(作業日報!$B$1732:$B$1752,作業日報!$A$1732:$A$1752,$A32,作業日報!$D$1732:$D$1752,"○")+SUMIFS(作業日報!$F$1732:$F$1752,作業日報!$E$1732:$E$1752,$A32,作業日報!$H$1732:$H$1752,"○")</f>
        <v>0</v>
      </c>
      <c r="AT32" s="392">
        <f>SUMIFS(作業日報!$B$1775:$B$1795,作業日報!$A$1775:$A$1795,$A32,作業日報!$D$1775:$D$1795,"○")+SUMIFS(作業日報!$F$1775:$F$1795,作業日報!$E$1775:$E$1795,$A32,作業日報!$H$1775:$H$1795,"○")</f>
        <v>0</v>
      </c>
      <c r="AU32" s="392">
        <f>SUMIFS(作業日報!$B$1818:$B$1838,作業日報!$A$1818:$A$1838,$A32,作業日報!$D$1818:$D$1838,"○")+SUMIFS(作業日報!$F$1818:$F$1838,作業日報!$E$1818:$E$1838,$A32,作業日報!$H$1818:$H$1838,"○")</f>
        <v>0</v>
      </c>
      <c r="AV32" s="392">
        <f>SUMIFS(作業日報!$B$1861:$B$1881,作業日報!$A$1861:$A$1881,$A32,作業日報!$D$1861:$D$1881,"○")+SUMIFS(作業日報!$F$1861:$F$1881,作業日報!$E$1861:$E$1881,$A32,作業日報!$H$1861:$H$1881,"○")</f>
        <v>0</v>
      </c>
      <c r="AW32" s="392">
        <f>SUMIFS(作業日報!$B$1904:$B$1924,作業日報!$A$1904:$A$1924,$A32,作業日報!$D$1904:$D$1924,"○")+SUMIFS(作業日報!$F$1904:$F$1924,作業日報!$E$1904:$E$1924,$A32,作業日報!$H$1904:$H$1924,"○")</f>
        <v>0</v>
      </c>
      <c r="AX32" s="392">
        <f>SUMIFS(作業日報!$B$1947:$B$1967,作業日報!$A$1947:$A$1967,$A32,作業日報!$D$1947:$D$1967,"○")+SUMIFS(作業日報!$F$1947:$F$1967,作業日報!$E$1947:$E$1967,$A32,作業日報!$H$1947:$H$1967,"○")</f>
        <v>0</v>
      </c>
      <c r="AY32" s="392">
        <f>SUMIFS(作業日報!$B$1990:$B$2010,作業日報!$A$1990:$A$2010,$A32,作業日報!$D$1990:$D$2010,"○")+SUMIFS(作業日報!$F$1990:$F$2010,作業日報!$E$1990:$E$2010,$A32,作業日報!$H$1990:$H$2010,"○")</f>
        <v>0</v>
      </c>
      <c r="AZ32" s="392">
        <f>SUMIFS(作業日報!$B$2033:$B$2053,作業日報!$A$2033:$A$2053,$A32,作業日報!$D$2033:$D$2053,"○")+SUMIFS(作業日報!$F$2033:$F$2053,作業日報!$E$2033:$E$2053,$A32,作業日報!$H$2033:$H$2053,"○")</f>
        <v>0</v>
      </c>
      <c r="BA32" s="392">
        <f>SUMIFS(作業日報!$B$2076:$B$2096,作業日報!$A$2076:$A$2096,$A32,作業日報!$D$2076:$D$2096,"○")+SUMIFS(作業日報!$F$2076:$F$2096,作業日報!$E$2076:$E$2096,$A32,作業日報!$H$2076:$H$2096,"○")</f>
        <v>0</v>
      </c>
      <c r="BB32" s="392">
        <f>SUMIFS(作業日報!$B$2119:$B$2139,作業日報!$A$2119:$A$2139,$A32,作業日報!$D$2119:$D$2139,"○")+SUMIFS(作業日報!$F$2119:$F$2139,作業日報!$E$2119:$E$2139,$A32,作業日報!$H$2119:$H$2139,"○")</f>
        <v>0</v>
      </c>
      <c r="BC32" s="478">
        <f>SUMIFS(作業日報!$B$2162:$B$2182,作業日報!$A$2162:$A$2182,$A32,作業日報!$D$2162:$D$2182,"○")+SUMIFS(作業日報!$F$2162:$F$2182,作業日報!$E$2162:$E$2182,$A32,作業日報!$H$2162:$H$2182,"○")</f>
        <v>0</v>
      </c>
    </row>
    <row r="33" spans="1:55" x14ac:dyDescent="0.2">
      <c r="A33" s="400"/>
      <c r="B33" s="398"/>
      <c r="C33" s="397"/>
      <c r="D33" s="396">
        <f>SUMIFS(作業日報!B:B,作業日報!A:A,A33,作業日報!D:D,"○")+SUMIFS(作業日報!F:F,作業日報!E:E,A33,作業日報!H:H,"○")</f>
        <v>0</v>
      </c>
      <c r="E33" s="395">
        <f>SUMIFS(作業日報!$B$12:$B$32,作業日報!$A$12:$A$32,$A33,作業日報!$D$12:$D$32,"○")+SUMIFS(作業日報!$F$12:$F$32,作業日報!$E$12:$E$32,$A33,作業日報!$H$12:$H$32,"○")</f>
        <v>0</v>
      </c>
      <c r="F33" s="394">
        <f>SUMIFS(作業日報!$B$55:$B$75,作業日報!$A$55:$A$75,$A33,作業日報!$D$55:$D$75,"○")+SUMIFS(作業日報!$F$55:$F$75,作業日報!$E$55:$E$75,$A33,作業日報!$H$55:$H$75,"○")</f>
        <v>0</v>
      </c>
      <c r="G33" s="394">
        <f>SUMIFS(作業日報!$B$98:$B$118,作業日報!$A$98:$A$118,$A33,作業日報!$D$98:$D$118,"○")+SUMIFS(作業日報!$F$98:$F$118,作業日報!$E$98:$E$118,$A33,作業日報!$H$98:$H$118,"○")</f>
        <v>0</v>
      </c>
      <c r="H33" s="394">
        <f>SUMIFS(作業日報!$B$141:$B$161,作業日報!$A$141:$A$161,$A33,作業日報!$D$141:$D$161,"○")+SUMIFS(作業日報!$F$141:$F$161,作業日報!$E$141:$E$161,$A33,作業日報!$H$141:$H$161,"○")</f>
        <v>0</v>
      </c>
      <c r="I33" s="394">
        <f>SUMIFS(作業日報!$B$184:$B$204,作業日報!$A$184:$A$204,$A33,作業日報!$D$184:$D$204,"○")+SUMIFS(作業日報!$F$184:$F$204,作業日報!$E$184:$E$204,$A33,作業日報!$H$184:$H$204,"○")</f>
        <v>0</v>
      </c>
      <c r="J33" s="394">
        <f>SUMIFS(作業日報!$B$227:$B$247,作業日報!$A$227:$A$247,$A33,作業日報!$D$227:$D$247,"○")+SUMIFS(作業日報!$F$227:$F$247,作業日報!$E$227:$E$247,$A33,作業日報!$H$227:$H$247,"○")</f>
        <v>0</v>
      </c>
      <c r="K33" s="394">
        <f>SUMIFS(作業日報!$B$270:$B$290,作業日報!$A$270:$A$290,$A33,作業日報!$D$270:$D$290,"○")+SUMIFS(作業日報!$F$270:$F$290,作業日報!$E$270:$E$290,$A33,作業日報!$H$270:$H$290,"○")</f>
        <v>0</v>
      </c>
      <c r="L33" s="394">
        <f>SUMIFS(作業日報!$B$313:$B$333,作業日報!$A$313:$A$333,$A33,作業日報!$D$313:$D$333,"○")+SUMIFS(作業日報!$F$313:$F$333,作業日報!$E$313:$E$333,$A33,作業日報!$H$313:$H$333,"○")</f>
        <v>0</v>
      </c>
      <c r="M33" s="394">
        <f>SUMIFS(作業日報!$B$356:$B$376,作業日報!$A$356:$A$376,$A33,作業日報!$D$356:$D$376,"○")+SUMIFS(作業日報!$F$356:$F$376,作業日報!$E$356:$E$376,$A33,作業日報!$H$356:$H$376,"○")</f>
        <v>0</v>
      </c>
      <c r="N33" s="394">
        <f>SUMIFS(作業日報!$B$399:$B$419,作業日報!$A$399:$A$419,$A33,作業日報!$D$399:$D$419,"○")+SUMIFS(作業日報!$F$399:$F$419,作業日報!$E$399:$E$419,$A33,作業日報!$H$399:$H$419,"○")</f>
        <v>0</v>
      </c>
      <c r="O33" s="394">
        <f>SUMIFS(作業日報!$B$442:$B$462,作業日報!$A$442:$A$462,$A33,作業日報!$D$442:$D$462,"○")+SUMIFS(作業日報!$F$442:$F$462,作業日報!$E$442:$E$462,$A33,作業日報!$H$442:$H$462,"○")</f>
        <v>0</v>
      </c>
      <c r="P33" s="394">
        <f>SUMIFS(作業日報!$B$485:$B$505,作業日報!$A$485:$A$505,$A33,作業日報!$D$485:$D$505,"○")+SUMIFS(作業日報!$F$485:$F$505,作業日報!$E$485:$E$505,$A33,作業日報!$H$485:$H$505,"○")</f>
        <v>0</v>
      </c>
      <c r="Q33" s="394">
        <f>SUMIFS(作業日報!$B$528:$B$548,作業日報!$A$528:$A$548,$A33,作業日報!$D$528:$D$548,"○")+SUMIFS(作業日報!$F$528:$F$548,作業日報!$E$528:$E$548,$A33,作業日報!$H$528:$H$548,"○")</f>
        <v>0</v>
      </c>
      <c r="R33" s="394">
        <f>SUMIFS(作業日報!$B$571:$B$591,作業日報!$A$571:$A$591,$A33,作業日報!$D$571:$D$591,"○")+SUMIFS(作業日報!$F$571:$F$591,作業日報!$E$571:$E$591,$A33,作業日報!$H$571:$H$591,"○")</f>
        <v>0</v>
      </c>
      <c r="S33" s="391">
        <f>SUMIFS(作業日報!$B$614:$B$634,作業日報!$A$614:$A$634,$A33,作業日報!$D$614:$D$634,"○")+SUMIFS(作業日報!$F$614:$F$634,作業日報!$E$614:$E$634,$A33,作業日報!$H$614:$H$634,"○")</f>
        <v>0</v>
      </c>
      <c r="T33" s="393">
        <f>SUMIFS(作業日報!$B$657:$B$677,作業日報!$A$657:$A$677,$A33,作業日報!$D$657:$D$677,"○")+SUMIFS(作業日報!$F$657:$F$677,作業日報!$E$657:$E$677,$A33,作業日報!$H$657:$H$677,"○")</f>
        <v>0</v>
      </c>
      <c r="U33" s="392">
        <f>SUMIFS(作業日報!$B$700:$B$720,作業日報!$A$700:$A$720,$A33,作業日報!$D$700:$D$720,"○")+SUMIFS(作業日報!$F$700:$F$720,作業日報!$E$700:$E$720,$A33,作業日報!$H$700:$H$720,"○")</f>
        <v>0</v>
      </c>
      <c r="V33" s="392">
        <f>SUMIFS(作業日報!$B$743:$B$763,作業日報!$A$743:$A$763,$A33,作業日報!$D$743:$D$763,"○")+SUMIFS(作業日報!$F$743:$F$763,作業日報!$E$743:$E$763,$A33,作業日報!$H$743:$H$763,"○")</f>
        <v>0</v>
      </c>
      <c r="W33" s="392">
        <f>SUMIFS(作業日報!$B$786:$B$806,作業日報!$A$786:$A$806,$A33,作業日報!$D$786:$D$806,"○")+SUMIFS(作業日報!$F$786:$F$806,作業日報!$E$786:$E$806,$A33,作業日報!$H$786:$H$806,"○")</f>
        <v>0</v>
      </c>
      <c r="X33" s="392">
        <f>SUMIFS(作業日報!$B$829:$B$849,作業日報!$A$829:$A$849,$A33,作業日報!$D$829:$D$849,"○")+SUMIFS(作業日報!$F$829:$F$849,作業日報!$E$829:$E$849,$A33,作業日報!$H$829:$H$849,"○")</f>
        <v>0</v>
      </c>
      <c r="Y33" s="392">
        <f>SUMIFS(作業日報!$B$872:$B$892,作業日報!$A$872:$A$892,$A33,作業日報!$D$872:$D$892,"○")+SUMIFS(作業日報!$F$872:$F$892,作業日報!$E$872:$E$892,$A33,作業日報!$H$872:$H$892,"○")</f>
        <v>0</v>
      </c>
      <c r="Z33" s="392">
        <f>SUMIFS(作業日報!$B$915:$B$935,作業日報!$A$915:$A$935,$A33,作業日報!$D$915:$D$935,"○")+SUMIFS(作業日報!$F$915:$F$935,作業日報!$E$915:$E$935,$A33,作業日報!$H$915:$H$935,"○")</f>
        <v>0</v>
      </c>
      <c r="AA33" s="473">
        <f>SUMIFS(作業日報!$B$958:$B$978,作業日報!$A$958:$A$978,$A33,作業日報!$D$958:$D$978,"○")+SUMIFS(作業日報!$F$958:$F$978,作業日報!$E$958:$E$978,$A33,作業日報!$H$958:$H$978,"○")</f>
        <v>0</v>
      </c>
      <c r="AB33" s="392">
        <f>SUMIFS(作業日報!$B$1001:$B$1021,作業日報!$A$1001:$A$1021,$A33,作業日報!$D$1001:$D$1021,"○")+SUMIFS(作業日報!$F$1001:$F$1021,作業日報!$E$1001:$E$1021,$A33,作業日報!$H$1001:$H$1021,"○")</f>
        <v>0</v>
      </c>
      <c r="AC33" s="392">
        <f>SUMIFS(作業日報!$B$1044:$B$1064,作業日報!$A$1044:$A$1064,$A33,作業日報!$D$1044:$D$1064,"○")+SUMIFS(作業日報!$F$1044:$F$1064,作業日報!$E$1044:$E$1064,$A33,作業日報!$H$1044:$H$1064,"○")</f>
        <v>0</v>
      </c>
      <c r="AD33" s="392">
        <f>SUMIFS(作業日報!$B$1087:$B$1107,作業日報!$A$1087:$A$1107,$A33,作業日報!$D$1087:$D$1107,"○")+SUMIFS(作業日報!$F$1087:$F$1107,作業日報!$E$1087:$E$1107,$A33,作業日報!$H$1087:$H$1107,"○")</f>
        <v>0</v>
      </c>
      <c r="AE33" s="392">
        <f>SUMIFS(作業日報!$B$1130:$B$1150,作業日報!$A$1130:$A$1150,$A33,作業日報!$D$1130:$D$1150,"○")+SUMIFS(作業日報!$F$1130:$F$1150,作業日報!$E$1130:$E$1150,$A33,作業日報!$H$1130:$H$1150,"○")</f>
        <v>0</v>
      </c>
      <c r="AF33" s="392">
        <f>SUMIFS(作業日報!$B$1173:$B$1193,作業日報!$A$1173:$A$1193,$A33,作業日報!$D$1173:$D$1193,"○")+SUMIFS(作業日報!$F$1173:$F$1193,作業日報!$E$1173:$E$1193,$A33,作業日報!$H$1173:$H$1193,"○")</f>
        <v>0</v>
      </c>
      <c r="AG33" s="392">
        <f>SUMIFS(作業日報!$B$1216:$B$1236,作業日報!$A$1216:$A$1236,$A33,作業日報!$D$1216:$D$1236,"○")+SUMIFS(作業日報!$F$1216:$F$1236,作業日報!$E$1216:$E$1236,$A33,作業日報!$H$1216:$H$1236,"○")</f>
        <v>0</v>
      </c>
      <c r="AH33" s="392">
        <f>SUMIFS(作業日報!$B$1259:$B$1279,作業日報!$A$1259:$A$1279,$A33,作業日報!$D$1259:$D$1279,"○")+SUMIFS(作業日報!$F$1259:$F$1279,作業日報!$E$1259:$E$1279,$A33,作業日報!$H$1259:$H$1279,"○")</f>
        <v>0</v>
      </c>
      <c r="AI33" s="392">
        <f>SUMIFS(作業日報!$B$1302:$B$1322,作業日報!$A$1302:$A$1322,$A33,作業日報!$D$1302:$D$1322,"○")+SUMIFS(作業日報!$F$1302:$F$1322,作業日報!$E$1302:$E$1322,$A33,作業日報!$H$1302:$H$1322,"○")</f>
        <v>0</v>
      </c>
      <c r="AJ33" s="392">
        <f>SUMIFS(作業日報!$B$1345:$B$1365,作業日報!$A$1345:$A$1365,$A33,作業日報!$D$1345:$D$1365,"○")+SUMIFS(作業日報!$F$1345:$F$1365,作業日報!$E$1345:$E$1365,$A33,作業日報!$H$1345:$H$1365,"○")</f>
        <v>0</v>
      </c>
      <c r="AK33" s="392">
        <f>SUMIFS(作業日報!$B$1388:$B$1408,作業日報!$A$1388:$A$1408,$A33,作業日報!$D$1388:$D$1408,"○")+SUMIFS(作業日報!$F$1388:$F$1408,作業日報!$E$1388:$E$1408,$A33,作業日報!$H$1388:$H$1408,"○")</f>
        <v>0</v>
      </c>
      <c r="AL33" s="392">
        <f>SUMIFS(作業日報!$B$1431:$B$1451,作業日報!$A$1431:$A$1451,$A33,作業日報!$D$1431:$D$1451,"○")+SUMIFS(作業日報!$F$1431:$F$1451,作業日報!$E$1431:$E$1451,$A33,作業日報!$H$1431:$H$1451,"○")</f>
        <v>0</v>
      </c>
      <c r="AM33" s="392">
        <f>SUMIFS(作業日報!$B$1474:$B$1494,作業日報!$A$1474:$A$1494,$A33,作業日報!$D$1474:$D$1494,"○")+SUMIFS(作業日報!$F$1474:$F$1494,作業日報!$E$1474:$E$1494,$A33,作業日報!$H$1474:$H$1494,"○")</f>
        <v>0</v>
      </c>
      <c r="AN33" s="392">
        <f>SUMIFS(作業日報!$B$1517:$B$1537,作業日報!$A$1517:$A$1537,$A33,作業日報!$D$1517:$D$1537,"○")+SUMIFS(作業日報!$F$1517:$F$1537,作業日報!$E$1517:$E$1537,$A33,作業日報!$H$1517:$H$1537,"○")</f>
        <v>0</v>
      </c>
      <c r="AO33" s="392">
        <f>SUMIFS(作業日報!$B$1560:$B$1580,作業日報!$A$1560:$A$1580,$A33,作業日報!$D$1560:$D$1580,"○")+SUMIFS(作業日報!$F$1560:$F$1580,作業日報!$E$1560:$E$1580,$A33,作業日報!$H$1560:$H$1580,"○")</f>
        <v>0</v>
      </c>
      <c r="AP33" s="392">
        <f>SUMIFS(作業日報!$B$1603:$B$1623,作業日報!$A$1603:$A$1623,$A33,作業日報!$D$1603:$D$1623,"○")+SUMIFS(作業日報!$F$1603:$F$1623,作業日報!$E$1603:$E$1623,$A33,作業日報!$H$1603:$H$1623,"○")</f>
        <v>0</v>
      </c>
      <c r="AQ33" s="392">
        <f>SUMIFS(作業日報!$B$1646:$B$1666,作業日報!$A$1646:$A$1666,$A33,作業日報!$D$1646:$D$1666,"○")+SUMIFS(作業日報!$F$1646:$F$1666,作業日報!$E$1646:$E$1666,$A33,作業日報!$H$1646:$H$1666,"○")</f>
        <v>0</v>
      </c>
      <c r="AR33" s="392">
        <f>SUMIFS(作業日報!$B$1689:$B$1709,作業日報!$A$1689:$A$1709,$A33,作業日報!$D$1689:$D$1709,"○")+SUMIFS(作業日報!$F$1689:$F$1709,作業日報!$E$1689:$E$1709,$A33,作業日報!$H$1689:$H$1709,"○")</f>
        <v>0</v>
      </c>
      <c r="AS33" s="392">
        <f>SUMIFS(作業日報!$B$1732:$B$1752,作業日報!$A$1732:$A$1752,$A33,作業日報!$D$1732:$D$1752,"○")+SUMIFS(作業日報!$F$1732:$F$1752,作業日報!$E$1732:$E$1752,$A33,作業日報!$H$1732:$H$1752,"○")</f>
        <v>0</v>
      </c>
      <c r="AT33" s="392">
        <f>SUMIFS(作業日報!$B$1775:$B$1795,作業日報!$A$1775:$A$1795,$A33,作業日報!$D$1775:$D$1795,"○")+SUMIFS(作業日報!$F$1775:$F$1795,作業日報!$E$1775:$E$1795,$A33,作業日報!$H$1775:$H$1795,"○")</f>
        <v>0</v>
      </c>
      <c r="AU33" s="392">
        <f>SUMIFS(作業日報!$B$1818:$B$1838,作業日報!$A$1818:$A$1838,$A33,作業日報!$D$1818:$D$1838,"○")+SUMIFS(作業日報!$F$1818:$F$1838,作業日報!$E$1818:$E$1838,$A33,作業日報!$H$1818:$H$1838,"○")</f>
        <v>0</v>
      </c>
      <c r="AV33" s="392">
        <f>SUMIFS(作業日報!$B$1861:$B$1881,作業日報!$A$1861:$A$1881,$A33,作業日報!$D$1861:$D$1881,"○")+SUMIFS(作業日報!$F$1861:$F$1881,作業日報!$E$1861:$E$1881,$A33,作業日報!$H$1861:$H$1881,"○")</f>
        <v>0</v>
      </c>
      <c r="AW33" s="392">
        <f>SUMIFS(作業日報!$B$1904:$B$1924,作業日報!$A$1904:$A$1924,$A33,作業日報!$D$1904:$D$1924,"○")+SUMIFS(作業日報!$F$1904:$F$1924,作業日報!$E$1904:$E$1924,$A33,作業日報!$H$1904:$H$1924,"○")</f>
        <v>0</v>
      </c>
      <c r="AX33" s="392">
        <f>SUMIFS(作業日報!$B$1947:$B$1967,作業日報!$A$1947:$A$1967,$A33,作業日報!$D$1947:$D$1967,"○")+SUMIFS(作業日報!$F$1947:$F$1967,作業日報!$E$1947:$E$1967,$A33,作業日報!$H$1947:$H$1967,"○")</f>
        <v>0</v>
      </c>
      <c r="AY33" s="392">
        <f>SUMIFS(作業日報!$B$1990:$B$2010,作業日報!$A$1990:$A$2010,$A33,作業日報!$D$1990:$D$2010,"○")+SUMIFS(作業日報!$F$1990:$F$2010,作業日報!$E$1990:$E$2010,$A33,作業日報!$H$1990:$H$2010,"○")</f>
        <v>0</v>
      </c>
      <c r="AZ33" s="392">
        <f>SUMIFS(作業日報!$B$2033:$B$2053,作業日報!$A$2033:$A$2053,$A33,作業日報!$D$2033:$D$2053,"○")+SUMIFS(作業日報!$F$2033:$F$2053,作業日報!$E$2033:$E$2053,$A33,作業日報!$H$2033:$H$2053,"○")</f>
        <v>0</v>
      </c>
      <c r="BA33" s="392">
        <f>SUMIFS(作業日報!$B$2076:$B$2096,作業日報!$A$2076:$A$2096,$A33,作業日報!$D$2076:$D$2096,"○")+SUMIFS(作業日報!$F$2076:$F$2096,作業日報!$E$2076:$E$2096,$A33,作業日報!$H$2076:$H$2096,"○")</f>
        <v>0</v>
      </c>
      <c r="BB33" s="392">
        <f>SUMIFS(作業日報!$B$2119:$B$2139,作業日報!$A$2119:$A$2139,$A33,作業日報!$D$2119:$D$2139,"○")+SUMIFS(作業日報!$F$2119:$F$2139,作業日報!$E$2119:$E$2139,$A33,作業日報!$H$2119:$H$2139,"○")</f>
        <v>0</v>
      </c>
      <c r="BC33" s="478">
        <f>SUMIFS(作業日報!$B$2162:$B$2182,作業日報!$A$2162:$A$2182,$A33,作業日報!$D$2162:$D$2182,"○")+SUMIFS(作業日報!$F$2162:$F$2182,作業日報!$E$2162:$E$2182,$A33,作業日報!$H$2162:$H$2182,"○")</f>
        <v>0</v>
      </c>
    </row>
    <row r="34" spans="1:55" x14ac:dyDescent="0.2">
      <c r="A34" s="399"/>
      <c r="B34" s="398"/>
      <c r="C34" s="397"/>
      <c r="D34" s="396">
        <f>SUMIFS(作業日報!B:B,作業日報!A:A,A34,作業日報!D:D,"○")+SUMIFS(作業日報!F:F,作業日報!E:E,A34,作業日報!H:H,"○")</f>
        <v>0</v>
      </c>
      <c r="E34" s="395">
        <f>SUMIFS(作業日報!$B$12:$B$32,作業日報!$A$12:$A$32,$A35,作業日報!$D$12:$D$32,"○")+SUMIFS(作業日報!$F$12:$F$32,作業日報!$E$12:$E$32,$A35,作業日報!$H$12:$H$32,"○")</f>
        <v>0</v>
      </c>
      <c r="F34" s="394">
        <f>SUMIFS(作業日報!$B$55:$B$75,作業日報!$A$55:$A$75,$A34,作業日報!$D$55:$D$75,"○")+SUMIFS(作業日報!$F$55:$F$75,作業日報!$E$55:$E$75,$A34,作業日報!$H$55:$H$75,"○")</f>
        <v>0</v>
      </c>
      <c r="G34" s="394">
        <f>SUMIFS(作業日報!$B$98:$B$118,作業日報!$A$98:$A$118,$A34,作業日報!$D$98:$D$118,"○")+SUMIFS(作業日報!$F$98:$F$118,作業日報!$E$98:$E$118,$A34,作業日報!$H$98:$H$118,"○")</f>
        <v>0</v>
      </c>
      <c r="H34" s="394">
        <f>SUMIFS(作業日報!$B$141:$B$161,作業日報!$A$141:$A$161,$A34,作業日報!$D$141:$D$161,"○")+SUMIFS(作業日報!$F$141:$F$161,作業日報!$E$141:$E$161,$A34,作業日報!$H$141:$H$161,"○")</f>
        <v>0</v>
      </c>
      <c r="I34" s="394">
        <f>SUMIFS(作業日報!$B$184:$B$204,作業日報!$A$184:$A$204,$A34,作業日報!$D$184:$D$204,"○")+SUMIFS(作業日報!$F$184:$F$204,作業日報!$E$184:$E$204,$A34,作業日報!$H$184:$H$204,"○")</f>
        <v>0</v>
      </c>
      <c r="J34" s="394">
        <f>SUMIFS(作業日報!$B$227:$B$247,作業日報!$A$227:$A$247,$A34,作業日報!$D$227:$D$247,"○")+SUMIFS(作業日報!$F$227:$F$247,作業日報!$E$227:$E$247,$A34,作業日報!$H$227:$H$247,"○")</f>
        <v>0</v>
      </c>
      <c r="K34" s="394">
        <f>SUMIFS(作業日報!$B$270:$B$290,作業日報!$A$270:$A$290,$A34,作業日報!$D$270:$D$290,"○")+SUMIFS(作業日報!$F$270:$F$290,作業日報!$E$270:$E$290,$A34,作業日報!$H$270:$H$290,"○")</f>
        <v>0</v>
      </c>
      <c r="L34" s="394">
        <f>SUMIFS(作業日報!$B$313:$B$333,作業日報!$A$313:$A$333,$A34,作業日報!$D$313:$D$333,"○")+SUMIFS(作業日報!$F$313:$F$333,作業日報!$E$313:$E$333,$A34,作業日報!$H$313:$H$333,"○")</f>
        <v>0</v>
      </c>
      <c r="M34" s="394">
        <f>SUMIFS(作業日報!$B$356:$B$376,作業日報!$A$356:$A$376,$A34,作業日報!$D$356:$D$376,"○")+SUMIFS(作業日報!$F$356:$F$376,作業日報!$E$356:$E$376,$A34,作業日報!$H$356:$H$376,"○")</f>
        <v>0</v>
      </c>
      <c r="N34" s="394">
        <f>SUMIFS(作業日報!$B$399:$B$419,作業日報!$A$399:$A$419,$A34,作業日報!$D$399:$D$419,"○")+SUMIFS(作業日報!$F$399:$F$419,作業日報!$E$399:$E$419,$A34,作業日報!$H$399:$H$419,"○")</f>
        <v>0</v>
      </c>
      <c r="O34" s="394">
        <f>SUMIFS(作業日報!$B$442:$B$462,作業日報!$A$442:$A$462,$A34,作業日報!$D$442:$D$462,"○")+SUMIFS(作業日報!$F$442:$F$462,作業日報!$E$442:$E$462,$A34,作業日報!$H$442:$H$462,"○")</f>
        <v>0</v>
      </c>
      <c r="P34" s="394">
        <f>SUMIFS(作業日報!$B$485:$B$505,作業日報!$A$485:$A$505,$A34,作業日報!$D$485:$D$505,"○")+SUMIFS(作業日報!$F$485:$F$505,作業日報!$E$485:$E$505,$A34,作業日報!$H$485:$H$505,"○")</f>
        <v>0</v>
      </c>
      <c r="Q34" s="394">
        <f>SUMIFS(作業日報!$B$528:$B$548,作業日報!$A$528:$A$548,$A34,作業日報!$D$528:$D$548,"○")+SUMIFS(作業日報!$F$528:$F$548,作業日報!$E$528:$E$548,$A34,作業日報!$H$528:$H$548,"○")</f>
        <v>0</v>
      </c>
      <c r="R34" s="394">
        <f>SUMIFS(作業日報!$B$571:$B$591,作業日報!$A$571:$A$591,$A34,作業日報!$D$571:$D$591,"○")+SUMIFS(作業日報!$F$571:$F$591,作業日報!$E$571:$E$591,$A34,作業日報!$H$571:$H$591,"○")</f>
        <v>0</v>
      </c>
      <c r="S34" s="391">
        <f>SUMIFS(作業日報!$B$614:$B$634,作業日報!$A$614:$A$634,$A34,作業日報!$D$614:$D$634,"○")+SUMIFS(作業日報!$F$614:$F$634,作業日報!$E$614:$E$634,$A34,作業日報!$H$614:$H$634,"○")</f>
        <v>0</v>
      </c>
      <c r="T34" s="393">
        <f>SUMIFS(作業日報!$B$657:$B$677,作業日報!$A$657:$A$677,$A34,作業日報!$D$657:$D$677,"○")+SUMIFS(作業日報!$F$657:$F$677,作業日報!$E$657:$E$677,$A34,作業日報!$H$657:$H$677,"○")</f>
        <v>0</v>
      </c>
      <c r="U34" s="392">
        <f>SUMIFS(作業日報!$B$700:$B$720,作業日報!$A$700:$A$720,$A34,作業日報!$D$700:$D$720,"○")+SUMIFS(作業日報!$F$700:$F$720,作業日報!$E$700:$E$720,$A34,作業日報!$H$700:$H$720,"○")</f>
        <v>0</v>
      </c>
      <c r="V34" s="392">
        <f>SUMIFS(作業日報!$B$743:$B$763,作業日報!$A$743:$A$763,$A34,作業日報!$D$743:$D$763,"○")+SUMIFS(作業日報!$F$743:$F$763,作業日報!$E$743:$E$763,$A34,作業日報!$H$743:$H$763,"○")</f>
        <v>0</v>
      </c>
      <c r="W34" s="392">
        <f>SUMIFS(作業日報!$B$786:$B$806,作業日報!$A$786:$A$806,$A34,作業日報!$D$786:$D$806,"○")+SUMIFS(作業日報!$F$786:$F$806,作業日報!$E$786:$E$806,$A34,作業日報!$H$786:$H$806,"○")</f>
        <v>0</v>
      </c>
      <c r="X34" s="392">
        <f>SUMIFS(作業日報!$B$829:$B$849,作業日報!$A$829:$A$849,$A34,作業日報!$D$829:$D$849,"○")+SUMIFS(作業日報!$F$829:$F$849,作業日報!$E$829:$E$849,$A34,作業日報!$H$829:$H$849,"○")</f>
        <v>0</v>
      </c>
      <c r="Y34" s="392">
        <f>SUMIFS(作業日報!$B$872:$B$892,作業日報!$A$872:$A$892,$A34,作業日報!$D$872:$D$892,"○")+SUMIFS(作業日報!$F$872:$F$892,作業日報!$E$872:$E$892,$A34,作業日報!$H$872:$H$892,"○")</f>
        <v>0</v>
      </c>
      <c r="Z34" s="392">
        <f>SUMIFS(作業日報!$B$915:$B$935,作業日報!$A$915:$A$935,$A34,作業日報!$D$915:$D$935,"○")+SUMIFS(作業日報!$F$915:$F$935,作業日報!$E$915:$E$935,$A34,作業日報!$H$915:$H$935,"○")</f>
        <v>0</v>
      </c>
      <c r="AA34" s="473">
        <f>SUMIFS(作業日報!$B$958:$B$978,作業日報!$A$958:$A$978,$A34,作業日報!$D$958:$D$978,"○")+SUMIFS(作業日報!$F$958:$F$978,作業日報!$E$958:$E$978,$A34,作業日報!$H$958:$H$978,"○")</f>
        <v>0</v>
      </c>
      <c r="AB34" s="392">
        <f>SUMIFS(作業日報!$B$1001:$B$1021,作業日報!$A$1001:$A$1021,$A34,作業日報!$D$1001:$D$1021,"○")+SUMIFS(作業日報!$F$1001:$F$1021,作業日報!$E$1001:$E$1021,$A34,作業日報!$H$1001:$H$1021,"○")</f>
        <v>0</v>
      </c>
      <c r="AC34" s="392">
        <f>SUMIFS(作業日報!$B$1044:$B$1064,作業日報!$A$1044:$A$1064,$A34,作業日報!$D$1044:$D$1064,"○")+SUMIFS(作業日報!$F$1044:$F$1064,作業日報!$E$1044:$E$1064,$A34,作業日報!$H$1044:$H$1064,"○")</f>
        <v>0</v>
      </c>
      <c r="AD34" s="392">
        <f>SUMIFS(作業日報!$B$1087:$B$1107,作業日報!$A$1087:$A$1107,$A34,作業日報!$D$1087:$D$1107,"○")+SUMIFS(作業日報!$F$1087:$F$1107,作業日報!$E$1087:$E$1107,$A34,作業日報!$H$1087:$H$1107,"○")</f>
        <v>0</v>
      </c>
      <c r="AE34" s="392">
        <f>SUMIFS(作業日報!$B$1130:$B$1150,作業日報!$A$1130:$A$1150,$A34,作業日報!$D$1130:$D$1150,"○")+SUMIFS(作業日報!$F$1130:$F$1150,作業日報!$E$1130:$E$1150,$A34,作業日報!$H$1130:$H$1150,"○")</f>
        <v>0</v>
      </c>
      <c r="AF34" s="392">
        <f>SUMIFS(作業日報!$B$1173:$B$1193,作業日報!$A$1173:$A$1193,$A34,作業日報!$D$1173:$D$1193,"○")+SUMIFS(作業日報!$F$1173:$F$1193,作業日報!$E$1173:$E$1193,$A34,作業日報!$H$1173:$H$1193,"○")</f>
        <v>0</v>
      </c>
      <c r="AG34" s="392">
        <f>SUMIFS(作業日報!$B$1216:$B$1236,作業日報!$A$1216:$A$1236,$A34,作業日報!$D$1216:$D$1236,"○")+SUMIFS(作業日報!$F$1216:$F$1236,作業日報!$E$1216:$E$1236,$A34,作業日報!$H$1216:$H$1236,"○")</f>
        <v>0</v>
      </c>
      <c r="AH34" s="392">
        <f>SUMIFS(作業日報!$B$1259:$B$1279,作業日報!$A$1259:$A$1279,$A34,作業日報!$D$1259:$D$1279,"○")+SUMIFS(作業日報!$F$1259:$F$1279,作業日報!$E$1259:$E$1279,$A34,作業日報!$H$1259:$H$1279,"○")</f>
        <v>0</v>
      </c>
      <c r="AI34" s="392">
        <f>SUMIFS(作業日報!$B$1302:$B$1322,作業日報!$A$1302:$A$1322,$A34,作業日報!$D$1302:$D$1322,"○")+SUMIFS(作業日報!$F$1302:$F$1322,作業日報!$E$1302:$E$1322,$A34,作業日報!$H$1302:$H$1322,"○")</f>
        <v>0</v>
      </c>
      <c r="AJ34" s="392">
        <f>SUMIFS(作業日報!$B$1345:$B$1365,作業日報!$A$1345:$A$1365,$A34,作業日報!$D$1345:$D$1365,"○")+SUMIFS(作業日報!$F$1345:$F$1365,作業日報!$E$1345:$E$1365,$A34,作業日報!$H$1345:$H$1365,"○")</f>
        <v>0</v>
      </c>
      <c r="AK34" s="392">
        <f>SUMIFS(作業日報!$B$1388:$B$1408,作業日報!$A$1388:$A$1408,$A34,作業日報!$D$1388:$D$1408,"○")+SUMIFS(作業日報!$F$1388:$F$1408,作業日報!$E$1388:$E$1408,$A34,作業日報!$H$1388:$H$1408,"○")</f>
        <v>0</v>
      </c>
      <c r="AL34" s="392">
        <f>SUMIFS(作業日報!$B$1431:$B$1451,作業日報!$A$1431:$A$1451,$A34,作業日報!$D$1431:$D$1451,"○")+SUMIFS(作業日報!$F$1431:$F$1451,作業日報!$E$1431:$E$1451,$A34,作業日報!$H$1431:$H$1451,"○")</f>
        <v>0</v>
      </c>
      <c r="AM34" s="392">
        <f>SUMIFS(作業日報!$B$1474:$B$1494,作業日報!$A$1474:$A$1494,$A34,作業日報!$D$1474:$D$1494,"○")+SUMIFS(作業日報!$F$1474:$F$1494,作業日報!$E$1474:$E$1494,$A34,作業日報!$H$1474:$H$1494,"○")</f>
        <v>0</v>
      </c>
      <c r="AN34" s="392">
        <f>SUMIFS(作業日報!$B$1517:$B$1537,作業日報!$A$1517:$A$1537,$A34,作業日報!$D$1517:$D$1537,"○")+SUMIFS(作業日報!$F$1517:$F$1537,作業日報!$E$1517:$E$1537,$A34,作業日報!$H$1517:$H$1537,"○")</f>
        <v>0</v>
      </c>
      <c r="AO34" s="392">
        <f>SUMIFS(作業日報!$B$1560:$B$1580,作業日報!$A$1560:$A$1580,$A34,作業日報!$D$1560:$D$1580,"○")+SUMIFS(作業日報!$F$1560:$F$1580,作業日報!$E$1560:$E$1580,$A34,作業日報!$H$1560:$H$1580,"○")</f>
        <v>0</v>
      </c>
      <c r="AP34" s="392">
        <f>SUMIFS(作業日報!$B$1603:$B$1623,作業日報!$A$1603:$A$1623,$A34,作業日報!$D$1603:$D$1623,"○")+SUMIFS(作業日報!$F$1603:$F$1623,作業日報!$E$1603:$E$1623,$A34,作業日報!$H$1603:$H$1623,"○")</f>
        <v>0</v>
      </c>
      <c r="AQ34" s="392">
        <f>SUMIFS(作業日報!$B$1646:$B$1666,作業日報!$A$1646:$A$1666,$A34,作業日報!$D$1646:$D$1666,"○")+SUMIFS(作業日報!$F$1646:$F$1666,作業日報!$E$1646:$E$1666,$A34,作業日報!$H$1646:$H$1666,"○")</f>
        <v>0</v>
      </c>
      <c r="AR34" s="392">
        <f>SUMIFS(作業日報!$B$1689:$B$1709,作業日報!$A$1689:$A$1709,$A34,作業日報!$D$1689:$D$1709,"○")+SUMIFS(作業日報!$F$1689:$F$1709,作業日報!$E$1689:$E$1709,$A34,作業日報!$H$1689:$H$1709,"○")</f>
        <v>0</v>
      </c>
      <c r="AS34" s="392">
        <f>SUMIFS(作業日報!$B$1732:$B$1752,作業日報!$A$1732:$A$1752,$A34,作業日報!$D$1732:$D$1752,"○")+SUMIFS(作業日報!$F$1732:$F$1752,作業日報!$E$1732:$E$1752,$A34,作業日報!$H$1732:$H$1752,"○")</f>
        <v>0</v>
      </c>
      <c r="AT34" s="392">
        <f>SUMIFS(作業日報!$B$1775:$B$1795,作業日報!$A$1775:$A$1795,$A34,作業日報!$D$1775:$D$1795,"○")+SUMIFS(作業日報!$F$1775:$F$1795,作業日報!$E$1775:$E$1795,$A34,作業日報!$H$1775:$H$1795,"○")</f>
        <v>0</v>
      </c>
      <c r="AU34" s="392">
        <f>SUMIFS(作業日報!$B$1818:$B$1838,作業日報!$A$1818:$A$1838,$A34,作業日報!$D$1818:$D$1838,"○")+SUMIFS(作業日報!$F$1818:$F$1838,作業日報!$E$1818:$E$1838,$A34,作業日報!$H$1818:$H$1838,"○")</f>
        <v>0</v>
      </c>
      <c r="AV34" s="392">
        <f>SUMIFS(作業日報!$B$1861:$B$1881,作業日報!$A$1861:$A$1881,$A34,作業日報!$D$1861:$D$1881,"○")+SUMIFS(作業日報!$F$1861:$F$1881,作業日報!$E$1861:$E$1881,$A34,作業日報!$H$1861:$H$1881,"○")</f>
        <v>0</v>
      </c>
      <c r="AW34" s="392">
        <f>SUMIFS(作業日報!$B$1904:$B$1924,作業日報!$A$1904:$A$1924,$A34,作業日報!$D$1904:$D$1924,"○")+SUMIFS(作業日報!$F$1904:$F$1924,作業日報!$E$1904:$E$1924,$A34,作業日報!$H$1904:$H$1924,"○")</f>
        <v>0</v>
      </c>
      <c r="AX34" s="392">
        <f>SUMIFS(作業日報!$B$1947:$B$1967,作業日報!$A$1947:$A$1967,$A34,作業日報!$D$1947:$D$1967,"○")+SUMIFS(作業日報!$F$1947:$F$1967,作業日報!$E$1947:$E$1967,$A34,作業日報!$H$1947:$H$1967,"○")</f>
        <v>0</v>
      </c>
      <c r="AY34" s="392">
        <f>SUMIFS(作業日報!$B$1990:$B$2010,作業日報!$A$1990:$A$2010,$A34,作業日報!$D$1990:$D$2010,"○")+SUMIFS(作業日報!$F$1990:$F$2010,作業日報!$E$1990:$E$2010,$A34,作業日報!$H$1990:$H$2010,"○")</f>
        <v>0</v>
      </c>
      <c r="AZ34" s="392">
        <f>SUMIFS(作業日報!$B$2033:$B$2053,作業日報!$A$2033:$A$2053,$A34,作業日報!$D$2033:$D$2053,"○")+SUMIFS(作業日報!$F$2033:$F$2053,作業日報!$E$2033:$E$2053,$A34,作業日報!$H$2033:$H$2053,"○")</f>
        <v>0</v>
      </c>
      <c r="BA34" s="392">
        <f>SUMIFS(作業日報!$B$2076:$B$2096,作業日報!$A$2076:$A$2096,$A34,作業日報!$D$2076:$D$2096,"○")+SUMIFS(作業日報!$F$2076:$F$2096,作業日報!$E$2076:$E$2096,$A34,作業日報!$H$2076:$H$2096,"○")</f>
        <v>0</v>
      </c>
      <c r="BB34" s="392">
        <f>SUMIFS(作業日報!$B$2119:$B$2139,作業日報!$A$2119:$A$2139,$A34,作業日報!$D$2119:$D$2139,"○")+SUMIFS(作業日報!$F$2119:$F$2139,作業日報!$E$2119:$E$2139,$A34,作業日報!$H$2119:$H$2139,"○")</f>
        <v>0</v>
      </c>
      <c r="BC34" s="478">
        <f>SUMIFS(作業日報!$B$2162:$B$2182,作業日報!$A$2162:$A$2182,$A34,作業日報!$D$2162:$D$2182,"○")+SUMIFS(作業日報!$F$2162:$F$2182,作業日報!$E$2162:$E$2182,$A34,作業日報!$H$2162:$H$2182,"○")</f>
        <v>0</v>
      </c>
    </row>
    <row r="35" spans="1:55" x14ac:dyDescent="0.2">
      <c r="A35" s="400"/>
      <c r="B35" s="398"/>
      <c r="C35" s="397"/>
      <c r="D35" s="396">
        <f>SUMIFS(作業日報!B:B,作業日報!A:A,A35,作業日報!D:D,"○")+SUMIFS(作業日報!F:F,作業日報!E:E,A35,作業日報!H:H,"○")</f>
        <v>0</v>
      </c>
      <c r="E35" s="395">
        <f>SUMIFS(作業日報!$B$12:$B$32,作業日報!$A$12:$A$32,$A35,作業日報!$D$12:$D$32,"○")+SUMIFS(作業日報!$F$12:$F$32,作業日報!$E$12:$E$32,$A35,作業日報!$H$12:$H$32,"○")</f>
        <v>0</v>
      </c>
      <c r="F35" s="394">
        <f>SUMIFS(作業日報!$B$55:$B$75,作業日報!$A$55:$A$75,$A35,作業日報!$D$55:$D$75,"○")+SUMIFS(作業日報!$F$55:$F$75,作業日報!$E$55:$E$75,$A35,作業日報!$H$55:$H$75,"○")</f>
        <v>0</v>
      </c>
      <c r="G35" s="394">
        <f>SUMIFS(作業日報!$B$98:$B$118,作業日報!$A$98:$A$118,$A35,作業日報!$D$98:$D$118,"○")+SUMIFS(作業日報!$F$98:$F$118,作業日報!$E$98:$E$118,$A35,作業日報!$H$98:$H$118,"○")</f>
        <v>0</v>
      </c>
      <c r="H35" s="394">
        <f>SUMIFS(作業日報!$B$141:$B$161,作業日報!$A$141:$A$161,$A35,作業日報!$D$141:$D$161,"○")+SUMIFS(作業日報!$F$141:$F$161,作業日報!$E$141:$E$161,$A35,作業日報!$H$141:$H$161,"○")</f>
        <v>0</v>
      </c>
      <c r="I35" s="394">
        <f>SUMIFS(作業日報!$B$184:$B$204,作業日報!$A$184:$A$204,$A35,作業日報!$D$184:$D$204,"○")+SUMIFS(作業日報!$F$184:$F$204,作業日報!$E$184:$E$204,$A35,作業日報!$H$184:$H$204,"○")</f>
        <v>0</v>
      </c>
      <c r="J35" s="394">
        <f>SUMIFS(作業日報!$B$227:$B$247,作業日報!$A$227:$A$247,$A35,作業日報!$D$227:$D$247,"○")+SUMIFS(作業日報!$F$227:$F$247,作業日報!$E$227:$E$247,$A35,作業日報!$H$227:$H$247,"○")</f>
        <v>0</v>
      </c>
      <c r="K35" s="394">
        <f>SUMIFS(作業日報!$B$270:$B$290,作業日報!$A$270:$A$290,$A35,作業日報!$D$270:$D$290,"○")+SUMIFS(作業日報!$F$270:$F$290,作業日報!$E$270:$E$290,$A35,作業日報!$H$270:$H$290,"○")</f>
        <v>0</v>
      </c>
      <c r="L35" s="394">
        <f>SUMIFS(作業日報!$B$313:$B$333,作業日報!$A$313:$A$333,$A35,作業日報!$D$313:$D$333,"○")+SUMIFS(作業日報!$F$313:$F$333,作業日報!$E$313:$E$333,$A35,作業日報!$H$313:$H$333,"○")</f>
        <v>0</v>
      </c>
      <c r="M35" s="394">
        <f>SUMIFS(作業日報!$B$356:$B$376,作業日報!$A$356:$A$376,$A35,作業日報!$D$356:$D$376,"○")+SUMIFS(作業日報!$F$356:$F$376,作業日報!$E$356:$E$376,$A35,作業日報!$H$356:$H$376,"○")</f>
        <v>0</v>
      </c>
      <c r="N35" s="394">
        <f>SUMIFS(作業日報!$B$399:$B$419,作業日報!$A$399:$A$419,$A35,作業日報!$D$399:$D$419,"○")+SUMIFS(作業日報!$F$399:$F$419,作業日報!$E$399:$E$419,$A35,作業日報!$H$399:$H$419,"○")</f>
        <v>0</v>
      </c>
      <c r="O35" s="394">
        <f>SUMIFS(作業日報!$B$442:$B$462,作業日報!$A$442:$A$462,$A35,作業日報!$D$442:$D$462,"○")+SUMIFS(作業日報!$F$442:$F$462,作業日報!$E$442:$E$462,$A35,作業日報!$H$442:$H$462,"○")</f>
        <v>0</v>
      </c>
      <c r="P35" s="394">
        <f>SUMIFS(作業日報!$B$485:$B$505,作業日報!$A$485:$A$505,$A35,作業日報!$D$485:$D$505,"○")+SUMIFS(作業日報!$F$485:$F$505,作業日報!$E$485:$E$505,$A35,作業日報!$H$485:$H$505,"○")</f>
        <v>0</v>
      </c>
      <c r="Q35" s="394">
        <f>SUMIFS(作業日報!$B$528:$B$548,作業日報!$A$528:$A$548,$A35,作業日報!$D$528:$D$548,"○")+SUMIFS(作業日報!$F$528:$F$548,作業日報!$E$528:$E$548,$A35,作業日報!$H$528:$H$548,"○")</f>
        <v>0</v>
      </c>
      <c r="R35" s="394">
        <f>SUMIFS(作業日報!$B$571:$B$591,作業日報!$A$571:$A$591,$A35,作業日報!$D$571:$D$591,"○")+SUMIFS(作業日報!$F$571:$F$591,作業日報!$E$571:$E$591,$A35,作業日報!$H$571:$H$591,"○")</f>
        <v>0</v>
      </c>
      <c r="S35" s="391">
        <f>SUMIFS(作業日報!$B$614:$B$634,作業日報!$A$614:$A$634,$A35,作業日報!$D$614:$D$634,"○")+SUMIFS(作業日報!$F$614:$F$634,作業日報!$E$614:$E$634,$A35,作業日報!$H$614:$H$634,"○")</f>
        <v>0</v>
      </c>
      <c r="T35" s="393">
        <f>SUMIFS(作業日報!$B$657:$B$677,作業日報!$A$657:$A$677,$A35,作業日報!$D$657:$D$677,"○")+SUMIFS(作業日報!$F$657:$F$677,作業日報!$E$657:$E$677,$A35,作業日報!$H$657:$H$677,"○")</f>
        <v>0</v>
      </c>
      <c r="U35" s="392">
        <f>SUMIFS(作業日報!$B$700:$B$720,作業日報!$A$700:$A$720,$A35,作業日報!$D$700:$D$720,"○")+SUMIFS(作業日報!$F$700:$F$720,作業日報!$E$700:$E$720,$A35,作業日報!$H$700:$H$720,"○")</f>
        <v>0</v>
      </c>
      <c r="V35" s="392">
        <f>SUMIFS(作業日報!$B$743:$B$763,作業日報!$A$743:$A$763,$A35,作業日報!$D$743:$D$763,"○")+SUMIFS(作業日報!$F$743:$F$763,作業日報!$E$743:$E$763,$A35,作業日報!$H$743:$H$763,"○")</f>
        <v>0</v>
      </c>
      <c r="W35" s="392">
        <f>SUMIFS(作業日報!$B$786:$B$806,作業日報!$A$786:$A$806,$A35,作業日報!$D$786:$D$806,"○")+SUMIFS(作業日報!$F$786:$F$806,作業日報!$E$786:$E$806,$A35,作業日報!$H$786:$H$806,"○")</f>
        <v>0</v>
      </c>
      <c r="X35" s="392">
        <f>SUMIFS(作業日報!$B$829:$B$849,作業日報!$A$829:$A$849,$A35,作業日報!$D$829:$D$849,"○")+SUMIFS(作業日報!$F$829:$F$849,作業日報!$E$829:$E$849,$A35,作業日報!$H$829:$H$849,"○")</f>
        <v>0</v>
      </c>
      <c r="Y35" s="392">
        <f>SUMIFS(作業日報!$B$872:$B$892,作業日報!$A$872:$A$892,$A35,作業日報!$D$872:$D$892,"○")+SUMIFS(作業日報!$F$872:$F$892,作業日報!$E$872:$E$892,$A35,作業日報!$H$872:$H$892,"○")</f>
        <v>0</v>
      </c>
      <c r="Z35" s="392">
        <f>SUMIFS(作業日報!$B$915:$B$935,作業日報!$A$915:$A$935,$A35,作業日報!$D$915:$D$935,"○")+SUMIFS(作業日報!$F$915:$F$935,作業日報!$E$915:$E$935,$A35,作業日報!$H$915:$H$935,"○")</f>
        <v>0</v>
      </c>
      <c r="AA35" s="473">
        <f>SUMIFS(作業日報!$B$958:$B$978,作業日報!$A$958:$A$978,$A35,作業日報!$D$958:$D$978,"○")+SUMIFS(作業日報!$F$958:$F$978,作業日報!$E$958:$E$978,$A35,作業日報!$H$958:$H$978,"○")</f>
        <v>0</v>
      </c>
      <c r="AB35" s="392">
        <f>SUMIFS(作業日報!$B$1001:$B$1021,作業日報!$A$1001:$A$1021,$A35,作業日報!$D$1001:$D$1021,"○")+SUMIFS(作業日報!$F$1001:$F$1021,作業日報!$E$1001:$E$1021,$A35,作業日報!$H$1001:$H$1021,"○")</f>
        <v>0</v>
      </c>
      <c r="AC35" s="392">
        <f>SUMIFS(作業日報!$B$1044:$B$1064,作業日報!$A$1044:$A$1064,$A35,作業日報!$D$1044:$D$1064,"○")+SUMIFS(作業日報!$F$1044:$F$1064,作業日報!$E$1044:$E$1064,$A35,作業日報!$H$1044:$H$1064,"○")</f>
        <v>0</v>
      </c>
      <c r="AD35" s="392">
        <f>SUMIFS(作業日報!$B$1087:$B$1107,作業日報!$A$1087:$A$1107,$A35,作業日報!$D$1087:$D$1107,"○")+SUMIFS(作業日報!$F$1087:$F$1107,作業日報!$E$1087:$E$1107,$A35,作業日報!$H$1087:$H$1107,"○")</f>
        <v>0</v>
      </c>
      <c r="AE35" s="392">
        <f>SUMIFS(作業日報!$B$1130:$B$1150,作業日報!$A$1130:$A$1150,$A35,作業日報!$D$1130:$D$1150,"○")+SUMIFS(作業日報!$F$1130:$F$1150,作業日報!$E$1130:$E$1150,$A35,作業日報!$H$1130:$H$1150,"○")</f>
        <v>0</v>
      </c>
      <c r="AF35" s="392">
        <f>SUMIFS(作業日報!$B$1173:$B$1193,作業日報!$A$1173:$A$1193,$A35,作業日報!$D$1173:$D$1193,"○")+SUMIFS(作業日報!$F$1173:$F$1193,作業日報!$E$1173:$E$1193,$A35,作業日報!$H$1173:$H$1193,"○")</f>
        <v>0</v>
      </c>
      <c r="AG35" s="392">
        <f>SUMIFS(作業日報!$B$1216:$B$1236,作業日報!$A$1216:$A$1236,$A35,作業日報!$D$1216:$D$1236,"○")+SUMIFS(作業日報!$F$1216:$F$1236,作業日報!$E$1216:$E$1236,$A35,作業日報!$H$1216:$H$1236,"○")</f>
        <v>0</v>
      </c>
      <c r="AH35" s="392">
        <f>SUMIFS(作業日報!$B$1259:$B$1279,作業日報!$A$1259:$A$1279,$A35,作業日報!$D$1259:$D$1279,"○")+SUMIFS(作業日報!$F$1259:$F$1279,作業日報!$E$1259:$E$1279,$A35,作業日報!$H$1259:$H$1279,"○")</f>
        <v>0</v>
      </c>
      <c r="AI35" s="392">
        <f>SUMIFS(作業日報!$B$1302:$B$1322,作業日報!$A$1302:$A$1322,$A35,作業日報!$D$1302:$D$1322,"○")+SUMIFS(作業日報!$F$1302:$F$1322,作業日報!$E$1302:$E$1322,$A35,作業日報!$H$1302:$H$1322,"○")</f>
        <v>0</v>
      </c>
      <c r="AJ35" s="392">
        <f>SUMIFS(作業日報!$B$1345:$B$1365,作業日報!$A$1345:$A$1365,$A35,作業日報!$D$1345:$D$1365,"○")+SUMIFS(作業日報!$F$1345:$F$1365,作業日報!$E$1345:$E$1365,$A35,作業日報!$H$1345:$H$1365,"○")</f>
        <v>0</v>
      </c>
      <c r="AK35" s="392">
        <f>SUMIFS(作業日報!$B$1388:$B$1408,作業日報!$A$1388:$A$1408,$A35,作業日報!$D$1388:$D$1408,"○")+SUMIFS(作業日報!$F$1388:$F$1408,作業日報!$E$1388:$E$1408,$A35,作業日報!$H$1388:$H$1408,"○")</f>
        <v>0</v>
      </c>
      <c r="AL35" s="392">
        <f>SUMIFS(作業日報!$B$1431:$B$1451,作業日報!$A$1431:$A$1451,$A35,作業日報!$D$1431:$D$1451,"○")+SUMIFS(作業日報!$F$1431:$F$1451,作業日報!$E$1431:$E$1451,$A35,作業日報!$H$1431:$H$1451,"○")</f>
        <v>0</v>
      </c>
      <c r="AM35" s="392">
        <f>SUMIFS(作業日報!$B$1474:$B$1494,作業日報!$A$1474:$A$1494,$A35,作業日報!$D$1474:$D$1494,"○")+SUMIFS(作業日報!$F$1474:$F$1494,作業日報!$E$1474:$E$1494,$A35,作業日報!$H$1474:$H$1494,"○")</f>
        <v>0</v>
      </c>
      <c r="AN35" s="392">
        <f>SUMIFS(作業日報!$B$1517:$B$1537,作業日報!$A$1517:$A$1537,$A35,作業日報!$D$1517:$D$1537,"○")+SUMIFS(作業日報!$F$1517:$F$1537,作業日報!$E$1517:$E$1537,$A35,作業日報!$H$1517:$H$1537,"○")</f>
        <v>0</v>
      </c>
      <c r="AO35" s="392">
        <f>SUMIFS(作業日報!$B$1560:$B$1580,作業日報!$A$1560:$A$1580,$A35,作業日報!$D$1560:$D$1580,"○")+SUMIFS(作業日報!$F$1560:$F$1580,作業日報!$E$1560:$E$1580,$A35,作業日報!$H$1560:$H$1580,"○")</f>
        <v>0</v>
      </c>
      <c r="AP35" s="392">
        <f>SUMIFS(作業日報!$B$1603:$B$1623,作業日報!$A$1603:$A$1623,$A35,作業日報!$D$1603:$D$1623,"○")+SUMIFS(作業日報!$F$1603:$F$1623,作業日報!$E$1603:$E$1623,$A35,作業日報!$H$1603:$H$1623,"○")</f>
        <v>0</v>
      </c>
      <c r="AQ35" s="392">
        <f>SUMIFS(作業日報!$B$1646:$B$1666,作業日報!$A$1646:$A$1666,$A35,作業日報!$D$1646:$D$1666,"○")+SUMIFS(作業日報!$F$1646:$F$1666,作業日報!$E$1646:$E$1666,$A35,作業日報!$H$1646:$H$1666,"○")</f>
        <v>0</v>
      </c>
      <c r="AR35" s="392">
        <f>SUMIFS(作業日報!$B$1689:$B$1709,作業日報!$A$1689:$A$1709,$A35,作業日報!$D$1689:$D$1709,"○")+SUMIFS(作業日報!$F$1689:$F$1709,作業日報!$E$1689:$E$1709,$A35,作業日報!$H$1689:$H$1709,"○")</f>
        <v>0</v>
      </c>
      <c r="AS35" s="392">
        <f>SUMIFS(作業日報!$B$1732:$B$1752,作業日報!$A$1732:$A$1752,$A35,作業日報!$D$1732:$D$1752,"○")+SUMIFS(作業日報!$F$1732:$F$1752,作業日報!$E$1732:$E$1752,$A35,作業日報!$H$1732:$H$1752,"○")</f>
        <v>0</v>
      </c>
      <c r="AT35" s="392">
        <f>SUMIFS(作業日報!$B$1775:$B$1795,作業日報!$A$1775:$A$1795,$A35,作業日報!$D$1775:$D$1795,"○")+SUMIFS(作業日報!$F$1775:$F$1795,作業日報!$E$1775:$E$1795,$A35,作業日報!$H$1775:$H$1795,"○")</f>
        <v>0</v>
      </c>
      <c r="AU35" s="392">
        <f>SUMIFS(作業日報!$B$1818:$B$1838,作業日報!$A$1818:$A$1838,$A35,作業日報!$D$1818:$D$1838,"○")+SUMIFS(作業日報!$F$1818:$F$1838,作業日報!$E$1818:$E$1838,$A35,作業日報!$H$1818:$H$1838,"○")</f>
        <v>0</v>
      </c>
      <c r="AV35" s="392">
        <f>SUMIFS(作業日報!$B$1861:$B$1881,作業日報!$A$1861:$A$1881,$A35,作業日報!$D$1861:$D$1881,"○")+SUMIFS(作業日報!$F$1861:$F$1881,作業日報!$E$1861:$E$1881,$A35,作業日報!$H$1861:$H$1881,"○")</f>
        <v>0</v>
      </c>
      <c r="AW35" s="392">
        <f>SUMIFS(作業日報!$B$1904:$B$1924,作業日報!$A$1904:$A$1924,$A35,作業日報!$D$1904:$D$1924,"○")+SUMIFS(作業日報!$F$1904:$F$1924,作業日報!$E$1904:$E$1924,$A35,作業日報!$H$1904:$H$1924,"○")</f>
        <v>0</v>
      </c>
      <c r="AX35" s="392">
        <f>SUMIFS(作業日報!$B$1947:$B$1967,作業日報!$A$1947:$A$1967,$A35,作業日報!$D$1947:$D$1967,"○")+SUMIFS(作業日報!$F$1947:$F$1967,作業日報!$E$1947:$E$1967,$A35,作業日報!$H$1947:$H$1967,"○")</f>
        <v>0</v>
      </c>
      <c r="AY35" s="392">
        <f>SUMIFS(作業日報!$B$1990:$B$2010,作業日報!$A$1990:$A$2010,$A35,作業日報!$D$1990:$D$2010,"○")+SUMIFS(作業日報!$F$1990:$F$2010,作業日報!$E$1990:$E$2010,$A35,作業日報!$H$1990:$H$2010,"○")</f>
        <v>0</v>
      </c>
      <c r="AZ35" s="392">
        <f>SUMIFS(作業日報!$B$2033:$B$2053,作業日報!$A$2033:$A$2053,$A35,作業日報!$D$2033:$D$2053,"○")+SUMIFS(作業日報!$F$2033:$F$2053,作業日報!$E$2033:$E$2053,$A35,作業日報!$H$2033:$H$2053,"○")</f>
        <v>0</v>
      </c>
      <c r="BA35" s="392">
        <f>SUMIFS(作業日報!$B$2076:$B$2096,作業日報!$A$2076:$A$2096,$A35,作業日報!$D$2076:$D$2096,"○")+SUMIFS(作業日報!$F$2076:$F$2096,作業日報!$E$2076:$E$2096,$A35,作業日報!$H$2076:$H$2096,"○")</f>
        <v>0</v>
      </c>
      <c r="BB35" s="392">
        <f>SUMIFS(作業日報!$B$2119:$B$2139,作業日報!$A$2119:$A$2139,$A35,作業日報!$D$2119:$D$2139,"○")+SUMIFS(作業日報!$F$2119:$F$2139,作業日報!$E$2119:$E$2139,$A35,作業日報!$H$2119:$H$2139,"○")</f>
        <v>0</v>
      </c>
      <c r="BC35" s="478">
        <f>SUMIFS(作業日報!$B$2162:$B$2182,作業日報!$A$2162:$A$2182,$A35,作業日報!$D$2162:$D$2182,"○")+SUMIFS(作業日報!$F$2162:$F$2182,作業日報!$E$2162:$E$2182,$A35,作業日報!$H$2162:$H$2182,"○")</f>
        <v>0</v>
      </c>
    </row>
    <row r="36" spans="1:55" x14ac:dyDescent="0.2">
      <c r="A36" s="399"/>
      <c r="B36" s="398"/>
      <c r="C36" s="397"/>
      <c r="D36" s="396">
        <f>SUMIFS(作業日報!B:B,作業日報!A:A,A36,作業日報!D:D,"○")+SUMIFS(作業日報!F:F,作業日報!E:E,A36,作業日報!H:H,"○")</f>
        <v>0</v>
      </c>
      <c r="E36" s="395">
        <f>SUMIFS(作業日報!$B$12:$B$32,作業日報!$A$12:$A$32,$A36,作業日報!$D$12:$D$32,"○")+SUMIFS(作業日報!$F$12:$F$32,作業日報!$E$12:$E$32,$A36,作業日報!$H$12:$H$32,"○")</f>
        <v>0</v>
      </c>
      <c r="F36" s="394">
        <f>SUMIFS(作業日報!$B$55:$B$75,作業日報!$A$55:$A$75,$A36,作業日報!$D$55:$D$75,"○")+SUMIFS(作業日報!$F$55:$F$75,作業日報!$E$55:$E$75,$A36,作業日報!$H$55:$H$75,"○")</f>
        <v>0</v>
      </c>
      <c r="G36" s="394">
        <f>SUMIFS(作業日報!$B$98:$B$118,作業日報!$A$98:$A$118,$A36,作業日報!$D$98:$D$118,"○")+SUMIFS(作業日報!$F$98:$F$118,作業日報!$E$98:$E$118,$A36,作業日報!$H$98:$H$118,"○")</f>
        <v>0</v>
      </c>
      <c r="H36" s="394">
        <f>SUMIFS(作業日報!$B$141:$B$161,作業日報!$A$141:$A$161,$A36,作業日報!$D$141:$D$161,"○")+SUMIFS(作業日報!$F$141:$F$161,作業日報!$E$141:$E$161,$A36,作業日報!$H$141:$H$161,"○")</f>
        <v>0</v>
      </c>
      <c r="I36" s="394">
        <f>SUMIFS(作業日報!$B$184:$B$204,作業日報!$A$184:$A$204,$A36,作業日報!$D$184:$D$204,"○")+SUMIFS(作業日報!$F$184:$F$204,作業日報!$E$184:$E$204,$A36,作業日報!$H$184:$H$204,"○")</f>
        <v>0</v>
      </c>
      <c r="J36" s="394">
        <f>SUMIFS(作業日報!$B$227:$B$247,作業日報!$A$227:$A$247,$A36,作業日報!$D$227:$D$247,"○")+SUMIFS(作業日報!$F$227:$F$247,作業日報!$E$227:$E$247,$A36,作業日報!$H$227:$H$247,"○")</f>
        <v>0</v>
      </c>
      <c r="K36" s="394">
        <f>SUMIFS(作業日報!$B$270:$B$290,作業日報!$A$270:$A$290,$A36,作業日報!$D$270:$D$290,"○")+SUMIFS(作業日報!$F$270:$F$290,作業日報!$E$270:$E$290,$A36,作業日報!$H$270:$H$290,"○")</f>
        <v>0</v>
      </c>
      <c r="L36" s="394">
        <f>SUMIFS(作業日報!$B$313:$B$333,作業日報!$A$313:$A$333,$A36,作業日報!$D$313:$D$333,"○")+SUMIFS(作業日報!$F$313:$F$333,作業日報!$E$313:$E$333,$A36,作業日報!$H$313:$H$333,"○")</f>
        <v>0</v>
      </c>
      <c r="M36" s="394">
        <f>SUMIFS(作業日報!$B$356:$B$376,作業日報!$A$356:$A$376,$A36,作業日報!$D$356:$D$376,"○")+SUMIFS(作業日報!$F$356:$F$376,作業日報!$E$356:$E$376,$A36,作業日報!$H$356:$H$376,"○")</f>
        <v>0</v>
      </c>
      <c r="N36" s="394">
        <f>SUMIFS(作業日報!$B$399:$B$419,作業日報!$A$399:$A$419,$A36,作業日報!$D$399:$D$419,"○")+SUMIFS(作業日報!$F$399:$F$419,作業日報!$E$399:$E$419,$A36,作業日報!$H$399:$H$419,"○")</f>
        <v>0</v>
      </c>
      <c r="O36" s="394">
        <f>SUMIFS(作業日報!$B$442:$B$462,作業日報!$A$442:$A$462,$A36,作業日報!$D$442:$D$462,"○")+SUMIFS(作業日報!$F$442:$F$462,作業日報!$E$442:$E$462,$A36,作業日報!$H$442:$H$462,"○")</f>
        <v>0</v>
      </c>
      <c r="P36" s="394">
        <f>SUMIFS(作業日報!$B$485:$B$505,作業日報!$A$485:$A$505,$A36,作業日報!$D$485:$D$505,"○")+SUMIFS(作業日報!$F$485:$F$505,作業日報!$E$485:$E$505,$A36,作業日報!$H$485:$H$505,"○")</f>
        <v>0</v>
      </c>
      <c r="Q36" s="394">
        <f>SUMIFS(作業日報!$B$528:$B$548,作業日報!$A$528:$A$548,$A36,作業日報!$D$528:$D$548,"○")+SUMIFS(作業日報!$F$528:$F$548,作業日報!$E$528:$E$548,$A36,作業日報!$H$528:$H$548,"○")</f>
        <v>0</v>
      </c>
      <c r="R36" s="394">
        <f>SUMIFS(作業日報!$B$571:$B$591,作業日報!$A$571:$A$591,$A36,作業日報!$D$571:$D$591,"○")+SUMIFS(作業日報!$F$571:$F$591,作業日報!$E$571:$E$591,$A36,作業日報!$H$571:$H$591,"○")</f>
        <v>0</v>
      </c>
      <c r="S36" s="391">
        <f>SUMIFS(作業日報!$B$614:$B$634,作業日報!$A$614:$A$634,$A36,作業日報!$D$614:$D$634,"○")+SUMIFS(作業日報!$F$614:$F$634,作業日報!$E$614:$E$634,$A36,作業日報!$H$614:$H$634,"○")</f>
        <v>0</v>
      </c>
      <c r="T36" s="393">
        <f>SUMIFS(作業日報!$B$657:$B$677,作業日報!$A$657:$A$677,$A36,作業日報!$D$657:$D$677,"○")+SUMIFS(作業日報!$F$657:$F$677,作業日報!$E$657:$E$677,$A36,作業日報!$H$657:$H$677,"○")</f>
        <v>0</v>
      </c>
      <c r="U36" s="392">
        <f>SUMIFS(作業日報!$B$700:$B$720,作業日報!$A$700:$A$720,$A36,作業日報!$D$700:$D$720,"○")+SUMIFS(作業日報!$F$700:$F$720,作業日報!$E$700:$E$720,$A36,作業日報!$H$700:$H$720,"○")</f>
        <v>0</v>
      </c>
      <c r="V36" s="392">
        <f>SUMIFS(作業日報!$B$743:$B$763,作業日報!$A$743:$A$763,$A36,作業日報!$D$743:$D$763,"○")+SUMIFS(作業日報!$F$743:$F$763,作業日報!$E$743:$E$763,$A36,作業日報!$H$743:$H$763,"○")</f>
        <v>0</v>
      </c>
      <c r="W36" s="392">
        <f>SUMIFS(作業日報!$B$786:$B$806,作業日報!$A$786:$A$806,$A36,作業日報!$D$786:$D$806,"○")+SUMIFS(作業日報!$F$786:$F$806,作業日報!$E$786:$E$806,$A36,作業日報!$H$786:$H$806,"○")</f>
        <v>0</v>
      </c>
      <c r="X36" s="392">
        <f>SUMIFS(作業日報!$B$829:$B$849,作業日報!$A$829:$A$849,$A36,作業日報!$D$829:$D$849,"○")+SUMIFS(作業日報!$F$829:$F$849,作業日報!$E$829:$E$849,$A36,作業日報!$H$829:$H$849,"○")</f>
        <v>0</v>
      </c>
      <c r="Y36" s="392">
        <f>SUMIFS(作業日報!$B$872:$B$892,作業日報!$A$872:$A$892,$A36,作業日報!$D$872:$D$892,"○")+SUMIFS(作業日報!$F$872:$F$892,作業日報!$E$872:$E$892,$A36,作業日報!$H$872:$H$892,"○")</f>
        <v>0</v>
      </c>
      <c r="Z36" s="392">
        <f>SUMIFS(作業日報!$B$915:$B$935,作業日報!$A$915:$A$935,$A36,作業日報!$D$915:$D$935,"○")+SUMIFS(作業日報!$F$915:$F$935,作業日報!$E$915:$E$935,$A36,作業日報!$H$915:$H$935,"○")</f>
        <v>0</v>
      </c>
      <c r="AA36" s="473">
        <f>SUMIFS(作業日報!$B$958:$B$978,作業日報!$A$958:$A$978,$A36,作業日報!$D$958:$D$978,"○")+SUMIFS(作業日報!$F$958:$F$978,作業日報!$E$958:$E$978,$A36,作業日報!$H$958:$H$978,"○")</f>
        <v>0</v>
      </c>
      <c r="AB36" s="392">
        <f>SUMIFS(作業日報!$B$1001:$B$1021,作業日報!$A$1001:$A$1021,$A36,作業日報!$D$1001:$D$1021,"○")+SUMIFS(作業日報!$F$1001:$F$1021,作業日報!$E$1001:$E$1021,$A36,作業日報!$H$1001:$H$1021,"○")</f>
        <v>0</v>
      </c>
      <c r="AC36" s="392">
        <f>SUMIFS(作業日報!$B$1044:$B$1064,作業日報!$A$1044:$A$1064,$A36,作業日報!$D$1044:$D$1064,"○")+SUMIFS(作業日報!$F$1044:$F$1064,作業日報!$E$1044:$E$1064,$A36,作業日報!$H$1044:$H$1064,"○")</f>
        <v>0</v>
      </c>
      <c r="AD36" s="392">
        <f>SUMIFS(作業日報!$B$1087:$B$1107,作業日報!$A$1087:$A$1107,$A36,作業日報!$D$1087:$D$1107,"○")+SUMIFS(作業日報!$F$1087:$F$1107,作業日報!$E$1087:$E$1107,$A36,作業日報!$H$1087:$H$1107,"○")</f>
        <v>0</v>
      </c>
      <c r="AE36" s="392">
        <f>SUMIFS(作業日報!$B$1130:$B$1150,作業日報!$A$1130:$A$1150,$A36,作業日報!$D$1130:$D$1150,"○")+SUMIFS(作業日報!$F$1130:$F$1150,作業日報!$E$1130:$E$1150,$A36,作業日報!$H$1130:$H$1150,"○")</f>
        <v>0</v>
      </c>
      <c r="AF36" s="392">
        <f>SUMIFS(作業日報!$B$1173:$B$1193,作業日報!$A$1173:$A$1193,$A36,作業日報!$D$1173:$D$1193,"○")+SUMIFS(作業日報!$F$1173:$F$1193,作業日報!$E$1173:$E$1193,$A36,作業日報!$H$1173:$H$1193,"○")</f>
        <v>0</v>
      </c>
      <c r="AG36" s="392">
        <f>SUMIFS(作業日報!$B$1216:$B$1236,作業日報!$A$1216:$A$1236,$A36,作業日報!$D$1216:$D$1236,"○")+SUMIFS(作業日報!$F$1216:$F$1236,作業日報!$E$1216:$E$1236,$A36,作業日報!$H$1216:$H$1236,"○")</f>
        <v>0</v>
      </c>
      <c r="AH36" s="392">
        <f>SUMIFS(作業日報!$B$1259:$B$1279,作業日報!$A$1259:$A$1279,$A36,作業日報!$D$1259:$D$1279,"○")+SUMIFS(作業日報!$F$1259:$F$1279,作業日報!$E$1259:$E$1279,$A36,作業日報!$H$1259:$H$1279,"○")</f>
        <v>0</v>
      </c>
      <c r="AI36" s="392">
        <f>SUMIFS(作業日報!$B$1302:$B$1322,作業日報!$A$1302:$A$1322,$A36,作業日報!$D$1302:$D$1322,"○")+SUMIFS(作業日報!$F$1302:$F$1322,作業日報!$E$1302:$E$1322,$A36,作業日報!$H$1302:$H$1322,"○")</f>
        <v>0</v>
      </c>
      <c r="AJ36" s="392">
        <f>SUMIFS(作業日報!$B$1345:$B$1365,作業日報!$A$1345:$A$1365,$A36,作業日報!$D$1345:$D$1365,"○")+SUMIFS(作業日報!$F$1345:$F$1365,作業日報!$E$1345:$E$1365,$A36,作業日報!$H$1345:$H$1365,"○")</f>
        <v>0</v>
      </c>
      <c r="AK36" s="392">
        <f>SUMIFS(作業日報!$B$1388:$B$1408,作業日報!$A$1388:$A$1408,$A36,作業日報!$D$1388:$D$1408,"○")+SUMIFS(作業日報!$F$1388:$F$1408,作業日報!$E$1388:$E$1408,$A36,作業日報!$H$1388:$H$1408,"○")</f>
        <v>0</v>
      </c>
      <c r="AL36" s="392">
        <f>SUMIFS(作業日報!$B$1431:$B$1451,作業日報!$A$1431:$A$1451,$A36,作業日報!$D$1431:$D$1451,"○")+SUMIFS(作業日報!$F$1431:$F$1451,作業日報!$E$1431:$E$1451,$A36,作業日報!$H$1431:$H$1451,"○")</f>
        <v>0</v>
      </c>
      <c r="AM36" s="392">
        <f>SUMIFS(作業日報!$B$1474:$B$1494,作業日報!$A$1474:$A$1494,$A36,作業日報!$D$1474:$D$1494,"○")+SUMIFS(作業日報!$F$1474:$F$1494,作業日報!$E$1474:$E$1494,$A36,作業日報!$H$1474:$H$1494,"○")</f>
        <v>0</v>
      </c>
      <c r="AN36" s="392">
        <f>SUMIFS(作業日報!$B$1517:$B$1537,作業日報!$A$1517:$A$1537,$A36,作業日報!$D$1517:$D$1537,"○")+SUMIFS(作業日報!$F$1517:$F$1537,作業日報!$E$1517:$E$1537,$A36,作業日報!$H$1517:$H$1537,"○")</f>
        <v>0</v>
      </c>
      <c r="AO36" s="392">
        <f>SUMIFS(作業日報!$B$1560:$B$1580,作業日報!$A$1560:$A$1580,$A36,作業日報!$D$1560:$D$1580,"○")+SUMIFS(作業日報!$F$1560:$F$1580,作業日報!$E$1560:$E$1580,$A36,作業日報!$H$1560:$H$1580,"○")</f>
        <v>0</v>
      </c>
      <c r="AP36" s="392">
        <f>SUMIFS(作業日報!$B$1603:$B$1623,作業日報!$A$1603:$A$1623,$A36,作業日報!$D$1603:$D$1623,"○")+SUMIFS(作業日報!$F$1603:$F$1623,作業日報!$E$1603:$E$1623,$A36,作業日報!$H$1603:$H$1623,"○")</f>
        <v>0</v>
      </c>
      <c r="AQ36" s="392">
        <f>SUMIFS(作業日報!$B$1646:$B$1666,作業日報!$A$1646:$A$1666,$A36,作業日報!$D$1646:$D$1666,"○")+SUMIFS(作業日報!$F$1646:$F$1666,作業日報!$E$1646:$E$1666,$A36,作業日報!$H$1646:$H$1666,"○")</f>
        <v>0</v>
      </c>
      <c r="AR36" s="392">
        <f>SUMIFS(作業日報!$B$1689:$B$1709,作業日報!$A$1689:$A$1709,$A36,作業日報!$D$1689:$D$1709,"○")+SUMIFS(作業日報!$F$1689:$F$1709,作業日報!$E$1689:$E$1709,$A36,作業日報!$H$1689:$H$1709,"○")</f>
        <v>0</v>
      </c>
      <c r="AS36" s="392">
        <f>SUMIFS(作業日報!$B$1732:$B$1752,作業日報!$A$1732:$A$1752,$A36,作業日報!$D$1732:$D$1752,"○")+SUMIFS(作業日報!$F$1732:$F$1752,作業日報!$E$1732:$E$1752,$A36,作業日報!$H$1732:$H$1752,"○")</f>
        <v>0</v>
      </c>
      <c r="AT36" s="392">
        <f>SUMIFS(作業日報!$B$1775:$B$1795,作業日報!$A$1775:$A$1795,$A36,作業日報!$D$1775:$D$1795,"○")+SUMIFS(作業日報!$F$1775:$F$1795,作業日報!$E$1775:$E$1795,$A36,作業日報!$H$1775:$H$1795,"○")</f>
        <v>0</v>
      </c>
      <c r="AU36" s="392">
        <f>SUMIFS(作業日報!$B$1818:$B$1838,作業日報!$A$1818:$A$1838,$A36,作業日報!$D$1818:$D$1838,"○")+SUMIFS(作業日報!$F$1818:$F$1838,作業日報!$E$1818:$E$1838,$A36,作業日報!$H$1818:$H$1838,"○")</f>
        <v>0</v>
      </c>
      <c r="AV36" s="392">
        <f>SUMIFS(作業日報!$B$1861:$B$1881,作業日報!$A$1861:$A$1881,$A36,作業日報!$D$1861:$D$1881,"○")+SUMIFS(作業日報!$F$1861:$F$1881,作業日報!$E$1861:$E$1881,$A36,作業日報!$H$1861:$H$1881,"○")</f>
        <v>0</v>
      </c>
      <c r="AW36" s="392">
        <f>SUMIFS(作業日報!$B$1904:$B$1924,作業日報!$A$1904:$A$1924,$A36,作業日報!$D$1904:$D$1924,"○")+SUMIFS(作業日報!$F$1904:$F$1924,作業日報!$E$1904:$E$1924,$A36,作業日報!$H$1904:$H$1924,"○")</f>
        <v>0</v>
      </c>
      <c r="AX36" s="392">
        <f>SUMIFS(作業日報!$B$1947:$B$1967,作業日報!$A$1947:$A$1967,$A36,作業日報!$D$1947:$D$1967,"○")+SUMIFS(作業日報!$F$1947:$F$1967,作業日報!$E$1947:$E$1967,$A36,作業日報!$H$1947:$H$1967,"○")</f>
        <v>0</v>
      </c>
      <c r="AY36" s="392">
        <f>SUMIFS(作業日報!$B$1990:$B$2010,作業日報!$A$1990:$A$2010,$A36,作業日報!$D$1990:$D$2010,"○")+SUMIFS(作業日報!$F$1990:$F$2010,作業日報!$E$1990:$E$2010,$A36,作業日報!$H$1990:$H$2010,"○")</f>
        <v>0</v>
      </c>
      <c r="AZ36" s="392">
        <f>SUMIFS(作業日報!$B$2033:$B$2053,作業日報!$A$2033:$A$2053,$A36,作業日報!$D$2033:$D$2053,"○")+SUMIFS(作業日報!$F$2033:$F$2053,作業日報!$E$2033:$E$2053,$A36,作業日報!$H$2033:$H$2053,"○")</f>
        <v>0</v>
      </c>
      <c r="BA36" s="392">
        <f>SUMIFS(作業日報!$B$2076:$B$2096,作業日報!$A$2076:$A$2096,$A36,作業日報!$D$2076:$D$2096,"○")+SUMIFS(作業日報!$F$2076:$F$2096,作業日報!$E$2076:$E$2096,$A36,作業日報!$H$2076:$H$2096,"○")</f>
        <v>0</v>
      </c>
      <c r="BB36" s="392">
        <f>SUMIFS(作業日報!$B$2119:$B$2139,作業日報!$A$2119:$A$2139,$A36,作業日報!$D$2119:$D$2139,"○")+SUMIFS(作業日報!$F$2119:$F$2139,作業日報!$E$2119:$E$2139,$A36,作業日報!$H$2119:$H$2139,"○")</f>
        <v>0</v>
      </c>
      <c r="BC36" s="478">
        <f>SUMIFS(作業日報!$B$2162:$B$2182,作業日報!$A$2162:$A$2182,$A36,作業日報!$D$2162:$D$2182,"○")+SUMIFS(作業日報!$F$2162:$F$2182,作業日報!$E$2162:$E$2182,$A36,作業日報!$H$2162:$H$2182,"○")</f>
        <v>0</v>
      </c>
    </row>
    <row r="37" spans="1:55" x14ac:dyDescent="0.2">
      <c r="A37" s="400"/>
      <c r="B37" s="398"/>
      <c r="C37" s="397"/>
      <c r="D37" s="396">
        <f>SUMIFS(作業日報!B:B,作業日報!A:A,A37,作業日報!D:D,"○")+SUMIFS(作業日報!F:F,作業日報!E:E,A37,作業日報!H:H,"○")</f>
        <v>0</v>
      </c>
      <c r="E37" s="395">
        <f>SUMIFS(作業日報!$B$12:$B$32,作業日報!$A$12:$A$32,$A37,作業日報!$D$12:$D$32,"○")+SUMIFS(作業日報!$F$12:$F$32,作業日報!$E$12:$E$32,$A37,作業日報!$H$12:$H$32,"○")</f>
        <v>0</v>
      </c>
      <c r="F37" s="394">
        <f>SUMIFS(作業日報!$B$55:$B$75,作業日報!$A$55:$A$75,$A37,作業日報!$D$55:$D$75,"○")+SUMIFS(作業日報!$F$55:$F$75,作業日報!$E$55:$E$75,$A37,作業日報!$H$55:$H$75,"○")</f>
        <v>0</v>
      </c>
      <c r="G37" s="394">
        <f>SUMIFS(作業日報!$B$98:$B$118,作業日報!$A$98:$A$118,$A37,作業日報!$D$98:$D$118,"○")+SUMIFS(作業日報!$F$98:$F$118,作業日報!$E$98:$E$118,$A37,作業日報!$H$98:$H$118,"○")</f>
        <v>0</v>
      </c>
      <c r="H37" s="394">
        <f>SUMIFS(作業日報!$B$141:$B$161,作業日報!$A$141:$A$161,$A37,作業日報!$D$141:$D$161,"○")+SUMIFS(作業日報!$F$141:$F$161,作業日報!$E$141:$E$161,$A37,作業日報!$H$141:$H$161,"○")</f>
        <v>0</v>
      </c>
      <c r="I37" s="394">
        <f>SUMIFS(作業日報!$B$184:$B$204,作業日報!$A$184:$A$204,$A37,作業日報!$D$184:$D$204,"○")+SUMIFS(作業日報!$F$184:$F$204,作業日報!$E$184:$E$204,$A37,作業日報!$H$184:$H$204,"○")</f>
        <v>0</v>
      </c>
      <c r="J37" s="394">
        <f>SUMIFS(作業日報!$B$227:$B$247,作業日報!$A$227:$A$247,$A37,作業日報!$D$227:$D$247,"○")+SUMIFS(作業日報!$F$227:$F$247,作業日報!$E$227:$E$247,$A37,作業日報!$H$227:$H$247,"○")</f>
        <v>0</v>
      </c>
      <c r="K37" s="394">
        <f>SUMIFS(作業日報!$B$270:$B$290,作業日報!$A$270:$A$290,$A37,作業日報!$D$270:$D$290,"○")+SUMIFS(作業日報!$F$270:$F$290,作業日報!$E$270:$E$290,$A37,作業日報!$H$270:$H$290,"○")</f>
        <v>0</v>
      </c>
      <c r="L37" s="394">
        <f>SUMIFS(作業日報!$B$313:$B$333,作業日報!$A$313:$A$333,$A37,作業日報!$D$313:$D$333,"○")+SUMIFS(作業日報!$F$313:$F$333,作業日報!$E$313:$E$333,$A37,作業日報!$H$313:$H$333,"○")</f>
        <v>0</v>
      </c>
      <c r="M37" s="394">
        <f>SUMIFS(作業日報!$B$356:$B$376,作業日報!$A$356:$A$376,$A37,作業日報!$D$356:$D$376,"○")+SUMIFS(作業日報!$F$356:$F$376,作業日報!$E$356:$E$376,$A37,作業日報!$H$356:$H$376,"○")</f>
        <v>0</v>
      </c>
      <c r="N37" s="394">
        <f>SUMIFS(作業日報!$B$399:$B$419,作業日報!$A$399:$A$419,$A37,作業日報!$D$399:$D$419,"○")+SUMIFS(作業日報!$F$399:$F$419,作業日報!$E$399:$E$419,$A37,作業日報!$H$399:$H$419,"○")</f>
        <v>0</v>
      </c>
      <c r="O37" s="394">
        <f>SUMIFS(作業日報!$B$442:$B$462,作業日報!$A$442:$A$462,$A37,作業日報!$D$442:$D$462,"○")+SUMIFS(作業日報!$F$442:$F$462,作業日報!$E$442:$E$462,$A37,作業日報!$H$442:$H$462,"○")</f>
        <v>0</v>
      </c>
      <c r="P37" s="394">
        <f>SUMIFS(作業日報!$B$485:$B$505,作業日報!$A$485:$A$505,$A37,作業日報!$D$485:$D$505,"○")+SUMIFS(作業日報!$F$485:$F$505,作業日報!$E$485:$E$505,$A37,作業日報!$H$485:$H$505,"○")</f>
        <v>0</v>
      </c>
      <c r="Q37" s="394">
        <f>SUMIFS(作業日報!$B$528:$B$548,作業日報!$A$528:$A$548,$A37,作業日報!$D$528:$D$548,"○")+SUMIFS(作業日報!$F$528:$F$548,作業日報!$E$528:$E$548,$A37,作業日報!$H$528:$H$548,"○")</f>
        <v>0</v>
      </c>
      <c r="R37" s="394">
        <f>SUMIFS(作業日報!$B$571:$B$591,作業日報!$A$571:$A$591,$A37,作業日報!$D$571:$D$591,"○")+SUMIFS(作業日報!$F$571:$F$591,作業日報!$E$571:$E$591,$A37,作業日報!$H$571:$H$591,"○")</f>
        <v>0</v>
      </c>
      <c r="S37" s="391">
        <f>SUMIFS(作業日報!$B$614:$B$634,作業日報!$A$614:$A$634,$A37,作業日報!$D$614:$D$634,"○")+SUMIFS(作業日報!$F$614:$F$634,作業日報!$E$614:$E$634,$A37,作業日報!$H$614:$H$634,"○")</f>
        <v>0</v>
      </c>
      <c r="T37" s="393">
        <f>SUMIFS(作業日報!$B$657:$B$677,作業日報!$A$657:$A$677,$A37,作業日報!$D$657:$D$677,"○")+SUMIFS(作業日報!$F$657:$F$677,作業日報!$E$657:$E$677,$A37,作業日報!$H$657:$H$677,"○")</f>
        <v>0</v>
      </c>
      <c r="U37" s="392">
        <f>SUMIFS(作業日報!$B$700:$B$720,作業日報!$A$700:$A$720,$A37,作業日報!$D$700:$D$720,"○")+SUMIFS(作業日報!$F$700:$F$720,作業日報!$E$700:$E$720,$A37,作業日報!$H$700:$H$720,"○")</f>
        <v>0</v>
      </c>
      <c r="V37" s="392">
        <f>SUMIFS(作業日報!$B$743:$B$763,作業日報!$A$743:$A$763,$A37,作業日報!$D$743:$D$763,"○")+SUMIFS(作業日報!$F$743:$F$763,作業日報!$E$743:$E$763,$A37,作業日報!$H$743:$H$763,"○")</f>
        <v>0</v>
      </c>
      <c r="W37" s="392">
        <f>SUMIFS(作業日報!$B$786:$B$806,作業日報!$A$786:$A$806,$A37,作業日報!$D$786:$D$806,"○")+SUMIFS(作業日報!$F$786:$F$806,作業日報!$E$786:$E$806,$A37,作業日報!$H$786:$H$806,"○")</f>
        <v>0</v>
      </c>
      <c r="X37" s="392">
        <f>SUMIFS(作業日報!$B$829:$B$849,作業日報!$A$829:$A$849,$A37,作業日報!$D$829:$D$849,"○")+SUMIFS(作業日報!$F$829:$F$849,作業日報!$E$829:$E$849,$A37,作業日報!$H$829:$H$849,"○")</f>
        <v>0</v>
      </c>
      <c r="Y37" s="392">
        <f>SUMIFS(作業日報!$B$872:$B$892,作業日報!$A$872:$A$892,$A37,作業日報!$D$872:$D$892,"○")+SUMIFS(作業日報!$F$872:$F$892,作業日報!$E$872:$E$892,$A37,作業日報!$H$872:$H$892,"○")</f>
        <v>0</v>
      </c>
      <c r="Z37" s="392">
        <f>SUMIFS(作業日報!$B$915:$B$935,作業日報!$A$915:$A$935,$A37,作業日報!$D$915:$D$935,"○")+SUMIFS(作業日報!$F$915:$F$935,作業日報!$E$915:$E$935,$A37,作業日報!$H$915:$H$935,"○")</f>
        <v>0</v>
      </c>
      <c r="AA37" s="473">
        <f>SUMIFS(作業日報!$B$958:$B$978,作業日報!$A$958:$A$978,$A37,作業日報!$D$958:$D$978,"○")+SUMIFS(作業日報!$F$958:$F$978,作業日報!$E$958:$E$978,$A37,作業日報!$H$958:$H$978,"○")</f>
        <v>0</v>
      </c>
      <c r="AB37" s="392">
        <f>SUMIFS(作業日報!$B$1001:$B$1021,作業日報!$A$1001:$A$1021,$A37,作業日報!$D$1001:$D$1021,"○")+SUMIFS(作業日報!$F$1001:$F$1021,作業日報!$E$1001:$E$1021,$A37,作業日報!$H$1001:$H$1021,"○")</f>
        <v>0</v>
      </c>
      <c r="AC37" s="392">
        <f>SUMIFS(作業日報!$B$1044:$B$1064,作業日報!$A$1044:$A$1064,$A37,作業日報!$D$1044:$D$1064,"○")+SUMIFS(作業日報!$F$1044:$F$1064,作業日報!$E$1044:$E$1064,$A37,作業日報!$H$1044:$H$1064,"○")</f>
        <v>0</v>
      </c>
      <c r="AD37" s="392">
        <f>SUMIFS(作業日報!$B$1087:$B$1107,作業日報!$A$1087:$A$1107,$A37,作業日報!$D$1087:$D$1107,"○")+SUMIFS(作業日報!$F$1087:$F$1107,作業日報!$E$1087:$E$1107,$A37,作業日報!$H$1087:$H$1107,"○")</f>
        <v>0</v>
      </c>
      <c r="AE37" s="392">
        <f>SUMIFS(作業日報!$B$1130:$B$1150,作業日報!$A$1130:$A$1150,$A37,作業日報!$D$1130:$D$1150,"○")+SUMIFS(作業日報!$F$1130:$F$1150,作業日報!$E$1130:$E$1150,$A37,作業日報!$H$1130:$H$1150,"○")</f>
        <v>0</v>
      </c>
      <c r="AF37" s="392">
        <f>SUMIFS(作業日報!$B$1173:$B$1193,作業日報!$A$1173:$A$1193,$A37,作業日報!$D$1173:$D$1193,"○")+SUMIFS(作業日報!$F$1173:$F$1193,作業日報!$E$1173:$E$1193,$A37,作業日報!$H$1173:$H$1193,"○")</f>
        <v>0</v>
      </c>
      <c r="AG37" s="392">
        <f>SUMIFS(作業日報!$B$1216:$B$1236,作業日報!$A$1216:$A$1236,$A37,作業日報!$D$1216:$D$1236,"○")+SUMIFS(作業日報!$F$1216:$F$1236,作業日報!$E$1216:$E$1236,$A37,作業日報!$H$1216:$H$1236,"○")</f>
        <v>0</v>
      </c>
      <c r="AH37" s="392">
        <f>SUMIFS(作業日報!$B$1259:$B$1279,作業日報!$A$1259:$A$1279,$A37,作業日報!$D$1259:$D$1279,"○")+SUMIFS(作業日報!$F$1259:$F$1279,作業日報!$E$1259:$E$1279,$A37,作業日報!$H$1259:$H$1279,"○")</f>
        <v>0</v>
      </c>
      <c r="AI37" s="392">
        <f>SUMIFS(作業日報!$B$1302:$B$1322,作業日報!$A$1302:$A$1322,$A37,作業日報!$D$1302:$D$1322,"○")+SUMIFS(作業日報!$F$1302:$F$1322,作業日報!$E$1302:$E$1322,$A37,作業日報!$H$1302:$H$1322,"○")</f>
        <v>0</v>
      </c>
      <c r="AJ37" s="392">
        <f>SUMIFS(作業日報!$B$1345:$B$1365,作業日報!$A$1345:$A$1365,$A37,作業日報!$D$1345:$D$1365,"○")+SUMIFS(作業日報!$F$1345:$F$1365,作業日報!$E$1345:$E$1365,$A37,作業日報!$H$1345:$H$1365,"○")</f>
        <v>0</v>
      </c>
      <c r="AK37" s="392">
        <f>SUMIFS(作業日報!$B$1388:$B$1408,作業日報!$A$1388:$A$1408,$A37,作業日報!$D$1388:$D$1408,"○")+SUMIFS(作業日報!$F$1388:$F$1408,作業日報!$E$1388:$E$1408,$A37,作業日報!$H$1388:$H$1408,"○")</f>
        <v>0</v>
      </c>
      <c r="AL37" s="392">
        <f>SUMIFS(作業日報!$B$1431:$B$1451,作業日報!$A$1431:$A$1451,$A37,作業日報!$D$1431:$D$1451,"○")+SUMIFS(作業日報!$F$1431:$F$1451,作業日報!$E$1431:$E$1451,$A37,作業日報!$H$1431:$H$1451,"○")</f>
        <v>0</v>
      </c>
      <c r="AM37" s="392">
        <f>SUMIFS(作業日報!$B$1474:$B$1494,作業日報!$A$1474:$A$1494,$A37,作業日報!$D$1474:$D$1494,"○")+SUMIFS(作業日報!$F$1474:$F$1494,作業日報!$E$1474:$E$1494,$A37,作業日報!$H$1474:$H$1494,"○")</f>
        <v>0</v>
      </c>
      <c r="AN37" s="392">
        <f>SUMIFS(作業日報!$B$1517:$B$1537,作業日報!$A$1517:$A$1537,$A37,作業日報!$D$1517:$D$1537,"○")+SUMIFS(作業日報!$F$1517:$F$1537,作業日報!$E$1517:$E$1537,$A37,作業日報!$H$1517:$H$1537,"○")</f>
        <v>0</v>
      </c>
      <c r="AO37" s="392">
        <f>SUMIFS(作業日報!$B$1560:$B$1580,作業日報!$A$1560:$A$1580,$A37,作業日報!$D$1560:$D$1580,"○")+SUMIFS(作業日報!$F$1560:$F$1580,作業日報!$E$1560:$E$1580,$A37,作業日報!$H$1560:$H$1580,"○")</f>
        <v>0</v>
      </c>
      <c r="AP37" s="392">
        <f>SUMIFS(作業日報!$B$1603:$B$1623,作業日報!$A$1603:$A$1623,$A37,作業日報!$D$1603:$D$1623,"○")+SUMIFS(作業日報!$F$1603:$F$1623,作業日報!$E$1603:$E$1623,$A37,作業日報!$H$1603:$H$1623,"○")</f>
        <v>0</v>
      </c>
      <c r="AQ37" s="392">
        <f>SUMIFS(作業日報!$B$1646:$B$1666,作業日報!$A$1646:$A$1666,$A37,作業日報!$D$1646:$D$1666,"○")+SUMIFS(作業日報!$F$1646:$F$1666,作業日報!$E$1646:$E$1666,$A37,作業日報!$H$1646:$H$1666,"○")</f>
        <v>0</v>
      </c>
      <c r="AR37" s="392">
        <f>SUMIFS(作業日報!$B$1689:$B$1709,作業日報!$A$1689:$A$1709,$A37,作業日報!$D$1689:$D$1709,"○")+SUMIFS(作業日報!$F$1689:$F$1709,作業日報!$E$1689:$E$1709,$A37,作業日報!$H$1689:$H$1709,"○")</f>
        <v>0</v>
      </c>
      <c r="AS37" s="392">
        <f>SUMIFS(作業日報!$B$1732:$B$1752,作業日報!$A$1732:$A$1752,$A37,作業日報!$D$1732:$D$1752,"○")+SUMIFS(作業日報!$F$1732:$F$1752,作業日報!$E$1732:$E$1752,$A37,作業日報!$H$1732:$H$1752,"○")</f>
        <v>0</v>
      </c>
      <c r="AT37" s="392">
        <f>SUMIFS(作業日報!$B$1775:$B$1795,作業日報!$A$1775:$A$1795,$A37,作業日報!$D$1775:$D$1795,"○")+SUMIFS(作業日報!$F$1775:$F$1795,作業日報!$E$1775:$E$1795,$A37,作業日報!$H$1775:$H$1795,"○")</f>
        <v>0</v>
      </c>
      <c r="AU37" s="392">
        <f>SUMIFS(作業日報!$B$1818:$B$1838,作業日報!$A$1818:$A$1838,$A37,作業日報!$D$1818:$D$1838,"○")+SUMIFS(作業日報!$F$1818:$F$1838,作業日報!$E$1818:$E$1838,$A37,作業日報!$H$1818:$H$1838,"○")</f>
        <v>0</v>
      </c>
      <c r="AV37" s="392">
        <f>SUMIFS(作業日報!$B$1861:$B$1881,作業日報!$A$1861:$A$1881,$A37,作業日報!$D$1861:$D$1881,"○")+SUMIFS(作業日報!$F$1861:$F$1881,作業日報!$E$1861:$E$1881,$A37,作業日報!$H$1861:$H$1881,"○")</f>
        <v>0</v>
      </c>
      <c r="AW37" s="392">
        <f>SUMIFS(作業日報!$B$1904:$B$1924,作業日報!$A$1904:$A$1924,$A37,作業日報!$D$1904:$D$1924,"○")+SUMIFS(作業日報!$F$1904:$F$1924,作業日報!$E$1904:$E$1924,$A37,作業日報!$H$1904:$H$1924,"○")</f>
        <v>0</v>
      </c>
      <c r="AX37" s="392">
        <f>SUMIFS(作業日報!$B$1947:$B$1967,作業日報!$A$1947:$A$1967,$A37,作業日報!$D$1947:$D$1967,"○")+SUMIFS(作業日報!$F$1947:$F$1967,作業日報!$E$1947:$E$1967,$A37,作業日報!$H$1947:$H$1967,"○")</f>
        <v>0</v>
      </c>
      <c r="AY37" s="392">
        <f>SUMIFS(作業日報!$B$1990:$B$2010,作業日報!$A$1990:$A$2010,$A37,作業日報!$D$1990:$D$2010,"○")+SUMIFS(作業日報!$F$1990:$F$2010,作業日報!$E$1990:$E$2010,$A37,作業日報!$H$1990:$H$2010,"○")</f>
        <v>0</v>
      </c>
      <c r="AZ37" s="392">
        <f>SUMIFS(作業日報!$B$2033:$B$2053,作業日報!$A$2033:$A$2053,$A37,作業日報!$D$2033:$D$2053,"○")+SUMIFS(作業日報!$F$2033:$F$2053,作業日報!$E$2033:$E$2053,$A37,作業日報!$H$2033:$H$2053,"○")</f>
        <v>0</v>
      </c>
      <c r="BA37" s="392">
        <f>SUMIFS(作業日報!$B$2076:$B$2096,作業日報!$A$2076:$A$2096,$A37,作業日報!$D$2076:$D$2096,"○")+SUMIFS(作業日報!$F$2076:$F$2096,作業日報!$E$2076:$E$2096,$A37,作業日報!$H$2076:$H$2096,"○")</f>
        <v>0</v>
      </c>
      <c r="BB37" s="392">
        <f>SUMIFS(作業日報!$B$2119:$B$2139,作業日報!$A$2119:$A$2139,$A37,作業日報!$D$2119:$D$2139,"○")+SUMIFS(作業日報!$F$2119:$F$2139,作業日報!$E$2119:$E$2139,$A37,作業日報!$H$2119:$H$2139,"○")</f>
        <v>0</v>
      </c>
      <c r="BC37" s="478">
        <f>SUMIFS(作業日報!$B$2162:$B$2182,作業日報!$A$2162:$A$2182,$A37,作業日報!$D$2162:$D$2182,"○")+SUMIFS(作業日報!$F$2162:$F$2182,作業日報!$E$2162:$E$2182,$A37,作業日報!$H$2162:$H$2182,"○")</f>
        <v>0</v>
      </c>
    </row>
    <row r="38" spans="1:55" x14ac:dyDescent="0.2">
      <c r="A38" s="399"/>
      <c r="B38" s="398"/>
      <c r="C38" s="397"/>
      <c r="D38" s="396">
        <f>SUMIFS(作業日報!B:B,作業日報!A:A,A38,作業日報!D:D,"○")+SUMIFS(作業日報!F:F,作業日報!E:E,A38,作業日報!H:H,"○")</f>
        <v>0</v>
      </c>
      <c r="E38" s="395">
        <f>SUMIFS(作業日報!$B$12:$B$32,作業日報!$A$12:$A$32,$A38,作業日報!$D$12:$D$32,"○")+SUMIFS(作業日報!$F$12:$F$32,作業日報!$E$12:$E$32,$A38,作業日報!$H$12:$H$32,"○")</f>
        <v>0</v>
      </c>
      <c r="F38" s="394">
        <f>SUMIFS(作業日報!$B$55:$B$75,作業日報!$A$55:$A$75,$A38,作業日報!$D$55:$D$75,"○")+SUMIFS(作業日報!$F$55:$F$75,作業日報!$E$55:$E$75,$A38,作業日報!$H$55:$H$75,"○")</f>
        <v>0</v>
      </c>
      <c r="G38" s="394">
        <f>SUMIFS(作業日報!$B$98:$B$118,作業日報!$A$98:$A$118,$A38,作業日報!$D$98:$D$118,"○")+SUMIFS(作業日報!$F$98:$F$118,作業日報!$E$98:$E$118,$A38,作業日報!$H$98:$H$118,"○")</f>
        <v>0</v>
      </c>
      <c r="H38" s="394">
        <f>SUMIFS(作業日報!$B$141:$B$161,作業日報!$A$141:$A$161,$A38,作業日報!$D$141:$D$161,"○")+SUMIFS(作業日報!$F$141:$F$161,作業日報!$E$141:$E$161,$A38,作業日報!$H$141:$H$161,"○")</f>
        <v>0</v>
      </c>
      <c r="I38" s="394">
        <f>SUMIFS(作業日報!$B$184:$B$204,作業日報!$A$184:$A$204,$A38,作業日報!$D$184:$D$204,"○")+SUMIFS(作業日報!$F$184:$F$204,作業日報!$E$184:$E$204,$A38,作業日報!$H$184:$H$204,"○")</f>
        <v>0</v>
      </c>
      <c r="J38" s="394">
        <f>SUMIFS(作業日報!$B$227:$B$247,作業日報!$A$227:$A$247,$A38,作業日報!$D$227:$D$247,"○")+SUMIFS(作業日報!$F$227:$F$247,作業日報!$E$227:$E$247,$A38,作業日報!$H$227:$H$247,"○")</f>
        <v>0</v>
      </c>
      <c r="K38" s="394">
        <f>SUMIFS(作業日報!$B$270:$B$290,作業日報!$A$270:$A$290,$A38,作業日報!$D$270:$D$290,"○")+SUMIFS(作業日報!$F$270:$F$290,作業日報!$E$270:$E$290,$A38,作業日報!$H$270:$H$290,"○")</f>
        <v>0</v>
      </c>
      <c r="L38" s="394">
        <f>SUMIFS(作業日報!$B$313:$B$333,作業日報!$A$313:$A$333,$A38,作業日報!$D$313:$D$333,"○")+SUMIFS(作業日報!$F$313:$F$333,作業日報!$E$313:$E$333,$A38,作業日報!$H$313:$H$333,"○")</f>
        <v>0</v>
      </c>
      <c r="M38" s="394">
        <f>SUMIFS(作業日報!$B$356:$B$376,作業日報!$A$356:$A$376,$A38,作業日報!$D$356:$D$376,"○")+SUMIFS(作業日報!$F$356:$F$376,作業日報!$E$356:$E$376,$A38,作業日報!$H$356:$H$376,"○")</f>
        <v>0</v>
      </c>
      <c r="N38" s="394">
        <f>SUMIFS(作業日報!$B$399:$B$419,作業日報!$A$399:$A$419,$A38,作業日報!$D$399:$D$419,"○")+SUMIFS(作業日報!$F$399:$F$419,作業日報!$E$399:$E$419,$A38,作業日報!$H$399:$H$419,"○")</f>
        <v>0</v>
      </c>
      <c r="O38" s="394">
        <f>SUMIFS(作業日報!$B$442:$B$462,作業日報!$A$442:$A$462,$A38,作業日報!$D$442:$D$462,"○")+SUMIFS(作業日報!$F$442:$F$462,作業日報!$E$442:$E$462,$A38,作業日報!$H$442:$H$462,"○")</f>
        <v>0</v>
      </c>
      <c r="P38" s="394">
        <f>SUMIFS(作業日報!$B$485:$B$505,作業日報!$A$485:$A$505,$A38,作業日報!$D$485:$D$505,"○")+SUMIFS(作業日報!$F$485:$F$505,作業日報!$E$485:$E$505,$A38,作業日報!$H$485:$H$505,"○")</f>
        <v>0</v>
      </c>
      <c r="Q38" s="394">
        <f>SUMIFS(作業日報!$B$528:$B$548,作業日報!$A$528:$A$548,$A38,作業日報!$D$528:$D$548,"○")+SUMIFS(作業日報!$F$528:$F$548,作業日報!$E$528:$E$548,$A38,作業日報!$H$528:$H$548,"○")</f>
        <v>0</v>
      </c>
      <c r="R38" s="394">
        <f>SUMIFS(作業日報!$B$571:$B$591,作業日報!$A$571:$A$591,$A38,作業日報!$D$571:$D$591,"○")+SUMIFS(作業日報!$F$571:$F$591,作業日報!$E$571:$E$591,$A38,作業日報!$H$571:$H$591,"○")</f>
        <v>0</v>
      </c>
      <c r="S38" s="391">
        <f>SUMIFS(作業日報!$B$614:$B$634,作業日報!$A$614:$A$634,$A38,作業日報!$D$614:$D$634,"○")+SUMIFS(作業日報!$F$614:$F$634,作業日報!$E$614:$E$634,$A38,作業日報!$H$614:$H$634,"○")</f>
        <v>0</v>
      </c>
      <c r="T38" s="393">
        <f>SUMIFS(作業日報!$B$657:$B$677,作業日報!$A$657:$A$677,$A38,作業日報!$D$657:$D$677,"○")+SUMIFS(作業日報!$F$657:$F$677,作業日報!$E$657:$E$677,$A38,作業日報!$H$657:$H$677,"○")</f>
        <v>0</v>
      </c>
      <c r="U38" s="392">
        <f>SUMIFS(作業日報!$B$700:$B$720,作業日報!$A$700:$A$720,$A38,作業日報!$D$700:$D$720,"○")+SUMIFS(作業日報!$F$700:$F$720,作業日報!$E$700:$E$720,$A38,作業日報!$H$700:$H$720,"○")</f>
        <v>0</v>
      </c>
      <c r="V38" s="392">
        <f>SUMIFS(作業日報!$B$743:$B$763,作業日報!$A$743:$A$763,$A38,作業日報!$D$743:$D$763,"○")+SUMIFS(作業日報!$F$743:$F$763,作業日報!$E$743:$E$763,$A38,作業日報!$H$743:$H$763,"○")</f>
        <v>0</v>
      </c>
      <c r="W38" s="392">
        <f>SUMIFS(作業日報!$B$786:$B$806,作業日報!$A$786:$A$806,$A38,作業日報!$D$786:$D$806,"○")+SUMIFS(作業日報!$F$786:$F$806,作業日報!$E$786:$E$806,$A38,作業日報!$H$786:$H$806,"○")</f>
        <v>0</v>
      </c>
      <c r="X38" s="392">
        <f>SUMIFS(作業日報!$B$829:$B$849,作業日報!$A$829:$A$849,$A38,作業日報!$D$829:$D$849,"○")+SUMIFS(作業日報!$F$829:$F$849,作業日報!$E$829:$E$849,$A38,作業日報!$H$829:$H$849,"○")</f>
        <v>0</v>
      </c>
      <c r="Y38" s="392">
        <f>SUMIFS(作業日報!$B$872:$B$892,作業日報!$A$872:$A$892,$A38,作業日報!$D$872:$D$892,"○")+SUMIFS(作業日報!$F$872:$F$892,作業日報!$E$872:$E$892,$A38,作業日報!$H$872:$H$892,"○")</f>
        <v>0</v>
      </c>
      <c r="Z38" s="392">
        <f>SUMIFS(作業日報!$B$915:$B$935,作業日報!$A$915:$A$935,$A38,作業日報!$D$915:$D$935,"○")+SUMIFS(作業日報!$F$915:$F$935,作業日報!$E$915:$E$935,$A38,作業日報!$H$915:$H$935,"○")</f>
        <v>0</v>
      </c>
      <c r="AA38" s="473">
        <f>SUMIFS(作業日報!$B$958:$B$978,作業日報!$A$958:$A$978,$A38,作業日報!$D$958:$D$978,"○")+SUMIFS(作業日報!$F$958:$F$978,作業日報!$E$958:$E$978,$A38,作業日報!$H$958:$H$978,"○")</f>
        <v>0</v>
      </c>
      <c r="AB38" s="392">
        <f>SUMIFS(作業日報!$B$1001:$B$1021,作業日報!$A$1001:$A$1021,$A38,作業日報!$D$1001:$D$1021,"○")+SUMIFS(作業日報!$F$1001:$F$1021,作業日報!$E$1001:$E$1021,$A38,作業日報!$H$1001:$H$1021,"○")</f>
        <v>0</v>
      </c>
      <c r="AC38" s="392">
        <f>SUMIFS(作業日報!$B$1044:$B$1064,作業日報!$A$1044:$A$1064,$A38,作業日報!$D$1044:$D$1064,"○")+SUMIFS(作業日報!$F$1044:$F$1064,作業日報!$E$1044:$E$1064,$A38,作業日報!$H$1044:$H$1064,"○")</f>
        <v>0</v>
      </c>
      <c r="AD38" s="392">
        <f>SUMIFS(作業日報!$B$1087:$B$1107,作業日報!$A$1087:$A$1107,$A38,作業日報!$D$1087:$D$1107,"○")+SUMIFS(作業日報!$F$1087:$F$1107,作業日報!$E$1087:$E$1107,$A38,作業日報!$H$1087:$H$1107,"○")</f>
        <v>0</v>
      </c>
      <c r="AE38" s="392">
        <f>SUMIFS(作業日報!$B$1130:$B$1150,作業日報!$A$1130:$A$1150,$A38,作業日報!$D$1130:$D$1150,"○")+SUMIFS(作業日報!$F$1130:$F$1150,作業日報!$E$1130:$E$1150,$A38,作業日報!$H$1130:$H$1150,"○")</f>
        <v>0</v>
      </c>
      <c r="AF38" s="392">
        <f>SUMIFS(作業日報!$B$1173:$B$1193,作業日報!$A$1173:$A$1193,$A38,作業日報!$D$1173:$D$1193,"○")+SUMIFS(作業日報!$F$1173:$F$1193,作業日報!$E$1173:$E$1193,$A38,作業日報!$H$1173:$H$1193,"○")</f>
        <v>0</v>
      </c>
      <c r="AG38" s="392">
        <f>SUMIFS(作業日報!$B$1216:$B$1236,作業日報!$A$1216:$A$1236,$A38,作業日報!$D$1216:$D$1236,"○")+SUMIFS(作業日報!$F$1216:$F$1236,作業日報!$E$1216:$E$1236,$A38,作業日報!$H$1216:$H$1236,"○")</f>
        <v>0</v>
      </c>
      <c r="AH38" s="392">
        <f>SUMIFS(作業日報!$B$1259:$B$1279,作業日報!$A$1259:$A$1279,$A38,作業日報!$D$1259:$D$1279,"○")+SUMIFS(作業日報!$F$1259:$F$1279,作業日報!$E$1259:$E$1279,$A38,作業日報!$H$1259:$H$1279,"○")</f>
        <v>0</v>
      </c>
      <c r="AI38" s="392">
        <f>SUMIFS(作業日報!$B$1302:$B$1322,作業日報!$A$1302:$A$1322,$A38,作業日報!$D$1302:$D$1322,"○")+SUMIFS(作業日報!$F$1302:$F$1322,作業日報!$E$1302:$E$1322,$A38,作業日報!$H$1302:$H$1322,"○")</f>
        <v>0</v>
      </c>
      <c r="AJ38" s="392">
        <f>SUMIFS(作業日報!$B$1345:$B$1365,作業日報!$A$1345:$A$1365,$A38,作業日報!$D$1345:$D$1365,"○")+SUMIFS(作業日報!$F$1345:$F$1365,作業日報!$E$1345:$E$1365,$A38,作業日報!$H$1345:$H$1365,"○")</f>
        <v>0</v>
      </c>
      <c r="AK38" s="392">
        <f>SUMIFS(作業日報!$B$1388:$B$1408,作業日報!$A$1388:$A$1408,$A38,作業日報!$D$1388:$D$1408,"○")+SUMIFS(作業日報!$F$1388:$F$1408,作業日報!$E$1388:$E$1408,$A38,作業日報!$H$1388:$H$1408,"○")</f>
        <v>0</v>
      </c>
      <c r="AL38" s="392">
        <f>SUMIFS(作業日報!$B$1431:$B$1451,作業日報!$A$1431:$A$1451,$A38,作業日報!$D$1431:$D$1451,"○")+SUMIFS(作業日報!$F$1431:$F$1451,作業日報!$E$1431:$E$1451,$A38,作業日報!$H$1431:$H$1451,"○")</f>
        <v>0</v>
      </c>
      <c r="AM38" s="392">
        <f>SUMIFS(作業日報!$B$1474:$B$1494,作業日報!$A$1474:$A$1494,$A38,作業日報!$D$1474:$D$1494,"○")+SUMIFS(作業日報!$F$1474:$F$1494,作業日報!$E$1474:$E$1494,$A38,作業日報!$H$1474:$H$1494,"○")</f>
        <v>0</v>
      </c>
      <c r="AN38" s="392">
        <f>SUMIFS(作業日報!$B$1517:$B$1537,作業日報!$A$1517:$A$1537,$A38,作業日報!$D$1517:$D$1537,"○")+SUMIFS(作業日報!$F$1517:$F$1537,作業日報!$E$1517:$E$1537,$A38,作業日報!$H$1517:$H$1537,"○")</f>
        <v>0</v>
      </c>
      <c r="AO38" s="392">
        <f>SUMIFS(作業日報!$B$1560:$B$1580,作業日報!$A$1560:$A$1580,$A38,作業日報!$D$1560:$D$1580,"○")+SUMIFS(作業日報!$F$1560:$F$1580,作業日報!$E$1560:$E$1580,$A38,作業日報!$H$1560:$H$1580,"○")</f>
        <v>0</v>
      </c>
      <c r="AP38" s="392">
        <f>SUMIFS(作業日報!$B$1603:$B$1623,作業日報!$A$1603:$A$1623,$A38,作業日報!$D$1603:$D$1623,"○")+SUMIFS(作業日報!$F$1603:$F$1623,作業日報!$E$1603:$E$1623,$A38,作業日報!$H$1603:$H$1623,"○")</f>
        <v>0</v>
      </c>
      <c r="AQ38" s="392">
        <f>SUMIFS(作業日報!$B$1646:$B$1666,作業日報!$A$1646:$A$1666,$A38,作業日報!$D$1646:$D$1666,"○")+SUMIFS(作業日報!$F$1646:$F$1666,作業日報!$E$1646:$E$1666,$A38,作業日報!$H$1646:$H$1666,"○")</f>
        <v>0</v>
      </c>
      <c r="AR38" s="392">
        <f>SUMIFS(作業日報!$B$1689:$B$1709,作業日報!$A$1689:$A$1709,$A38,作業日報!$D$1689:$D$1709,"○")+SUMIFS(作業日報!$F$1689:$F$1709,作業日報!$E$1689:$E$1709,$A38,作業日報!$H$1689:$H$1709,"○")</f>
        <v>0</v>
      </c>
      <c r="AS38" s="392">
        <f>SUMIFS(作業日報!$B$1732:$B$1752,作業日報!$A$1732:$A$1752,$A38,作業日報!$D$1732:$D$1752,"○")+SUMIFS(作業日報!$F$1732:$F$1752,作業日報!$E$1732:$E$1752,$A38,作業日報!$H$1732:$H$1752,"○")</f>
        <v>0</v>
      </c>
      <c r="AT38" s="392">
        <f>SUMIFS(作業日報!$B$1775:$B$1795,作業日報!$A$1775:$A$1795,$A38,作業日報!$D$1775:$D$1795,"○")+SUMIFS(作業日報!$F$1775:$F$1795,作業日報!$E$1775:$E$1795,$A38,作業日報!$H$1775:$H$1795,"○")</f>
        <v>0</v>
      </c>
      <c r="AU38" s="392">
        <f>SUMIFS(作業日報!$B$1818:$B$1838,作業日報!$A$1818:$A$1838,$A38,作業日報!$D$1818:$D$1838,"○")+SUMIFS(作業日報!$F$1818:$F$1838,作業日報!$E$1818:$E$1838,$A38,作業日報!$H$1818:$H$1838,"○")</f>
        <v>0</v>
      </c>
      <c r="AV38" s="392">
        <f>SUMIFS(作業日報!$B$1861:$B$1881,作業日報!$A$1861:$A$1881,$A38,作業日報!$D$1861:$D$1881,"○")+SUMIFS(作業日報!$F$1861:$F$1881,作業日報!$E$1861:$E$1881,$A38,作業日報!$H$1861:$H$1881,"○")</f>
        <v>0</v>
      </c>
      <c r="AW38" s="392">
        <f>SUMIFS(作業日報!$B$1904:$B$1924,作業日報!$A$1904:$A$1924,$A38,作業日報!$D$1904:$D$1924,"○")+SUMIFS(作業日報!$F$1904:$F$1924,作業日報!$E$1904:$E$1924,$A38,作業日報!$H$1904:$H$1924,"○")</f>
        <v>0</v>
      </c>
      <c r="AX38" s="392">
        <f>SUMIFS(作業日報!$B$1947:$B$1967,作業日報!$A$1947:$A$1967,$A38,作業日報!$D$1947:$D$1967,"○")+SUMIFS(作業日報!$F$1947:$F$1967,作業日報!$E$1947:$E$1967,$A38,作業日報!$H$1947:$H$1967,"○")</f>
        <v>0</v>
      </c>
      <c r="AY38" s="392">
        <f>SUMIFS(作業日報!$B$1990:$B$2010,作業日報!$A$1990:$A$2010,$A38,作業日報!$D$1990:$D$2010,"○")+SUMIFS(作業日報!$F$1990:$F$2010,作業日報!$E$1990:$E$2010,$A38,作業日報!$H$1990:$H$2010,"○")</f>
        <v>0</v>
      </c>
      <c r="AZ38" s="392">
        <f>SUMIFS(作業日報!$B$2033:$B$2053,作業日報!$A$2033:$A$2053,$A38,作業日報!$D$2033:$D$2053,"○")+SUMIFS(作業日報!$F$2033:$F$2053,作業日報!$E$2033:$E$2053,$A38,作業日報!$H$2033:$H$2053,"○")</f>
        <v>0</v>
      </c>
      <c r="BA38" s="392">
        <f>SUMIFS(作業日報!$B$2076:$B$2096,作業日報!$A$2076:$A$2096,$A38,作業日報!$D$2076:$D$2096,"○")+SUMIFS(作業日報!$F$2076:$F$2096,作業日報!$E$2076:$E$2096,$A38,作業日報!$H$2076:$H$2096,"○")</f>
        <v>0</v>
      </c>
      <c r="BB38" s="392">
        <f>SUMIFS(作業日報!$B$2119:$B$2139,作業日報!$A$2119:$A$2139,$A38,作業日報!$D$2119:$D$2139,"○")+SUMIFS(作業日報!$F$2119:$F$2139,作業日報!$E$2119:$E$2139,$A38,作業日報!$H$2119:$H$2139,"○")</f>
        <v>0</v>
      </c>
      <c r="BC38" s="478">
        <f>SUMIFS(作業日報!$B$2162:$B$2182,作業日報!$A$2162:$A$2182,$A38,作業日報!$D$2162:$D$2182,"○")+SUMIFS(作業日報!$F$2162:$F$2182,作業日報!$E$2162:$E$2182,$A38,作業日報!$H$2162:$H$2182,"○")</f>
        <v>0</v>
      </c>
    </row>
    <row r="39" spans="1:55" x14ac:dyDescent="0.2">
      <c r="A39" s="400"/>
      <c r="B39" s="398"/>
      <c r="C39" s="397"/>
      <c r="D39" s="396">
        <f>SUMIFS(作業日報!B:B,作業日報!A:A,A39,作業日報!D:D,"○")+SUMIFS(作業日報!F:F,作業日報!E:E,A39,作業日報!H:H,"○")</f>
        <v>0</v>
      </c>
      <c r="E39" s="395">
        <f>SUMIFS(作業日報!$B$12:$B$32,作業日報!$A$12:$A$32,$A39,作業日報!$D$12:$D$32,"○")+SUMIFS(作業日報!$F$12:$F$32,作業日報!$E$12:$E$32,$A39,作業日報!$H$12:$H$32,"○")</f>
        <v>0</v>
      </c>
      <c r="F39" s="394">
        <f>SUMIFS(作業日報!$B$55:$B$75,作業日報!$A$55:$A$75,$A39,作業日報!$D$55:$D$75,"○")+SUMIFS(作業日報!$F$55:$F$75,作業日報!$E$55:$E$75,$A39,作業日報!$H$55:$H$75,"○")</f>
        <v>0</v>
      </c>
      <c r="G39" s="394">
        <f>SUMIFS(作業日報!$B$98:$B$118,作業日報!$A$98:$A$118,$A39,作業日報!$D$98:$D$118,"○")+SUMIFS(作業日報!$F$98:$F$118,作業日報!$E$98:$E$118,$A39,作業日報!$H$98:$H$118,"○")</f>
        <v>0</v>
      </c>
      <c r="H39" s="394">
        <f>SUMIFS(作業日報!$B$141:$B$161,作業日報!$A$141:$A$161,$A39,作業日報!$D$141:$D$161,"○")+SUMIFS(作業日報!$F$141:$F$161,作業日報!$E$141:$E$161,$A39,作業日報!$H$141:$H$161,"○")</f>
        <v>0</v>
      </c>
      <c r="I39" s="394">
        <f>SUMIFS(作業日報!$B$184:$B$204,作業日報!$A$184:$A$204,$A39,作業日報!$D$184:$D$204,"○")+SUMIFS(作業日報!$F$184:$F$204,作業日報!$E$184:$E$204,$A39,作業日報!$H$184:$H$204,"○")</f>
        <v>0</v>
      </c>
      <c r="J39" s="394">
        <f>SUMIFS(作業日報!$B$227:$B$247,作業日報!$A$227:$A$247,$A39,作業日報!$D$227:$D$247,"○")+SUMIFS(作業日報!$F$227:$F$247,作業日報!$E$227:$E$247,$A39,作業日報!$H$227:$H$247,"○")</f>
        <v>0</v>
      </c>
      <c r="K39" s="394">
        <f>SUMIFS(作業日報!$B$270:$B$290,作業日報!$A$270:$A$290,$A39,作業日報!$D$270:$D$290,"○")+SUMIFS(作業日報!$F$270:$F$290,作業日報!$E$270:$E$290,$A39,作業日報!$H$270:$H$290,"○")</f>
        <v>0</v>
      </c>
      <c r="L39" s="394">
        <f>SUMIFS(作業日報!$B$313:$B$333,作業日報!$A$313:$A$333,$A39,作業日報!$D$313:$D$333,"○")+SUMIFS(作業日報!$F$313:$F$333,作業日報!$E$313:$E$333,$A39,作業日報!$H$313:$H$333,"○")</f>
        <v>0</v>
      </c>
      <c r="M39" s="394">
        <f>SUMIFS(作業日報!$B$356:$B$376,作業日報!$A$356:$A$376,$A39,作業日報!$D$356:$D$376,"○")+SUMIFS(作業日報!$F$356:$F$376,作業日報!$E$356:$E$376,$A39,作業日報!$H$356:$H$376,"○")</f>
        <v>0</v>
      </c>
      <c r="N39" s="394">
        <f>SUMIFS(作業日報!$B$399:$B$419,作業日報!$A$399:$A$419,$A39,作業日報!$D$399:$D$419,"○")+SUMIFS(作業日報!$F$399:$F$419,作業日報!$E$399:$E$419,$A39,作業日報!$H$399:$H$419,"○")</f>
        <v>0</v>
      </c>
      <c r="O39" s="394">
        <f>SUMIFS(作業日報!$B$442:$B$462,作業日報!$A$442:$A$462,$A39,作業日報!$D$442:$D$462,"○")+SUMIFS(作業日報!$F$442:$F$462,作業日報!$E$442:$E$462,$A39,作業日報!$H$442:$H$462,"○")</f>
        <v>0</v>
      </c>
      <c r="P39" s="394">
        <f>SUMIFS(作業日報!$B$485:$B$505,作業日報!$A$485:$A$505,$A39,作業日報!$D$485:$D$505,"○")+SUMIFS(作業日報!$F$485:$F$505,作業日報!$E$485:$E$505,$A39,作業日報!$H$485:$H$505,"○")</f>
        <v>0</v>
      </c>
      <c r="Q39" s="394">
        <f>SUMIFS(作業日報!$B$528:$B$548,作業日報!$A$528:$A$548,$A39,作業日報!$D$528:$D$548,"○")+SUMIFS(作業日報!$F$528:$F$548,作業日報!$E$528:$E$548,$A39,作業日報!$H$528:$H$548,"○")</f>
        <v>0</v>
      </c>
      <c r="R39" s="394">
        <f>SUMIFS(作業日報!$B$571:$B$591,作業日報!$A$571:$A$591,$A39,作業日報!$D$571:$D$591,"○")+SUMIFS(作業日報!$F$571:$F$591,作業日報!$E$571:$E$591,$A39,作業日報!$H$571:$H$591,"○")</f>
        <v>0</v>
      </c>
      <c r="S39" s="391">
        <f>SUMIFS(作業日報!$B$614:$B$634,作業日報!$A$614:$A$634,$A39,作業日報!$D$614:$D$634,"○")+SUMIFS(作業日報!$F$614:$F$634,作業日報!$E$614:$E$634,$A39,作業日報!$H$614:$H$634,"○")</f>
        <v>0</v>
      </c>
      <c r="T39" s="393">
        <f>SUMIFS(作業日報!$B$657:$B$677,作業日報!$A$657:$A$677,$A39,作業日報!$D$657:$D$677,"○")+SUMIFS(作業日報!$F$657:$F$677,作業日報!$E$657:$E$677,$A39,作業日報!$H$657:$H$677,"○")</f>
        <v>0</v>
      </c>
      <c r="U39" s="392">
        <f>SUMIFS(作業日報!$B$700:$B$720,作業日報!$A$700:$A$720,$A39,作業日報!$D$700:$D$720,"○")+SUMIFS(作業日報!$F$700:$F$720,作業日報!$E$700:$E$720,$A39,作業日報!$H$700:$H$720,"○")</f>
        <v>0</v>
      </c>
      <c r="V39" s="392">
        <f>SUMIFS(作業日報!$B$743:$B$763,作業日報!$A$743:$A$763,$A39,作業日報!$D$743:$D$763,"○")+SUMIFS(作業日報!$F$743:$F$763,作業日報!$E$743:$E$763,$A39,作業日報!$H$743:$H$763,"○")</f>
        <v>0</v>
      </c>
      <c r="W39" s="392">
        <f>SUMIFS(作業日報!$B$786:$B$806,作業日報!$A$786:$A$806,$A39,作業日報!$D$786:$D$806,"○")+SUMIFS(作業日報!$F$786:$F$806,作業日報!$E$786:$E$806,$A39,作業日報!$H$786:$H$806,"○")</f>
        <v>0</v>
      </c>
      <c r="X39" s="392">
        <f>SUMIFS(作業日報!$B$829:$B$849,作業日報!$A$829:$A$849,$A39,作業日報!$D$829:$D$849,"○")+SUMIFS(作業日報!$F$829:$F$849,作業日報!$E$829:$E$849,$A39,作業日報!$H$829:$H$849,"○")</f>
        <v>0</v>
      </c>
      <c r="Y39" s="392">
        <f>SUMIFS(作業日報!$B$872:$B$892,作業日報!$A$872:$A$892,$A39,作業日報!$D$872:$D$892,"○")+SUMIFS(作業日報!$F$872:$F$892,作業日報!$E$872:$E$892,$A39,作業日報!$H$872:$H$892,"○")</f>
        <v>0</v>
      </c>
      <c r="Z39" s="392">
        <f>SUMIFS(作業日報!$B$915:$B$935,作業日報!$A$915:$A$935,$A39,作業日報!$D$915:$D$935,"○")+SUMIFS(作業日報!$F$915:$F$935,作業日報!$E$915:$E$935,$A39,作業日報!$H$915:$H$935,"○")</f>
        <v>0</v>
      </c>
      <c r="AA39" s="473">
        <f>SUMIFS(作業日報!$B$958:$B$978,作業日報!$A$958:$A$978,$A39,作業日報!$D$958:$D$978,"○")+SUMIFS(作業日報!$F$958:$F$978,作業日報!$E$958:$E$978,$A39,作業日報!$H$958:$H$978,"○")</f>
        <v>0</v>
      </c>
      <c r="AB39" s="392">
        <f>SUMIFS(作業日報!$B$1001:$B$1021,作業日報!$A$1001:$A$1021,$A39,作業日報!$D$1001:$D$1021,"○")+SUMIFS(作業日報!$F$1001:$F$1021,作業日報!$E$1001:$E$1021,$A39,作業日報!$H$1001:$H$1021,"○")</f>
        <v>0</v>
      </c>
      <c r="AC39" s="392">
        <f>SUMIFS(作業日報!$B$1044:$B$1064,作業日報!$A$1044:$A$1064,$A39,作業日報!$D$1044:$D$1064,"○")+SUMIFS(作業日報!$F$1044:$F$1064,作業日報!$E$1044:$E$1064,$A39,作業日報!$H$1044:$H$1064,"○")</f>
        <v>0</v>
      </c>
      <c r="AD39" s="392">
        <f>SUMIFS(作業日報!$B$1087:$B$1107,作業日報!$A$1087:$A$1107,$A39,作業日報!$D$1087:$D$1107,"○")+SUMIFS(作業日報!$F$1087:$F$1107,作業日報!$E$1087:$E$1107,$A39,作業日報!$H$1087:$H$1107,"○")</f>
        <v>0</v>
      </c>
      <c r="AE39" s="392">
        <f>SUMIFS(作業日報!$B$1130:$B$1150,作業日報!$A$1130:$A$1150,$A39,作業日報!$D$1130:$D$1150,"○")+SUMIFS(作業日報!$F$1130:$F$1150,作業日報!$E$1130:$E$1150,$A39,作業日報!$H$1130:$H$1150,"○")</f>
        <v>0</v>
      </c>
      <c r="AF39" s="392">
        <f>SUMIFS(作業日報!$B$1173:$B$1193,作業日報!$A$1173:$A$1193,$A39,作業日報!$D$1173:$D$1193,"○")+SUMIFS(作業日報!$F$1173:$F$1193,作業日報!$E$1173:$E$1193,$A39,作業日報!$H$1173:$H$1193,"○")</f>
        <v>0</v>
      </c>
      <c r="AG39" s="392">
        <f>SUMIFS(作業日報!$B$1216:$B$1236,作業日報!$A$1216:$A$1236,$A39,作業日報!$D$1216:$D$1236,"○")+SUMIFS(作業日報!$F$1216:$F$1236,作業日報!$E$1216:$E$1236,$A39,作業日報!$H$1216:$H$1236,"○")</f>
        <v>0</v>
      </c>
      <c r="AH39" s="392">
        <f>SUMIFS(作業日報!$B$1259:$B$1279,作業日報!$A$1259:$A$1279,$A39,作業日報!$D$1259:$D$1279,"○")+SUMIFS(作業日報!$F$1259:$F$1279,作業日報!$E$1259:$E$1279,$A39,作業日報!$H$1259:$H$1279,"○")</f>
        <v>0</v>
      </c>
      <c r="AI39" s="392">
        <f>SUMIFS(作業日報!$B$1302:$B$1322,作業日報!$A$1302:$A$1322,$A39,作業日報!$D$1302:$D$1322,"○")+SUMIFS(作業日報!$F$1302:$F$1322,作業日報!$E$1302:$E$1322,$A39,作業日報!$H$1302:$H$1322,"○")</f>
        <v>0</v>
      </c>
      <c r="AJ39" s="392">
        <f>SUMIFS(作業日報!$B$1345:$B$1365,作業日報!$A$1345:$A$1365,$A39,作業日報!$D$1345:$D$1365,"○")+SUMIFS(作業日報!$F$1345:$F$1365,作業日報!$E$1345:$E$1365,$A39,作業日報!$H$1345:$H$1365,"○")</f>
        <v>0</v>
      </c>
      <c r="AK39" s="392">
        <f>SUMIFS(作業日報!$B$1388:$B$1408,作業日報!$A$1388:$A$1408,$A39,作業日報!$D$1388:$D$1408,"○")+SUMIFS(作業日報!$F$1388:$F$1408,作業日報!$E$1388:$E$1408,$A39,作業日報!$H$1388:$H$1408,"○")</f>
        <v>0</v>
      </c>
      <c r="AL39" s="392">
        <f>SUMIFS(作業日報!$B$1431:$B$1451,作業日報!$A$1431:$A$1451,$A39,作業日報!$D$1431:$D$1451,"○")+SUMIFS(作業日報!$F$1431:$F$1451,作業日報!$E$1431:$E$1451,$A39,作業日報!$H$1431:$H$1451,"○")</f>
        <v>0</v>
      </c>
      <c r="AM39" s="392">
        <f>SUMIFS(作業日報!$B$1474:$B$1494,作業日報!$A$1474:$A$1494,$A39,作業日報!$D$1474:$D$1494,"○")+SUMIFS(作業日報!$F$1474:$F$1494,作業日報!$E$1474:$E$1494,$A39,作業日報!$H$1474:$H$1494,"○")</f>
        <v>0</v>
      </c>
      <c r="AN39" s="392">
        <f>SUMIFS(作業日報!$B$1517:$B$1537,作業日報!$A$1517:$A$1537,$A39,作業日報!$D$1517:$D$1537,"○")+SUMIFS(作業日報!$F$1517:$F$1537,作業日報!$E$1517:$E$1537,$A39,作業日報!$H$1517:$H$1537,"○")</f>
        <v>0</v>
      </c>
      <c r="AO39" s="392">
        <f>SUMIFS(作業日報!$B$1560:$B$1580,作業日報!$A$1560:$A$1580,$A39,作業日報!$D$1560:$D$1580,"○")+SUMIFS(作業日報!$F$1560:$F$1580,作業日報!$E$1560:$E$1580,$A39,作業日報!$H$1560:$H$1580,"○")</f>
        <v>0</v>
      </c>
      <c r="AP39" s="392">
        <f>SUMIFS(作業日報!$B$1603:$B$1623,作業日報!$A$1603:$A$1623,$A39,作業日報!$D$1603:$D$1623,"○")+SUMIFS(作業日報!$F$1603:$F$1623,作業日報!$E$1603:$E$1623,$A39,作業日報!$H$1603:$H$1623,"○")</f>
        <v>0</v>
      </c>
      <c r="AQ39" s="392">
        <f>SUMIFS(作業日報!$B$1646:$B$1666,作業日報!$A$1646:$A$1666,$A39,作業日報!$D$1646:$D$1666,"○")+SUMIFS(作業日報!$F$1646:$F$1666,作業日報!$E$1646:$E$1666,$A39,作業日報!$H$1646:$H$1666,"○")</f>
        <v>0</v>
      </c>
      <c r="AR39" s="392">
        <f>SUMIFS(作業日報!$B$1689:$B$1709,作業日報!$A$1689:$A$1709,$A39,作業日報!$D$1689:$D$1709,"○")+SUMIFS(作業日報!$F$1689:$F$1709,作業日報!$E$1689:$E$1709,$A39,作業日報!$H$1689:$H$1709,"○")</f>
        <v>0</v>
      </c>
      <c r="AS39" s="392">
        <f>SUMIFS(作業日報!$B$1732:$B$1752,作業日報!$A$1732:$A$1752,$A39,作業日報!$D$1732:$D$1752,"○")+SUMIFS(作業日報!$F$1732:$F$1752,作業日報!$E$1732:$E$1752,$A39,作業日報!$H$1732:$H$1752,"○")</f>
        <v>0</v>
      </c>
      <c r="AT39" s="392">
        <f>SUMIFS(作業日報!$B$1775:$B$1795,作業日報!$A$1775:$A$1795,$A39,作業日報!$D$1775:$D$1795,"○")+SUMIFS(作業日報!$F$1775:$F$1795,作業日報!$E$1775:$E$1795,$A39,作業日報!$H$1775:$H$1795,"○")</f>
        <v>0</v>
      </c>
      <c r="AU39" s="392">
        <f>SUMIFS(作業日報!$B$1818:$B$1838,作業日報!$A$1818:$A$1838,$A39,作業日報!$D$1818:$D$1838,"○")+SUMIFS(作業日報!$F$1818:$F$1838,作業日報!$E$1818:$E$1838,$A39,作業日報!$H$1818:$H$1838,"○")</f>
        <v>0</v>
      </c>
      <c r="AV39" s="392">
        <f>SUMIFS(作業日報!$B$1861:$B$1881,作業日報!$A$1861:$A$1881,$A39,作業日報!$D$1861:$D$1881,"○")+SUMIFS(作業日報!$F$1861:$F$1881,作業日報!$E$1861:$E$1881,$A39,作業日報!$H$1861:$H$1881,"○")</f>
        <v>0</v>
      </c>
      <c r="AW39" s="392">
        <f>SUMIFS(作業日報!$B$1904:$B$1924,作業日報!$A$1904:$A$1924,$A39,作業日報!$D$1904:$D$1924,"○")+SUMIFS(作業日報!$F$1904:$F$1924,作業日報!$E$1904:$E$1924,$A39,作業日報!$H$1904:$H$1924,"○")</f>
        <v>0</v>
      </c>
      <c r="AX39" s="392">
        <f>SUMIFS(作業日報!$B$1947:$B$1967,作業日報!$A$1947:$A$1967,$A39,作業日報!$D$1947:$D$1967,"○")+SUMIFS(作業日報!$F$1947:$F$1967,作業日報!$E$1947:$E$1967,$A39,作業日報!$H$1947:$H$1967,"○")</f>
        <v>0</v>
      </c>
      <c r="AY39" s="392">
        <f>SUMIFS(作業日報!$B$1990:$B$2010,作業日報!$A$1990:$A$2010,$A39,作業日報!$D$1990:$D$2010,"○")+SUMIFS(作業日報!$F$1990:$F$2010,作業日報!$E$1990:$E$2010,$A39,作業日報!$H$1990:$H$2010,"○")</f>
        <v>0</v>
      </c>
      <c r="AZ39" s="392">
        <f>SUMIFS(作業日報!$B$2033:$B$2053,作業日報!$A$2033:$A$2053,$A39,作業日報!$D$2033:$D$2053,"○")+SUMIFS(作業日報!$F$2033:$F$2053,作業日報!$E$2033:$E$2053,$A39,作業日報!$H$2033:$H$2053,"○")</f>
        <v>0</v>
      </c>
      <c r="BA39" s="392">
        <f>SUMIFS(作業日報!$B$2076:$B$2096,作業日報!$A$2076:$A$2096,$A39,作業日報!$D$2076:$D$2096,"○")+SUMIFS(作業日報!$F$2076:$F$2096,作業日報!$E$2076:$E$2096,$A39,作業日報!$H$2076:$H$2096,"○")</f>
        <v>0</v>
      </c>
      <c r="BB39" s="392">
        <f>SUMIFS(作業日報!$B$2119:$B$2139,作業日報!$A$2119:$A$2139,$A39,作業日報!$D$2119:$D$2139,"○")+SUMIFS(作業日報!$F$2119:$F$2139,作業日報!$E$2119:$E$2139,$A39,作業日報!$H$2119:$H$2139,"○")</f>
        <v>0</v>
      </c>
      <c r="BC39" s="478">
        <f>SUMIFS(作業日報!$B$2162:$B$2182,作業日報!$A$2162:$A$2182,$A39,作業日報!$D$2162:$D$2182,"○")+SUMIFS(作業日報!$F$2162:$F$2182,作業日報!$E$2162:$E$2182,$A39,作業日報!$H$2162:$H$2182,"○")</f>
        <v>0</v>
      </c>
    </row>
    <row r="40" spans="1:55" x14ac:dyDescent="0.2">
      <c r="A40" s="399"/>
      <c r="B40" s="398"/>
      <c r="C40" s="397"/>
      <c r="D40" s="396">
        <f>SUMIFS(作業日報!B:B,作業日報!A:A,A40,作業日報!D:D,"○")+SUMIFS(作業日報!F:F,作業日報!E:E,A40,作業日報!H:H,"○")</f>
        <v>0</v>
      </c>
      <c r="E40" s="395">
        <f>SUMIFS(作業日報!$B$12:$B$32,作業日報!$A$12:$A$32,$A40,作業日報!$D$12:$D$32,"○")+SUMIFS(作業日報!$F$12:$F$32,作業日報!$E$12:$E$32,$A40,作業日報!$H$12:$H$32,"○")</f>
        <v>0</v>
      </c>
      <c r="F40" s="394">
        <f>SUMIFS(作業日報!$B$55:$B$75,作業日報!$A$55:$A$75,$A40,作業日報!$D$55:$D$75,"○")+SUMIFS(作業日報!$F$55:$F$75,作業日報!$E$55:$E$75,$A40,作業日報!$H$55:$H$75,"○")</f>
        <v>0</v>
      </c>
      <c r="G40" s="394">
        <f>SUMIFS(作業日報!$B$98:$B$118,作業日報!$A$98:$A$118,$A40,作業日報!$D$98:$D$118,"○")+SUMIFS(作業日報!$F$98:$F$118,作業日報!$E$98:$E$118,$A40,作業日報!$H$98:$H$118,"○")</f>
        <v>0</v>
      </c>
      <c r="H40" s="394">
        <f>SUMIFS(作業日報!$B$141:$B$161,作業日報!$A$141:$A$161,$A40,作業日報!$D$141:$D$161,"○")+SUMIFS(作業日報!$F$141:$F$161,作業日報!$E$141:$E$161,$A40,作業日報!$H$141:$H$161,"○")</f>
        <v>0</v>
      </c>
      <c r="I40" s="394">
        <f>SUMIFS(作業日報!$B$184:$B$204,作業日報!$A$184:$A$204,$A40,作業日報!$D$184:$D$204,"○")+SUMIFS(作業日報!$F$184:$F$204,作業日報!$E$184:$E$204,$A40,作業日報!$H$184:$H$204,"○")</f>
        <v>0</v>
      </c>
      <c r="J40" s="394">
        <f>SUMIFS(作業日報!$B$227:$B$247,作業日報!$A$227:$A$247,$A40,作業日報!$D$227:$D$247,"○")+SUMIFS(作業日報!$F$227:$F$247,作業日報!$E$227:$E$247,$A40,作業日報!$H$227:$H$247,"○")</f>
        <v>0</v>
      </c>
      <c r="K40" s="394">
        <f>SUMIFS(作業日報!$B$270:$B$290,作業日報!$A$270:$A$290,$A40,作業日報!$D$270:$D$290,"○")+SUMIFS(作業日報!$F$270:$F$290,作業日報!$E$270:$E$290,$A40,作業日報!$H$270:$H$290,"○")</f>
        <v>0</v>
      </c>
      <c r="L40" s="394">
        <f>SUMIFS(作業日報!$B$313:$B$333,作業日報!$A$313:$A$333,$A40,作業日報!$D$313:$D$333,"○")+SUMIFS(作業日報!$F$313:$F$333,作業日報!$E$313:$E$333,$A40,作業日報!$H$313:$H$333,"○")</f>
        <v>0</v>
      </c>
      <c r="M40" s="394">
        <f>SUMIFS(作業日報!$B$356:$B$376,作業日報!$A$356:$A$376,$A40,作業日報!$D$356:$D$376,"○")+SUMIFS(作業日報!$F$356:$F$376,作業日報!$E$356:$E$376,$A40,作業日報!$H$356:$H$376,"○")</f>
        <v>0</v>
      </c>
      <c r="N40" s="394">
        <f>SUMIFS(作業日報!$B$399:$B$419,作業日報!$A$399:$A$419,$A40,作業日報!$D$399:$D$419,"○")+SUMIFS(作業日報!$F$399:$F$419,作業日報!$E$399:$E$419,$A40,作業日報!$H$399:$H$419,"○")</f>
        <v>0</v>
      </c>
      <c r="O40" s="394">
        <f>SUMIFS(作業日報!$B$442:$B$462,作業日報!$A$442:$A$462,$A40,作業日報!$D$442:$D$462,"○")+SUMIFS(作業日報!$F$442:$F$462,作業日報!$E$442:$E$462,$A40,作業日報!$H$442:$H$462,"○")</f>
        <v>0</v>
      </c>
      <c r="P40" s="394">
        <f>SUMIFS(作業日報!$B$485:$B$505,作業日報!$A$485:$A$505,$A40,作業日報!$D$485:$D$505,"○")+SUMIFS(作業日報!$F$485:$F$505,作業日報!$E$485:$E$505,$A40,作業日報!$H$485:$H$505,"○")</f>
        <v>0</v>
      </c>
      <c r="Q40" s="394">
        <f>SUMIFS(作業日報!$B$528:$B$548,作業日報!$A$528:$A$548,$A40,作業日報!$D$528:$D$548,"○")+SUMIFS(作業日報!$F$528:$F$548,作業日報!$E$528:$E$548,$A40,作業日報!$H$528:$H$548,"○")</f>
        <v>0</v>
      </c>
      <c r="R40" s="394">
        <f>SUMIFS(作業日報!$B$571:$B$591,作業日報!$A$571:$A$591,$A40,作業日報!$D$571:$D$591,"○")+SUMIFS(作業日報!$F$571:$F$591,作業日報!$E$571:$E$591,$A40,作業日報!$H$571:$H$591,"○")</f>
        <v>0</v>
      </c>
      <c r="S40" s="391">
        <f>SUMIFS(作業日報!$B$614:$B$634,作業日報!$A$614:$A$634,$A40,作業日報!$D$614:$D$634,"○")+SUMIFS(作業日報!$F$614:$F$634,作業日報!$E$614:$E$634,$A40,作業日報!$H$614:$H$634,"○")</f>
        <v>0</v>
      </c>
      <c r="T40" s="393">
        <f>SUMIFS(作業日報!$B$657:$B$677,作業日報!$A$657:$A$677,$A40,作業日報!$D$657:$D$677,"○")+SUMIFS(作業日報!$F$657:$F$677,作業日報!$E$657:$E$677,$A40,作業日報!$H$657:$H$677,"○")</f>
        <v>0</v>
      </c>
      <c r="U40" s="392">
        <f>SUMIFS(作業日報!$B$700:$B$720,作業日報!$A$700:$A$720,$A40,作業日報!$D$700:$D$720,"○")+SUMIFS(作業日報!$F$700:$F$720,作業日報!$E$700:$E$720,$A40,作業日報!$H$700:$H$720,"○")</f>
        <v>0</v>
      </c>
      <c r="V40" s="392">
        <f>SUMIFS(作業日報!$B$743:$B$763,作業日報!$A$743:$A$763,$A40,作業日報!$D$743:$D$763,"○")+SUMIFS(作業日報!$F$743:$F$763,作業日報!$E$743:$E$763,$A40,作業日報!$H$743:$H$763,"○")</f>
        <v>0</v>
      </c>
      <c r="W40" s="392">
        <f>SUMIFS(作業日報!$B$786:$B$806,作業日報!$A$786:$A$806,$A40,作業日報!$D$786:$D$806,"○")+SUMIFS(作業日報!$F$786:$F$806,作業日報!$E$786:$E$806,$A40,作業日報!$H$786:$H$806,"○")</f>
        <v>0</v>
      </c>
      <c r="X40" s="392">
        <f>SUMIFS(作業日報!$B$829:$B$849,作業日報!$A$829:$A$849,$A40,作業日報!$D$829:$D$849,"○")+SUMIFS(作業日報!$F$829:$F$849,作業日報!$E$829:$E$849,$A40,作業日報!$H$829:$H$849,"○")</f>
        <v>0</v>
      </c>
      <c r="Y40" s="392">
        <f>SUMIFS(作業日報!$B$872:$B$892,作業日報!$A$872:$A$892,$A40,作業日報!$D$872:$D$892,"○")+SUMIFS(作業日報!$F$872:$F$892,作業日報!$E$872:$E$892,$A40,作業日報!$H$872:$H$892,"○")</f>
        <v>0</v>
      </c>
      <c r="Z40" s="392">
        <f>SUMIFS(作業日報!$B$915:$B$935,作業日報!$A$915:$A$935,$A40,作業日報!$D$915:$D$935,"○")+SUMIFS(作業日報!$F$915:$F$935,作業日報!$E$915:$E$935,$A40,作業日報!$H$915:$H$935,"○")</f>
        <v>0</v>
      </c>
      <c r="AA40" s="473">
        <f>SUMIFS(作業日報!$B$958:$B$978,作業日報!$A$958:$A$978,$A40,作業日報!$D$958:$D$978,"○")+SUMIFS(作業日報!$F$958:$F$978,作業日報!$E$958:$E$978,$A40,作業日報!$H$958:$H$978,"○")</f>
        <v>0</v>
      </c>
      <c r="AB40" s="392">
        <f>SUMIFS(作業日報!$B$1001:$B$1021,作業日報!$A$1001:$A$1021,$A40,作業日報!$D$1001:$D$1021,"○")+SUMIFS(作業日報!$F$1001:$F$1021,作業日報!$E$1001:$E$1021,$A40,作業日報!$H$1001:$H$1021,"○")</f>
        <v>0</v>
      </c>
      <c r="AC40" s="392">
        <f>SUMIFS(作業日報!$B$1044:$B$1064,作業日報!$A$1044:$A$1064,$A40,作業日報!$D$1044:$D$1064,"○")+SUMIFS(作業日報!$F$1044:$F$1064,作業日報!$E$1044:$E$1064,$A40,作業日報!$H$1044:$H$1064,"○")</f>
        <v>0</v>
      </c>
      <c r="AD40" s="392">
        <f>SUMIFS(作業日報!$B$1087:$B$1107,作業日報!$A$1087:$A$1107,$A40,作業日報!$D$1087:$D$1107,"○")+SUMIFS(作業日報!$F$1087:$F$1107,作業日報!$E$1087:$E$1107,$A40,作業日報!$H$1087:$H$1107,"○")</f>
        <v>0</v>
      </c>
      <c r="AE40" s="392">
        <f>SUMIFS(作業日報!$B$1130:$B$1150,作業日報!$A$1130:$A$1150,$A40,作業日報!$D$1130:$D$1150,"○")+SUMIFS(作業日報!$F$1130:$F$1150,作業日報!$E$1130:$E$1150,$A40,作業日報!$H$1130:$H$1150,"○")</f>
        <v>0</v>
      </c>
      <c r="AF40" s="392">
        <f>SUMIFS(作業日報!$B$1173:$B$1193,作業日報!$A$1173:$A$1193,$A40,作業日報!$D$1173:$D$1193,"○")+SUMIFS(作業日報!$F$1173:$F$1193,作業日報!$E$1173:$E$1193,$A40,作業日報!$H$1173:$H$1193,"○")</f>
        <v>0</v>
      </c>
      <c r="AG40" s="392">
        <f>SUMIFS(作業日報!$B$1216:$B$1236,作業日報!$A$1216:$A$1236,$A40,作業日報!$D$1216:$D$1236,"○")+SUMIFS(作業日報!$F$1216:$F$1236,作業日報!$E$1216:$E$1236,$A40,作業日報!$H$1216:$H$1236,"○")</f>
        <v>0</v>
      </c>
      <c r="AH40" s="392">
        <f>SUMIFS(作業日報!$B$1259:$B$1279,作業日報!$A$1259:$A$1279,$A40,作業日報!$D$1259:$D$1279,"○")+SUMIFS(作業日報!$F$1259:$F$1279,作業日報!$E$1259:$E$1279,$A40,作業日報!$H$1259:$H$1279,"○")</f>
        <v>0</v>
      </c>
      <c r="AI40" s="392">
        <f>SUMIFS(作業日報!$B$1302:$B$1322,作業日報!$A$1302:$A$1322,$A40,作業日報!$D$1302:$D$1322,"○")+SUMIFS(作業日報!$F$1302:$F$1322,作業日報!$E$1302:$E$1322,$A40,作業日報!$H$1302:$H$1322,"○")</f>
        <v>0</v>
      </c>
      <c r="AJ40" s="392">
        <f>SUMIFS(作業日報!$B$1345:$B$1365,作業日報!$A$1345:$A$1365,$A40,作業日報!$D$1345:$D$1365,"○")+SUMIFS(作業日報!$F$1345:$F$1365,作業日報!$E$1345:$E$1365,$A40,作業日報!$H$1345:$H$1365,"○")</f>
        <v>0</v>
      </c>
      <c r="AK40" s="392">
        <f>SUMIFS(作業日報!$B$1388:$B$1408,作業日報!$A$1388:$A$1408,$A40,作業日報!$D$1388:$D$1408,"○")+SUMIFS(作業日報!$F$1388:$F$1408,作業日報!$E$1388:$E$1408,$A40,作業日報!$H$1388:$H$1408,"○")</f>
        <v>0</v>
      </c>
      <c r="AL40" s="392">
        <f>SUMIFS(作業日報!$B$1431:$B$1451,作業日報!$A$1431:$A$1451,$A40,作業日報!$D$1431:$D$1451,"○")+SUMIFS(作業日報!$F$1431:$F$1451,作業日報!$E$1431:$E$1451,$A40,作業日報!$H$1431:$H$1451,"○")</f>
        <v>0</v>
      </c>
      <c r="AM40" s="392">
        <f>SUMIFS(作業日報!$B$1474:$B$1494,作業日報!$A$1474:$A$1494,$A40,作業日報!$D$1474:$D$1494,"○")+SUMIFS(作業日報!$F$1474:$F$1494,作業日報!$E$1474:$E$1494,$A40,作業日報!$H$1474:$H$1494,"○")</f>
        <v>0</v>
      </c>
      <c r="AN40" s="392">
        <f>SUMIFS(作業日報!$B$1517:$B$1537,作業日報!$A$1517:$A$1537,$A40,作業日報!$D$1517:$D$1537,"○")+SUMIFS(作業日報!$F$1517:$F$1537,作業日報!$E$1517:$E$1537,$A40,作業日報!$H$1517:$H$1537,"○")</f>
        <v>0</v>
      </c>
      <c r="AO40" s="392">
        <f>SUMIFS(作業日報!$B$1560:$B$1580,作業日報!$A$1560:$A$1580,$A40,作業日報!$D$1560:$D$1580,"○")+SUMIFS(作業日報!$F$1560:$F$1580,作業日報!$E$1560:$E$1580,$A40,作業日報!$H$1560:$H$1580,"○")</f>
        <v>0</v>
      </c>
      <c r="AP40" s="392">
        <f>SUMIFS(作業日報!$B$1603:$B$1623,作業日報!$A$1603:$A$1623,$A40,作業日報!$D$1603:$D$1623,"○")+SUMIFS(作業日報!$F$1603:$F$1623,作業日報!$E$1603:$E$1623,$A40,作業日報!$H$1603:$H$1623,"○")</f>
        <v>0</v>
      </c>
      <c r="AQ40" s="392">
        <f>SUMIFS(作業日報!$B$1646:$B$1666,作業日報!$A$1646:$A$1666,$A40,作業日報!$D$1646:$D$1666,"○")+SUMIFS(作業日報!$F$1646:$F$1666,作業日報!$E$1646:$E$1666,$A40,作業日報!$H$1646:$H$1666,"○")</f>
        <v>0</v>
      </c>
      <c r="AR40" s="392">
        <f>SUMIFS(作業日報!$B$1689:$B$1709,作業日報!$A$1689:$A$1709,$A40,作業日報!$D$1689:$D$1709,"○")+SUMIFS(作業日報!$F$1689:$F$1709,作業日報!$E$1689:$E$1709,$A40,作業日報!$H$1689:$H$1709,"○")</f>
        <v>0</v>
      </c>
      <c r="AS40" s="392">
        <f>SUMIFS(作業日報!$B$1732:$B$1752,作業日報!$A$1732:$A$1752,$A40,作業日報!$D$1732:$D$1752,"○")+SUMIFS(作業日報!$F$1732:$F$1752,作業日報!$E$1732:$E$1752,$A40,作業日報!$H$1732:$H$1752,"○")</f>
        <v>0</v>
      </c>
      <c r="AT40" s="392">
        <f>SUMIFS(作業日報!$B$1775:$B$1795,作業日報!$A$1775:$A$1795,$A40,作業日報!$D$1775:$D$1795,"○")+SUMIFS(作業日報!$F$1775:$F$1795,作業日報!$E$1775:$E$1795,$A40,作業日報!$H$1775:$H$1795,"○")</f>
        <v>0</v>
      </c>
      <c r="AU40" s="392">
        <f>SUMIFS(作業日報!$B$1818:$B$1838,作業日報!$A$1818:$A$1838,$A40,作業日報!$D$1818:$D$1838,"○")+SUMIFS(作業日報!$F$1818:$F$1838,作業日報!$E$1818:$E$1838,$A40,作業日報!$H$1818:$H$1838,"○")</f>
        <v>0</v>
      </c>
      <c r="AV40" s="392">
        <f>SUMIFS(作業日報!$B$1861:$B$1881,作業日報!$A$1861:$A$1881,$A40,作業日報!$D$1861:$D$1881,"○")+SUMIFS(作業日報!$F$1861:$F$1881,作業日報!$E$1861:$E$1881,$A40,作業日報!$H$1861:$H$1881,"○")</f>
        <v>0</v>
      </c>
      <c r="AW40" s="392">
        <f>SUMIFS(作業日報!$B$1904:$B$1924,作業日報!$A$1904:$A$1924,$A40,作業日報!$D$1904:$D$1924,"○")+SUMIFS(作業日報!$F$1904:$F$1924,作業日報!$E$1904:$E$1924,$A40,作業日報!$H$1904:$H$1924,"○")</f>
        <v>0</v>
      </c>
      <c r="AX40" s="392">
        <f>SUMIFS(作業日報!$B$1947:$B$1967,作業日報!$A$1947:$A$1967,$A40,作業日報!$D$1947:$D$1967,"○")+SUMIFS(作業日報!$F$1947:$F$1967,作業日報!$E$1947:$E$1967,$A40,作業日報!$H$1947:$H$1967,"○")</f>
        <v>0</v>
      </c>
      <c r="AY40" s="392">
        <f>SUMIFS(作業日報!$B$1990:$B$2010,作業日報!$A$1990:$A$2010,$A40,作業日報!$D$1990:$D$2010,"○")+SUMIFS(作業日報!$F$1990:$F$2010,作業日報!$E$1990:$E$2010,$A40,作業日報!$H$1990:$H$2010,"○")</f>
        <v>0</v>
      </c>
      <c r="AZ40" s="392">
        <f>SUMIFS(作業日報!$B$2033:$B$2053,作業日報!$A$2033:$A$2053,$A40,作業日報!$D$2033:$D$2053,"○")+SUMIFS(作業日報!$F$2033:$F$2053,作業日報!$E$2033:$E$2053,$A40,作業日報!$H$2033:$H$2053,"○")</f>
        <v>0</v>
      </c>
      <c r="BA40" s="392">
        <f>SUMIFS(作業日報!$B$2076:$B$2096,作業日報!$A$2076:$A$2096,$A40,作業日報!$D$2076:$D$2096,"○")+SUMIFS(作業日報!$F$2076:$F$2096,作業日報!$E$2076:$E$2096,$A40,作業日報!$H$2076:$H$2096,"○")</f>
        <v>0</v>
      </c>
      <c r="BB40" s="392">
        <f>SUMIFS(作業日報!$B$2119:$B$2139,作業日報!$A$2119:$A$2139,$A40,作業日報!$D$2119:$D$2139,"○")+SUMIFS(作業日報!$F$2119:$F$2139,作業日報!$E$2119:$E$2139,$A40,作業日報!$H$2119:$H$2139,"○")</f>
        <v>0</v>
      </c>
      <c r="BC40" s="478">
        <f>SUMIFS(作業日報!$B$2162:$B$2182,作業日報!$A$2162:$A$2182,$A40,作業日報!$D$2162:$D$2182,"○")+SUMIFS(作業日報!$F$2162:$F$2182,作業日報!$E$2162:$E$2182,$A40,作業日報!$H$2162:$H$2182,"○")</f>
        <v>0</v>
      </c>
    </row>
    <row r="41" spans="1:55" x14ac:dyDescent="0.2">
      <c r="A41" s="399"/>
      <c r="B41" s="398"/>
      <c r="C41" s="397"/>
      <c r="D41" s="396">
        <f>SUMIFS(作業日報!B:B,作業日報!A:A,A41,作業日報!D:D,"○")+SUMIFS(作業日報!F:F,作業日報!E:E,A41,作業日報!H:H,"○")</f>
        <v>0</v>
      </c>
      <c r="E41" s="395">
        <f>SUMIFS(作業日報!$B$12:$B$32,作業日報!$A$12:$A$32,$A41,作業日報!$D$12:$D$32,"○")+SUMIFS(作業日報!$F$12:$F$32,作業日報!$E$12:$E$32,$A41,作業日報!$H$12:$H$32,"○")</f>
        <v>0</v>
      </c>
      <c r="F41" s="394">
        <f>SUMIFS(作業日報!$B$55:$B$75,作業日報!$A$55:$A$75,$A41,作業日報!$D$55:$D$75,"○")+SUMIFS(作業日報!$F$55:$F$75,作業日報!$E$55:$E$75,$A41,作業日報!$H$55:$H$75,"○")</f>
        <v>0</v>
      </c>
      <c r="G41" s="394">
        <f>SUMIFS(作業日報!$B$98:$B$118,作業日報!$A$98:$A$118,$A41,作業日報!$D$98:$D$118,"○")+SUMIFS(作業日報!$F$98:$F$118,作業日報!$E$98:$E$118,$A41,作業日報!$H$98:$H$118,"○")</f>
        <v>0</v>
      </c>
      <c r="H41" s="394">
        <f>SUMIFS(作業日報!$B$141:$B$161,作業日報!$A$141:$A$161,$A41,作業日報!$D$141:$D$161,"○")+SUMIFS(作業日報!$F$141:$F$161,作業日報!$E$141:$E$161,$A41,作業日報!$H$141:$H$161,"○")</f>
        <v>0</v>
      </c>
      <c r="I41" s="394">
        <f>SUMIFS(作業日報!$B$184:$B$204,作業日報!$A$184:$A$204,$A41,作業日報!$D$184:$D$204,"○")+SUMIFS(作業日報!$F$184:$F$204,作業日報!$E$184:$E$204,$A41,作業日報!$H$184:$H$204,"○")</f>
        <v>0</v>
      </c>
      <c r="J41" s="394">
        <f>SUMIFS(作業日報!$B$227:$B$247,作業日報!$A$227:$A$247,$A41,作業日報!$D$227:$D$247,"○")+SUMIFS(作業日報!$F$227:$F$247,作業日報!$E$227:$E$247,$A41,作業日報!$H$227:$H$247,"○")</f>
        <v>0</v>
      </c>
      <c r="K41" s="394">
        <f>SUMIFS(作業日報!$B$270:$B$290,作業日報!$A$270:$A$290,$A41,作業日報!$D$270:$D$290,"○")+SUMIFS(作業日報!$F$270:$F$290,作業日報!$E$270:$E$290,$A41,作業日報!$H$270:$H$290,"○")</f>
        <v>0</v>
      </c>
      <c r="L41" s="394">
        <f>SUMIFS(作業日報!$B$313:$B$333,作業日報!$A$313:$A$333,$A41,作業日報!$D$313:$D$333,"○")+SUMIFS(作業日報!$F$313:$F$333,作業日報!$E$313:$E$333,$A41,作業日報!$H$313:$H$333,"○")</f>
        <v>0</v>
      </c>
      <c r="M41" s="394">
        <f>SUMIFS(作業日報!$B$356:$B$376,作業日報!$A$356:$A$376,$A41,作業日報!$D$356:$D$376,"○")+SUMIFS(作業日報!$F$356:$F$376,作業日報!$E$356:$E$376,$A41,作業日報!$H$356:$H$376,"○")</f>
        <v>0</v>
      </c>
      <c r="N41" s="394">
        <f>SUMIFS(作業日報!$B$399:$B$419,作業日報!$A$399:$A$419,$A41,作業日報!$D$399:$D$419,"○")+SUMIFS(作業日報!$F$399:$F$419,作業日報!$E$399:$E$419,$A41,作業日報!$H$399:$H$419,"○")</f>
        <v>0</v>
      </c>
      <c r="O41" s="394">
        <f>SUMIFS(作業日報!$B$442:$B$462,作業日報!$A$442:$A$462,$A41,作業日報!$D$442:$D$462,"○")+SUMIFS(作業日報!$F$442:$F$462,作業日報!$E$442:$E$462,$A41,作業日報!$H$442:$H$462,"○")</f>
        <v>0</v>
      </c>
      <c r="P41" s="394">
        <f>SUMIFS(作業日報!$B$485:$B$505,作業日報!$A$485:$A$505,$A41,作業日報!$D$485:$D$505,"○")+SUMIFS(作業日報!$F$485:$F$505,作業日報!$E$485:$E$505,$A41,作業日報!$H$485:$H$505,"○")</f>
        <v>0</v>
      </c>
      <c r="Q41" s="394">
        <f>SUMIFS(作業日報!$B$528:$B$548,作業日報!$A$528:$A$548,$A41,作業日報!$D$528:$D$548,"○")+SUMIFS(作業日報!$F$528:$F$548,作業日報!$E$528:$E$548,$A41,作業日報!$H$528:$H$548,"○")</f>
        <v>0</v>
      </c>
      <c r="R41" s="394">
        <f>SUMIFS(作業日報!$B$571:$B$591,作業日報!$A$571:$A$591,$A41,作業日報!$D$571:$D$591,"○")+SUMIFS(作業日報!$F$571:$F$591,作業日報!$E$571:$E$591,$A41,作業日報!$H$571:$H$591,"○")</f>
        <v>0</v>
      </c>
      <c r="S41" s="391">
        <f>SUMIFS(作業日報!$B$614:$B$634,作業日報!$A$614:$A$634,$A41,作業日報!$D$614:$D$634,"○")+SUMIFS(作業日報!$F$614:$F$634,作業日報!$E$614:$E$634,$A41,作業日報!$H$614:$H$634,"○")</f>
        <v>0</v>
      </c>
      <c r="T41" s="393">
        <f>SUMIFS(作業日報!$B$657:$B$677,作業日報!$A$657:$A$677,$A41,作業日報!$D$657:$D$677,"○")+SUMIFS(作業日報!$F$657:$F$677,作業日報!$E$657:$E$677,$A41,作業日報!$H$657:$H$677,"○")</f>
        <v>0</v>
      </c>
      <c r="U41" s="392">
        <f>SUMIFS(作業日報!$B$700:$B$720,作業日報!$A$700:$A$720,$A41,作業日報!$D$700:$D$720,"○")+SUMIFS(作業日報!$F$700:$F$720,作業日報!$E$700:$E$720,$A41,作業日報!$H$700:$H$720,"○")</f>
        <v>0</v>
      </c>
      <c r="V41" s="392">
        <f>SUMIFS(作業日報!$B$743:$B$763,作業日報!$A$743:$A$763,$A41,作業日報!$D$743:$D$763,"○")+SUMIFS(作業日報!$F$743:$F$763,作業日報!$E$743:$E$763,$A41,作業日報!$H$743:$H$763,"○")</f>
        <v>0</v>
      </c>
      <c r="W41" s="392">
        <f>SUMIFS(作業日報!$B$786:$B$806,作業日報!$A$786:$A$806,$A41,作業日報!$D$786:$D$806,"○")+SUMIFS(作業日報!$F$786:$F$806,作業日報!$E$786:$E$806,$A41,作業日報!$H$786:$H$806,"○")</f>
        <v>0</v>
      </c>
      <c r="X41" s="392">
        <f>SUMIFS(作業日報!$B$829:$B$849,作業日報!$A$829:$A$849,$A41,作業日報!$D$829:$D$849,"○")+SUMIFS(作業日報!$F$829:$F$849,作業日報!$E$829:$E$849,$A41,作業日報!$H$829:$H$849,"○")</f>
        <v>0</v>
      </c>
      <c r="Y41" s="392">
        <f>SUMIFS(作業日報!$B$872:$B$892,作業日報!$A$872:$A$892,$A41,作業日報!$D$872:$D$892,"○")+SUMIFS(作業日報!$F$872:$F$892,作業日報!$E$872:$E$892,$A41,作業日報!$H$872:$H$892,"○")</f>
        <v>0</v>
      </c>
      <c r="Z41" s="392">
        <f>SUMIFS(作業日報!$B$915:$B$935,作業日報!$A$915:$A$935,$A41,作業日報!$D$915:$D$935,"○")+SUMIFS(作業日報!$F$915:$F$935,作業日報!$E$915:$E$935,$A41,作業日報!$H$915:$H$935,"○")</f>
        <v>0</v>
      </c>
      <c r="AA41" s="473">
        <f>SUMIFS(作業日報!$B$958:$B$978,作業日報!$A$958:$A$978,$A41,作業日報!$D$958:$D$978,"○")+SUMIFS(作業日報!$F$958:$F$978,作業日報!$E$958:$E$978,$A41,作業日報!$H$958:$H$978,"○")</f>
        <v>0</v>
      </c>
      <c r="AB41" s="392">
        <f>SUMIFS(作業日報!$B$1001:$B$1021,作業日報!$A$1001:$A$1021,$A41,作業日報!$D$1001:$D$1021,"○")+SUMIFS(作業日報!$F$1001:$F$1021,作業日報!$E$1001:$E$1021,$A41,作業日報!$H$1001:$H$1021,"○")</f>
        <v>0</v>
      </c>
      <c r="AC41" s="392">
        <f>SUMIFS(作業日報!$B$1044:$B$1064,作業日報!$A$1044:$A$1064,$A41,作業日報!$D$1044:$D$1064,"○")+SUMIFS(作業日報!$F$1044:$F$1064,作業日報!$E$1044:$E$1064,$A41,作業日報!$H$1044:$H$1064,"○")</f>
        <v>0</v>
      </c>
      <c r="AD41" s="392">
        <f>SUMIFS(作業日報!$B$1087:$B$1107,作業日報!$A$1087:$A$1107,$A41,作業日報!$D$1087:$D$1107,"○")+SUMIFS(作業日報!$F$1087:$F$1107,作業日報!$E$1087:$E$1107,$A41,作業日報!$H$1087:$H$1107,"○")</f>
        <v>0</v>
      </c>
      <c r="AE41" s="392">
        <f>SUMIFS(作業日報!$B$1130:$B$1150,作業日報!$A$1130:$A$1150,$A41,作業日報!$D$1130:$D$1150,"○")+SUMIFS(作業日報!$F$1130:$F$1150,作業日報!$E$1130:$E$1150,$A41,作業日報!$H$1130:$H$1150,"○")</f>
        <v>0</v>
      </c>
      <c r="AF41" s="392">
        <f>SUMIFS(作業日報!$B$1173:$B$1193,作業日報!$A$1173:$A$1193,$A41,作業日報!$D$1173:$D$1193,"○")+SUMIFS(作業日報!$F$1173:$F$1193,作業日報!$E$1173:$E$1193,$A41,作業日報!$H$1173:$H$1193,"○")</f>
        <v>0</v>
      </c>
      <c r="AG41" s="392">
        <f>SUMIFS(作業日報!$B$1216:$B$1236,作業日報!$A$1216:$A$1236,$A41,作業日報!$D$1216:$D$1236,"○")+SUMIFS(作業日報!$F$1216:$F$1236,作業日報!$E$1216:$E$1236,$A41,作業日報!$H$1216:$H$1236,"○")</f>
        <v>0</v>
      </c>
      <c r="AH41" s="392">
        <f>SUMIFS(作業日報!$B$1259:$B$1279,作業日報!$A$1259:$A$1279,$A41,作業日報!$D$1259:$D$1279,"○")+SUMIFS(作業日報!$F$1259:$F$1279,作業日報!$E$1259:$E$1279,$A41,作業日報!$H$1259:$H$1279,"○")</f>
        <v>0</v>
      </c>
      <c r="AI41" s="392">
        <f>SUMIFS(作業日報!$B$1302:$B$1322,作業日報!$A$1302:$A$1322,$A41,作業日報!$D$1302:$D$1322,"○")+SUMIFS(作業日報!$F$1302:$F$1322,作業日報!$E$1302:$E$1322,$A41,作業日報!$H$1302:$H$1322,"○")</f>
        <v>0</v>
      </c>
      <c r="AJ41" s="392">
        <f>SUMIFS(作業日報!$B$1345:$B$1365,作業日報!$A$1345:$A$1365,$A41,作業日報!$D$1345:$D$1365,"○")+SUMIFS(作業日報!$F$1345:$F$1365,作業日報!$E$1345:$E$1365,$A41,作業日報!$H$1345:$H$1365,"○")</f>
        <v>0</v>
      </c>
      <c r="AK41" s="392">
        <f>SUMIFS(作業日報!$B$1388:$B$1408,作業日報!$A$1388:$A$1408,$A41,作業日報!$D$1388:$D$1408,"○")+SUMIFS(作業日報!$F$1388:$F$1408,作業日報!$E$1388:$E$1408,$A41,作業日報!$H$1388:$H$1408,"○")</f>
        <v>0</v>
      </c>
      <c r="AL41" s="392">
        <f>SUMIFS(作業日報!$B$1431:$B$1451,作業日報!$A$1431:$A$1451,$A41,作業日報!$D$1431:$D$1451,"○")+SUMIFS(作業日報!$F$1431:$F$1451,作業日報!$E$1431:$E$1451,$A41,作業日報!$H$1431:$H$1451,"○")</f>
        <v>0</v>
      </c>
      <c r="AM41" s="392">
        <f>SUMIFS(作業日報!$B$1474:$B$1494,作業日報!$A$1474:$A$1494,$A41,作業日報!$D$1474:$D$1494,"○")+SUMIFS(作業日報!$F$1474:$F$1494,作業日報!$E$1474:$E$1494,$A41,作業日報!$H$1474:$H$1494,"○")</f>
        <v>0</v>
      </c>
      <c r="AN41" s="392">
        <f>SUMIFS(作業日報!$B$1517:$B$1537,作業日報!$A$1517:$A$1537,$A41,作業日報!$D$1517:$D$1537,"○")+SUMIFS(作業日報!$F$1517:$F$1537,作業日報!$E$1517:$E$1537,$A41,作業日報!$H$1517:$H$1537,"○")</f>
        <v>0</v>
      </c>
      <c r="AO41" s="392">
        <f>SUMIFS(作業日報!$B$1560:$B$1580,作業日報!$A$1560:$A$1580,$A41,作業日報!$D$1560:$D$1580,"○")+SUMIFS(作業日報!$F$1560:$F$1580,作業日報!$E$1560:$E$1580,$A41,作業日報!$H$1560:$H$1580,"○")</f>
        <v>0</v>
      </c>
      <c r="AP41" s="392">
        <f>SUMIFS(作業日報!$B$1603:$B$1623,作業日報!$A$1603:$A$1623,$A41,作業日報!$D$1603:$D$1623,"○")+SUMIFS(作業日報!$F$1603:$F$1623,作業日報!$E$1603:$E$1623,$A41,作業日報!$H$1603:$H$1623,"○")</f>
        <v>0</v>
      </c>
      <c r="AQ41" s="392">
        <f>SUMIFS(作業日報!$B$1646:$B$1666,作業日報!$A$1646:$A$1666,$A41,作業日報!$D$1646:$D$1666,"○")+SUMIFS(作業日報!$F$1646:$F$1666,作業日報!$E$1646:$E$1666,$A41,作業日報!$H$1646:$H$1666,"○")</f>
        <v>0</v>
      </c>
      <c r="AR41" s="392">
        <f>SUMIFS(作業日報!$B$1689:$B$1709,作業日報!$A$1689:$A$1709,$A41,作業日報!$D$1689:$D$1709,"○")+SUMIFS(作業日報!$F$1689:$F$1709,作業日報!$E$1689:$E$1709,$A41,作業日報!$H$1689:$H$1709,"○")</f>
        <v>0</v>
      </c>
      <c r="AS41" s="392">
        <f>SUMIFS(作業日報!$B$1732:$B$1752,作業日報!$A$1732:$A$1752,$A41,作業日報!$D$1732:$D$1752,"○")+SUMIFS(作業日報!$F$1732:$F$1752,作業日報!$E$1732:$E$1752,$A41,作業日報!$H$1732:$H$1752,"○")</f>
        <v>0</v>
      </c>
      <c r="AT41" s="392">
        <f>SUMIFS(作業日報!$B$1775:$B$1795,作業日報!$A$1775:$A$1795,$A41,作業日報!$D$1775:$D$1795,"○")+SUMIFS(作業日報!$F$1775:$F$1795,作業日報!$E$1775:$E$1795,$A41,作業日報!$H$1775:$H$1795,"○")</f>
        <v>0</v>
      </c>
      <c r="AU41" s="392">
        <f>SUMIFS(作業日報!$B$1818:$B$1838,作業日報!$A$1818:$A$1838,$A41,作業日報!$D$1818:$D$1838,"○")+SUMIFS(作業日報!$F$1818:$F$1838,作業日報!$E$1818:$E$1838,$A41,作業日報!$H$1818:$H$1838,"○")</f>
        <v>0</v>
      </c>
      <c r="AV41" s="392">
        <f>SUMIFS(作業日報!$B$1861:$B$1881,作業日報!$A$1861:$A$1881,$A41,作業日報!$D$1861:$D$1881,"○")+SUMIFS(作業日報!$F$1861:$F$1881,作業日報!$E$1861:$E$1881,$A41,作業日報!$H$1861:$H$1881,"○")</f>
        <v>0</v>
      </c>
      <c r="AW41" s="392">
        <f>SUMIFS(作業日報!$B$1904:$B$1924,作業日報!$A$1904:$A$1924,$A41,作業日報!$D$1904:$D$1924,"○")+SUMIFS(作業日報!$F$1904:$F$1924,作業日報!$E$1904:$E$1924,$A41,作業日報!$H$1904:$H$1924,"○")</f>
        <v>0</v>
      </c>
      <c r="AX41" s="392">
        <f>SUMIFS(作業日報!$B$1947:$B$1967,作業日報!$A$1947:$A$1967,$A41,作業日報!$D$1947:$D$1967,"○")+SUMIFS(作業日報!$F$1947:$F$1967,作業日報!$E$1947:$E$1967,$A41,作業日報!$H$1947:$H$1967,"○")</f>
        <v>0</v>
      </c>
      <c r="AY41" s="392">
        <f>SUMIFS(作業日報!$B$1990:$B$2010,作業日報!$A$1990:$A$2010,$A41,作業日報!$D$1990:$D$2010,"○")+SUMIFS(作業日報!$F$1990:$F$2010,作業日報!$E$1990:$E$2010,$A41,作業日報!$H$1990:$H$2010,"○")</f>
        <v>0</v>
      </c>
      <c r="AZ41" s="392">
        <f>SUMIFS(作業日報!$B$2033:$B$2053,作業日報!$A$2033:$A$2053,$A41,作業日報!$D$2033:$D$2053,"○")+SUMIFS(作業日報!$F$2033:$F$2053,作業日報!$E$2033:$E$2053,$A41,作業日報!$H$2033:$H$2053,"○")</f>
        <v>0</v>
      </c>
      <c r="BA41" s="392">
        <f>SUMIFS(作業日報!$B$2076:$B$2096,作業日報!$A$2076:$A$2096,$A41,作業日報!$D$2076:$D$2096,"○")+SUMIFS(作業日報!$F$2076:$F$2096,作業日報!$E$2076:$E$2096,$A41,作業日報!$H$2076:$H$2096,"○")</f>
        <v>0</v>
      </c>
      <c r="BB41" s="392">
        <f>SUMIFS(作業日報!$B$2119:$B$2139,作業日報!$A$2119:$A$2139,$A41,作業日報!$D$2119:$D$2139,"○")+SUMIFS(作業日報!$F$2119:$F$2139,作業日報!$E$2119:$E$2139,$A41,作業日報!$H$2119:$H$2139,"○")</f>
        <v>0</v>
      </c>
      <c r="BC41" s="478">
        <f>SUMIFS(作業日報!$B$2162:$B$2182,作業日報!$A$2162:$A$2182,$A41,作業日報!$D$2162:$D$2182,"○")+SUMIFS(作業日報!$F$2162:$F$2182,作業日報!$E$2162:$E$2182,$A41,作業日報!$H$2162:$H$2182,"○")</f>
        <v>0</v>
      </c>
    </row>
    <row r="42" spans="1:55" x14ac:dyDescent="0.2">
      <c r="A42" s="400"/>
      <c r="B42" s="398"/>
      <c r="C42" s="397"/>
      <c r="D42" s="396">
        <f>SUMIFS(作業日報!B:B,作業日報!A:A,A42,作業日報!D:D,"○")+SUMIFS(作業日報!F:F,作業日報!E:E,A42,作業日報!H:H,"○")</f>
        <v>0</v>
      </c>
      <c r="E42" s="395">
        <f>SUMIFS(作業日報!$B$12:$B$32,作業日報!$A$12:$A$32,$A42,作業日報!$D$12:$D$32,"○")+SUMIFS(作業日報!$F$12:$F$32,作業日報!$E$12:$E$32,$A42,作業日報!$H$12:$H$32,"○")</f>
        <v>0</v>
      </c>
      <c r="F42" s="394">
        <f>SUMIFS(作業日報!$B$55:$B$75,作業日報!$A$55:$A$75,$A42,作業日報!$D$55:$D$75,"○")+SUMIFS(作業日報!$F$55:$F$75,作業日報!$E$55:$E$75,$A42,作業日報!$H$55:$H$75,"○")</f>
        <v>0</v>
      </c>
      <c r="G42" s="394">
        <f>SUMIFS(作業日報!$B$98:$B$118,作業日報!$A$98:$A$118,$A42,作業日報!$D$98:$D$118,"○")+SUMIFS(作業日報!$F$98:$F$118,作業日報!$E$98:$E$118,$A42,作業日報!$H$98:$H$118,"○")</f>
        <v>0</v>
      </c>
      <c r="H42" s="394">
        <f>SUMIFS(作業日報!$B$141:$B$161,作業日報!$A$141:$A$161,$A42,作業日報!$D$141:$D$161,"○")+SUMIFS(作業日報!$F$141:$F$161,作業日報!$E$141:$E$161,$A42,作業日報!$H$141:$H$161,"○")</f>
        <v>0</v>
      </c>
      <c r="I42" s="394">
        <f>SUMIFS(作業日報!$B$184:$B$204,作業日報!$A$184:$A$204,$A42,作業日報!$D$184:$D$204,"○")+SUMIFS(作業日報!$F$184:$F$204,作業日報!$E$184:$E$204,$A42,作業日報!$H$184:$H$204,"○")</f>
        <v>0</v>
      </c>
      <c r="J42" s="394">
        <f>SUMIFS(作業日報!$B$227:$B$247,作業日報!$A$227:$A$247,$A42,作業日報!$D$227:$D$247,"○")+SUMIFS(作業日報!$F$227:$F$247,作業日報!$E$227:$E$247,$A42,作業日報!$H$227:$H$247,"○")</f>
        <v>0</v>
      </c>
      <c r="K42" s="394">
        <f>SUMIFS(作業日報!$B$270:$B$290,作業日報!$A$270:$A$290,$A42,作業日報!$D$270:$D$290,"○")+SUMIFS(作業日報!$F$270:$F$290,作業日報!$E$270:$E$290,$A42,作業日報!$H$270:$H$290,"○")</f>
        <v>0</v>
      </c>
      <c r="L42" s="394">
        <f>SUMIFS(作業日報!$B$313:$B$333,作業日報!$A$313:$A$333,$A42,作業日報!$D$313:$D$333,"○")+SUMIFS(作業日報!$F$313:$F$333,作業日報!$E$313:$E$333,$A42,作業日報!$H$313:$H$333,"○")</f>
        <v>0</v>
      </c>
      <c r="M42" s="394">
        <f>SUMIFS(作業日報!$B$356:$B$376,作業日報!$A$356:$A$376,$A42,作業日報!$D$356:$D$376,"○")+SUMIFS(作業日報!$F$356:$F$376,作業日報!$E$356:$E$376,$A42,作業日報!$H$356:$H$376,"○")</f>
        <v>0</v>
      </c>
      <c r="N42" s="394">
        <f>SUMIFS(作業日報!$B$399:$B$419,作業日報!$A$399:$A$419,$A42,作業日報!$D$399:$D$419,"○")+SUMIFS(作業日報!$F$399:$F$419,作業日報!$E$399:$E$419,$A42,作業日報!$H$399:$H$419,"○")</f>
        <v>0</v>
      </c>
      <c r="O42" s="394">
        <f>SUMIFS(作業日報!$B$442:$B$462,作業日報!$A$442:$A$462,$A42,作業日報!$D$442:$D$462,"○")+SUMIFS(作業日報!$F$442:$F$462,作業日報!$E$442:$E$462,$A42,作業日報!$H$442:$H$462,"○")</f>
        <v>0</v>
      </c>
      <c r="P42" s="394">
        <f>SUMIFS(作業日報!$B$485:$B$505,作業日報!$A$485:$A$505,$A42,作業日報!$D$485:$D$505,"○")+SUMIFS(作業日報!$F$485:$F$505,作業日報!$E$485:$E$505,$A42,作業日報!$H$485:$H$505,"○")</f>
        <v>0</v>
      </c>
      <c r="Q42" s="394">
        <f>SUMIFS(作業日報!$B$528:$B$548,作業日報!$A$528:$A$548,$A42,作業日報!$D$528:$D$548,"○")+SUMIFS(作業日報!$F$528:$F$548,作業日報!$E$528:$E$548,$A42,作業日報!$H$528:$H$548,"○")</f>
        <v>0</v>
      </c>
      <c r="R42" s="394">
        <f>SUMIFS(作業日報!$B$571:$B$591,作業日報!$A$571:$A$591,$A42,作業日報!$D$571:$D$591,"○")+SUMIFS(作業日報!$F$571:$F$591,作業日報!$E$571:$E$591,$A42,作業日報!$H$571:$H$591,"○")</f>
        <v>0</v>
      </c>
      <c r="S42" s="391">
        <f>SUMIFS(作業日報!$B$614:$B$634,作業日報!$A$614:$A$634,$A42,作業日報!$D$614:$D$634,"○")+SUMIFS(作業日報!$F$614:$F$634,作業日報!$E$614:$E$634,$A42,作業日報!$H$614:$H$634,"○")</f>
        <v>0</v>
      </c>
      <c r="T42" s="393">
        <f>SUMIFS(作業日報!$B$657:$B$677,作業日報!$A$657:$A$677,$A42,作業日報!$D$657:$D$677,"○")+SUMIFS(作業日報!$F$657:$F$677,作業日報!$E$657:$E$677,$A42,作業日報!$H$657:$H$677,"○")</f>
        <v>0</v>
      </c>
      <c r="U42" s="392">
        <f>SUMIFS(作業日報!$B$700:$B$720,作業日報!$A$700:$A$720,$A42,作業日報!$D$700:$D$720,"○")+SUMIFS(作業日報!$F$700:$F$720,作業日報!$E$700:$E$720,$A42,作業日報!$H$700:$H$720,"○")</f>
        <v>0</v>
      </c>
      <c r="V42" s="392">
        <f>SUMIFS(作業日報!$B$743:$B$763,作業日報!$A$743:$A$763,$A42,作業日報!$D$743:$D$763,"○")+SUMIFS(作業日報!$F$743:$F$763,作業日報!$E$743:$E$763,$A42,作業日報!$H$743:$H$763,"○")</f>
        <v>0</v>
      </c>
      <c r="W42" s="392">
        <f>SUMIFS(作業日報!$B$786:$B$806,作業日報!$A$786:$A$806,$A42,作業日報!$D$786:$D$806,"○")+SUMIFS(作業日報!$F$786:$F$806,作業日報!$E$786:$E$806,$A42,作業日報!$H$786:$H$806,"○")</f>
        <v>0</v>
      </c>
      <c r="X42" s="392">
        <f>SUMIFS(作業日報!$B$829:$B$849,作業日報!$A$829:$A$849,$A42,作業日報!$D$829:$D$849,"○")+SUMIFS(作業日報!$F$829:$F$849,作業日報!$E$829:$E$849,$A42,作業日報!$H$829:$H$849,"○")</f>
        <v>0</v>
      </c>
      <c r="Y42" s="392">
        <f>SUMIFS(作業日報!$B$872:$B$892,作業日報!$A$872:$A$892,$A42,作業日報!$D$872:$D$892,"○")+SUMIFS(作業日報!$F$872:$F$892,作業日報!$E$872:$E$892,$A42,作業日報!$H$872:$H$892,"○")</f>
        <v>0</v>
      </c>
      <c r="Z42" s="392">
        <f>SUMIFS(作業日報!$B$915:$B$935,作業日報!$A$915:$A$935,$A42,作業日報!$D$915:$D$935,"○")+SUMIFS(作業日報!$F$915:$F$935,作業日報!$E$915:$E$935,$A42,作業日報!$H$915:$H$935,"○")</f>
        <v>0</v>
      </c>
      <c r="AA42" s="473">
        <f>SUMIFS(作業日報!$B$958:$B$978,作業日報!$A$958:$A$978,$A42,作業日報!$D$958:$D$978,"○")+SUMIFS(作業日報!$F$958:$F$978,作業日報!$E$958:$E$978,$A42,作業日報!$H$958:$H$978,"○")</f>
        <v>0</v>
      </c>
      <c r="AB42" s="392">
        <f>SUMIFS(作業日報!$B$1001:$B$1021,作業日報!$A$1001:$A$1021,$A42,作業日報!$D$1001:$D$1021,"○")+SUMIFS(作業日報!$F$1001:$F$1021,作業日報!$E$1001:$E$1021,$A42,作業日報!$H$1001:$H$1021,"○")</f>
        <v>0</v>
      </c>
      <c r="AC42" s="392">
        <f>SUMIFS(作業日報!$B$1044:$B$1064,作業日報!$A$1044:$A$1064,$A42,作業日報!$D$1044:$D$1064,"○")+SUMIFS(作業日報!$F$1044:$F$1064,作業日報!$E$1044:$E$1064,$A42,作業日報!$H$1044:$H$1064,"○")</f>
        <v>0</v>
      </c>
      <c r="AD42" s="392">
        <f>SUMIFS(作業日報!$B$1087:$B$1107,作業日報!$A$1087:$A$1107,$A42,作業日報!$D$1087:$D$1107,"○")+SUMIFS(作業日報!$F$1087:$F$1107,作業日報!$E$1087:$E$1107,$A42,作業日報!$H$1087:$H$1107,"○")</f>
        <v>0</v>
      </c>
      <c r="AE42" s="392">
        <f>SUMIFS(作業日報!$B$1130:$B$1150,作業日報!$A$1130:$A$1150,$A42,作業日報!$D$1130:$D$1150,"○")+SUMIFS(作業日報!$F$1130:$F$1150,作業日報!$E$1130:$E$1150,$A42,作業日報!$H$1130:$H$1150,"○")</f>
        <v>0</v>
      </c>
      <c r="AF42" s="392">
        <f>SUMIFS(作業日報!$B$1173:$B$1193,作業日報!$A$1173:$A$1193,$A42,作業日報!$D$1173:$D$1193,"○")+SUMIFS(作業日報!$F$1173:$F$1193,作業日報!$E$1173:$E$1193,$A42,作業日報!$H$1173:$H$1193,"○")</f>
        <v>0</v>
      </c>
      <c r="AG42" s="392">
        <f>SUMIFS(作業日報!$B$1216:$B$1236,作業日報!$A$1216:$A$1236,$A42,作業日報!$D$1216:$D$1236,"○")+SUMIFS(作業日報!$F$1216:$F$1236,作業日報!$E$1216:$E$1236,$A42,作業日報!$H$1216:$H$1236,"○")</f>
        <v>0</v>
      </c>
      <c r="AH42" s="392">
        <f>SUMIFS(作業日報!$B$1259:$B$1279,作業日報!$A$1259:$A$1279,$A42,作業日報!$D$1259:$D$1279,"○")+SUMIFS(作業日報!$F$1259:$F$1279,作業日報!$E$1259:$E$1279,$A42,作業日報!$H$1259:$H$1279,"○")</f>
        <v>0</v>
      </c>
      <c r="AI42" s="392">
        <f>SUMIFS(作業日報!$B$1302:$B$1322,作業日報!$A$1302:$A$1322,$A42,作業日報!$D$1302:$D$1322,"○")+SUMIFS(作業日報!$F$1302:$F$1322,作業日報!$E$1302:$E$1322,$A42,作業日報!$H$1302:$H$1322,"○")</f>
        <v>0</v>
      </c>
      <c r="AJ42" s="392">
        <f>SUMIFS(作業日報!$B$1345:$B$1365,作業日報!$A$1345:$A$1365,$A42,作業日報!$D$1345:$D$1365,"○")+SUMIFS(作業日報!$F$1345:$F$1365,作業日報!$E$1345:$E$1365,$A42,作業日報!$H$1345:$H$1365,"○")</f>
        <v>0</v>
      </c>
      <c r="AK42" s="392">
        <f>SUMIFS(作業日報!$B$1388:$B$1408,作業日報!$A$1388:$A$1408,$A42,作業日報!$D$1388:$D$1408,"○")+SUMIFS(作業日報!$F$1388:$F$1408,作業日報!$E$1388:$E$1408,$A42,作業日報!$H$1388:$H$1408,"○")</f>
        <v>0</v>
      </c>
      <c r="AL42" s="392">
        <f>SUMIFS(作業日報!$B$1431:$B$1451,作業日報!$A$1431:$A$1451,$A42,作業日報!$D$1431:$D$1451,"○")+SUMIFS(作業日報!$F$1431:$F$1451,作業日報!$E$1431:$E$1451,$A42,作業日報!$H$1431:$H$1451,"○")</f>
        <v>0</v>
      </c>
      <c r="AM42" s="392">
        <f>SUMIFS(作業日報!$B$1474:$B$1494,作業日報!$A$1474:$A$1494,$A42,作業日報!$D$1474:$D$1494,"○")+SUMIFS(作業日報!$F$1474:$F$1494,作業日報!$E$1474:$E$1494,$A42,作業日報!$H$1474:$H$1494,"○")</f>
        <v>0</v>
      </c>
      <c r="AN42" s="392">
        <f>SUMIFS(作業日報!$B$1517:$B$1537,作業日報!$A$1517:$A$1537,$A42,作業日報!$D$1517:$D$1537,"○")+SUMIFS(作業日報!$F$1517:$F$1537,作業日報!$E$1517:$E$1537,$A42,作業日報!$H$1517:$H$1537,"○")</f>
        <v>0</v>
      </c>
      <c r="AO42" s="392">
        <f>SUMIFS(作業日報!$B$1560:$B$1580,作業日報!$A$1560:$A$1580,$A42,作業日報!$D$1560:$D$1580,"○")+SUMIFS(作業日報!$F$1560:$F$1580,作業日報!$E$1560:$E$1580,$A42,作業日報!$H$1560:$H$1580,"○")</f>
        <v>0</v>
      </c>
      <c r="AP42" s="392">
        <f>SUMIFS(作業日報!$B$1603:$B$1623,作業日報!$A$1603:$A$1623,$A42,作業日報!$D$1603:$D$1623,"○")+SUMIFS(作業日報!$F$1603:$F$1623,作業日報!$E$1603:$E$1623,$A42,作業日報!$H$1603:$H$1623,"○")</f>
        <v>0</v>
      </c>
      <c r="AQ42" s="392">
        <f>SUMIFS(作業日報!$B$1646:$B$1666,作業日報!$A$1646:$A$1666,$A42,作業日報!$D$1646:$D$1666,"○")+SUMIFS(作業日報!$F$1646:$F$1666,作業日報!$E$1646:$E$1666,$A42,作業日報!$H$1646:$H$1666,"○")</f>
        <v>0</v>
      </c>
      <c r="AR42" s="392">
        <f>SUMIFS(作業日報!$B$1689:$B$1709,作業日報!$A$1689:$A$1709,$A42,作業日報!$D$1689:$D$1709,"○")+SUMIFS(作業日報!$F$1689:$F$1709,作業日報!$E$1689:$E$1709,$A42,作業日報!$H$1689:$H$1709,"○")</f>
        <v>0</v>
      </c>
      <c r="AS42" s="392">
        <f>SUMIFS(作業日報!$B$1732:$B$1752,作業日報!$A$1732:$A$1752,$A42,作業日報!$D$1732:$D$1752,"○")+SUMIFS(作業日報!$F$1732:$F$1752,作業日報!$E$1732:$E$1752,$A42,作業日報!$H$1732:$H$1752,"○")</f>
        <v>0</v>
      </c>
      <c r="AT42" s="392">
        <f>SUMIFS(作業日報!$B$1775:$B$1795,作業日報!$A$1775:$A$1795,$A42,作業日報!$D$1775:$D$1795,"○")+SUMIFS(作業日報!$F$1775:$F$1795,作業日報!$E$1775:$E$1795,$A42,作業日報!$H$1775:$H$1795,"○")</f>
        <v>0</v>
      </c>
      <c r="AU42" s="392">
        <f>SUMIFS(作業日報!$B$1818:$B$1838,作業日報!$A$1818:$A$1838,$A42,作業日報!$D$1818:$D$1838,"○")+SUMIFS(作業日報!$F$1818:$F$1838,作業日報!$E$1818:$E$1838,$A42,作業日報!$H$1818:$H$1838,"○")</f>
        <v>0</v>
      </c>
      <c r="AV42" s="392">
        <f>SUMIFS(作業日報!$B$1861:$B$1881,作業日報!$A$1861:$A$1881,$A42,作業日報!$D$1861:$D$1881,"○")+SUMIFS(作業日報!$F$1861:$F$1881,作業日報!$E$1861:$E$1881,$A42,作業日報!$H$1861:$H$1881,"○")</f>
        <v>0</v>
      </c>
      <c r="AW42" s="392">
        <f>SUMIFS(作業日報!$B$1904:$B$1924,作業日報!$A$1904:$A$1924,$A42,作業日報!$D$1904:$D$1924,"○")+SUMIFS(作業日報!$F$1904:$F$1924,作業日報!$E$1904:$E$1924,$A42,作業日報!$H$1904:$H$1924,"○")</f>
        <v>0</v>
      </c>
      <c r="AX42" s="392">
        <f>SUMIFS(作業日報!$B$1947:$B$1967,作業日報!$A$1947:$A$1967,$A42,作業日報!$D$1947:$D$1967,"○")+SUMIFS(作業日報!$F$1947:$F$1967,作業日報!$E$1947:$E$1967,$A42,作業日報!$H$1947:$H$1967,"○")</f>
        <v>0</v>
      </c>
      <c r="AY42" s="392">
        <f>SUMIFS(作業日報!$B$1990:$B$2010,作業日報!$A$1990:$A$2010,$A42,作業日報!$D$1990:$D$2010,"○")+SUMIFS(作業日報!$F$1990:$F$2010,作業日報!$E$1990:$E$2010,$A42,作業日報!$H$1990:$H$2010,"○")</f>
        <v>0</v>
      </c>
      <c r="AZ42" s="392">
        <f>SUMIFS(作業日報!$B$2033:$B$2053,作業日報!$A$2033:$A$2053,$A42,作業日報!$D$2033:$D$2053,"○")+SUMIFS(作業日報!$F$2033:$F$2053,作業日報!$E$2033:$E$2053,$A42,作業日報!$H$2033:$H$2053,"○")</f>
        <v>0</v>
      </c>
      <c r="BA42" s="392">
        <f>SUMIFS(作業日報!$B$2076:$B$2096,作業日報!$A$2076:$A$2096,$A42,作業日報!$D$2076:$D$2096,"○")+SUMIFS(作業日報!$F$2076:$F$2096,作業日報!$E$2076:$E$2096,$A42,作業日報!$H$2076:$H$2096,"○")</f>
        <v>0</v>
      </c>
      <c r="BB42" s="392">
        <f>SUMIFS(作業日報!$B$2119:$B$2139,作業日報!$A$2119:$A$2139,$A42,作業日報!$D$2119:$D$2139,"○")+SUMIFS(作業日報!$F$2119:$F$2139,作業日報!$E$2119:$E$2139,$A42,作業日報!$H$2119:$H$2139,"○")</f>
        <v>0</v>
      </c>
      <c r="BC42" s="478">
        <f>SUMIFS(作業日報!$B$2162:$B$2182,作業日報!$A$2162:$A$2182,$A42,作業日報!$D$2162:$D$2182,"○")+SUMIFS(作業日報!$F$2162:$F$2182,作業日報!$E$2162:$E$2182,$A42,作業日報!$H$2162:$H$2182,"○")</f>
        <v>0</v>
      </c>
    </row>
    <row r="43" spans="1:55" x14ac:dyDescent="0.2">
      <c r="A43" s="399"/>
      <c r="B43" s="398"/>
      <c r="C43" s="397"/>
      <c r="D43" s="396">
        <f>SUMIFS(作業日報!B:B,作業日報!A:A,A43,作業日報!D:D,"○")+SUMIFS(作業日報!F:F,作業日報!E:E,A43,作業日報!H:H,"○")</f>
        <v>0</v>
      </c>
      <c r="E43" s="395">
        <f>SUMIFS(作業日報!$B$12:$B$32,作業日報!$A$12:$A$32,$A43,作業日報!$D$12:$D$32,"○")+SUMIFS(作業日報!$F$12:$F$32,作業日報!$E$12:$E$32,$A43,作業日報!$H$12:$H$32,"○")</f>
        <v>0</v>
      </c>
      <c r="F43" s="394">
        <f>SUMIFS(作業日報!$B$55:$B$75,作業日報!$A$55:$A$75,$A43,作業日報!$D$55:$D$75,"○")+SUMIFS(作業日報!$F$55:$F$75,作業日報!$E$55:$E$75,$A43,作業日報!$H$55:$H$75,"○")</f>
        <v>0</v>
      </c>
      <c r="G43" s="394">
        <f>SUMIFS(作業日報!$B$98:$B$118,作業日報!$A$98:$A$118,$A43,作業日報!$D$98:$D$118,"○")+SUMIFS(作業日報!$F$98:$F$118,作業日報!$E$98:$E$118,$A43,作業日報!$H$98:$H$118,"○")</f>
        <v>0</v>
      </c>
      <c r="H43" s="394">
        <f>SUMIFS(作業日報!$B$141:$B$161,作業日報!$A$141:$A$161,$A43,作業日報!$D$141:$D$161,"○")+SUMIFS(作業日報!$F$141:$F$161,作業日報!$E$141:$E$161,$A43,作業日報!$H$141:$H$161,"○")</f>
        <v>0</v>
      </c>
      <c r="I43" s="394">
        <f>SUMIFS(作業日報!$B$184:$B$204,作業日報!$A$184:$A$204,$A43,作業日報!$D$184:$D$204,"○")+SUMIFS(作業日報!$F$184:$F$204,作業日報!$E$184:$E$204,$A43,作業日報!$H$184:$H$204,"○")</f>
        <v>0</v>
      </c>
      <c r="J43" s="394">
        <f>SUMIFS(作業日報!$B$227:$B$247,作業日報!$A$227:$A$247,$A43,作業日報!$D$227:$D$247,"○")+SUMIFS(作業日報!$F$227:$F$247,作業日報!$E$227:$E$247,$A43,作業日報!$H$227:$H$247,"○")</f>
        <v>0</v>
      </c>
      <c r="K43" s="394">
        <f>SUMIFS(作業日報!$B$270:$B$290,作業日報!$A$270:$A$290,$A43,作業日報!$D$270:$D$290,"○")+SUMIFS(作業日報!$F$270:$F$290,作業日報!$E$270:$E$290,$A43,作業日報!$H$270:$H$290,"○")</f>
        <v>0</v>
      </c>
      <c r="L43" s="394">
        <f>SUMIFS(作業日報!$B$313:$B$333,作業日報!$A$313:$A$333,$A43,作業日報!$D$313:$D$333,"○")+SUMIFS(作業日報!$F$313:$F$333,作業日報!$E$313:$E$333,$A43,作業日報!$H$313:$H$333,"○")</f>
        <v>0</v>
      </c>
      <c r="M43" s="394">
        <f>SUMIFS(作業日報!$B$356:$B$376,作業日報!$A$356:$A$376,$A43,作業日報!$D$356:$D$376,"○")+SUMIFS(作業日報!$F$356:$F$376,作業日報!$E$356:$E$376,$A43,作業日報!$H$356:$H$376,"○")</f>
        <v>0</v>
      </c>
      <c r="N43" s="394">
        <f>SUMIFS(作業日報!$B$399:$B$419,作業日報!$A$399:$A$419,$A43,作業日報!$D$399:$D$419,"○")+SUMIFS(作業日報!$F$399:$F$419,作業日報!$E$399:$E$419,$A43,作業日報!$H$399:$H$419,"○")</f>
        <v>0</v>
      </c>
      <c r="O43" s="394">
        <f>SUMIFS(作業日報!$B$442:$B$462,作業日報!$A$442:$A$462,$A43,作業日報!$D$442:$D$462,"○")+SUMIFS(作業日報!$F$442:$F$462,作業日報!$E$442:$E$462,$A43,作業日報!$H$442:$H$462,"○")</f>
        <v>0</v>
      </c>
      <c r="P43" s="394">
        <f>SUMIFS(作業日報!$B$485:$B$505,作業日報!$A$485:$A$505,$A43,作業日報!$D$485:$D$505,"○")+SUMIFS(作業日報!$F$485:$F$505,作業日報!$E$485:$E$505,$A43,作業日報!$H$485:$H$505,"○")</f>
        <v>0</v>
      </c>
      <c r="Q43" s="394">
        <f>SUMIFS(作業日報!$B$528:$B$548,作業日報!$A$528:$A$548,$A43,作業日報!$D$528:$D$548,"○")+SUMIFS(作業日報!$F$528:$F$548,作業日報!$E$528:$E$548,$A43,作業日報!$H$528:$H$548,"○")</f>
        <v>0</v>
      </c>
      <c r="R43" s="394">
        <f>SUMIFS(作業日報!$B$571:$B$591,作業日報!$A$571:$A$591,$A43,作業日報!$D$571:$D$591,"○")+SUMIFS(作業日報!$F$571:$F$591,作業日報!$E$571:$E$591,$A43,作業日報!$H$571:$H$591,"○")</f>
        <v>0</v>
      </c>
      <c r="S43" s="391">
        <f>SUMIFS(作業日報!$B$614:$B$634,作業日報!$A$614:$A$634,$A43,作業日報!$D$614:$D$634,"○")+SUMIFS(作業日報!$F$614:$F$634,作業日報!$E$614:$E$634,$A43,作業日報!$H$614:$H$634,"○")</f>
        <v>0</v>
      </c>
      <c r="T43" s="393">
        <f>SUMIFS(作業日報!$B$657:$B$677,作業日報!$A$657:$A$677,$A43,作業日報!$D$657:$D$677,"○")+SUMIFS(作業日報!$F$657:$F$677,作業日報!$E$657:$E$677,$A43,作業日報!$H$657:$H$677,"○")</f>
        <v>0</v>
      </c>
      <c r="U43" s="392">
        <f>SUMIFS(作業日報!$B$700:$B$720,作業日報!$A$700:$A$720,$A43,作業日報!$D$700:$D$720,"○")+SUMIFS(作業日報!$F$700:$F$720,作業日報!$E$700:$E$720,$A43,作業日報!$H$700:$H$720,"○")</f>
        <v>0</v>
      </c>
      <c r="V43" s="392">
        <f>SUMIFS(作業日報!$B$743:$B$763,作業日報!$A$743:$A$763,$A43,作業日報!$D$743:$D$763,"○")+SUMIFS(作業日報!$F$743:$F$763,作業日報!$E$743:$E$763,$A43,作業日報!$H$743:$H$763,"○")</f>
        <v>0</v>
      </c>
      <c r="W43" s="392">
        <f>SUMIFS(作業日報!$B$786:$B$806,作業日報!$A$786:$A$806,$A43,作業日報!$D$786:$D$806,"○")+SUMIFS(作業日報!$F$786:$F$806,作業日報!$E$786:$E$806,$A43,作業日報!$H$786:$H$806,"○")</f>
        <v>0</v>
      </c>
      <c r="X43" s="392">
        <f>SUMIFS(作業日報!$B$829:$B$849,作業日報!$A$829:$A$849,$A43,作業日報!$D$829:$D$849,"○")+SUMIFS(作業日報!$F$829:$F$849,作業日報!$E$829:$E$849,$A43,作業日報!$H$829:$H$849,"○")</f>
        <v>0</v>
      </c>
      <c r="Y43" s="392">
        <f>SUMIFS(作業日報!$B$872:$B$892,作業日報!$A$872:$A$892,$A43,作業日報!$D$872:$D$892,"○")+SUMIFS(作業日報!$F$872:$F$892,作業日報!$E$872:$E$892,$A43,作業日報!$H$872:$H$892,"○")</f>
        <v>0</v>
      </c>
      <c r="Z43" s="392">
        <f>SUMIFS(作業日報!$B$915:$B$935,作業日報!$A$915:$A$935,$A43,作業日報!$D$915:$D$935,"○")+SUMIFS(作業日報!$F$915:$F$935,作業日報!$E$915:$E$935,$A43,作業日報!$H$915:$H$935,"○")</f>
        <v>0</v>
      </c>
      <c r="AA43" s="473">
        <f>SUMIFS(作業日報!$B$958:$B$978,作業日報!$A$958:$A$978,$A43,作業日報!$D$958:$D$978,"○")+SUMIFS(作業日報!$F$958:$F$978,作業日報!$E$958:$E$978,$A43,作業日報!$H$958:$H$978,"○")</f>
        <v>0</v>
      </c>
      <c r="AB43" s="392">
        <f>SUMIFS(作業日報!$B$1001:$B$1021,作業日報!$A$1001:$A$1021,$A43,作業日報!$D$1001:$D$1021,"○")+SUMIFS(作業日報!$F$1001:$F$1021,作業日報!$E$1001:$E$1021,$A43,作業日報!$H$1001:$H$1021,"○")</f>
        <v>0</v>
      </c>
      <c r="AC43" s="392">
        <f>SUMIFS(作業日報!$B$1044:$B$1064,作業日報!$A$1044:$A$1064,$A43,作業日報!$D$1044:$D$1064,"○")+SUMIFS(作業日報!$F$1044:$F$1064,作業日報!$E$1044:$E$1064,$A43,作業日報!$H$1044:$H$1064,"○")</f>
        <v>0</v>
      </c>
      <c r="AD43" s="392">
        <f>SUMIFS(作業日報!$B$1087:$B$1107,作業日報!$A$1087:$A$1107,$A43,作業日報!$D$1087:$D$1107,"○")+SUMIFS(作業日報!$F$1087:$F$1107,作業日報!$E$1087:$E$1107,$A43,作業日報!$H$1087:$H$1107,"○")</f>
        <v>0</v>
      </c>
      <c r="AE43" s="392">
        <f>SUMIFS(作業日報!$B$1130:$B$1150,作業日報!$A$1130:$A$1150,$A43,作業日報!$D$1130:$D$1150,"○")+SUMIFS(作業日報!$F$1130:$F$1150,作業日報!$E$1130:$E$1150,$A43,作業日報!$H$1130:$H$1150,"○")</f>
        <v>0</v>
      </c>
      <c r="AF43" s="392">
        <f>SUMIFS(作業日報!$B$1173:$B$1193,作業日報!$A$1173:$A$1193,$A43,作業日報!$D$1173:$D$1193,"○")+SUMIFS(作業日報!$F$1173:$F$1193,作業日報!$E$1173:$E$1193,$A43,作業日報!$H$1173:$H$1193,"○")</f>
        <v>0</v>
      </c>
      <c r="AG43" s="392">
        <f>SUMIFS(作業日報!$B$1216:$B$1236,作業日報!$A$1216:$A$1236,$A43,作業日報!$D$1216:$D$1236,"○")+SUMIFS(作業日報!$F$1216:$F$1236,作業日報!$E$1216:$E$1236,$A43,作業日報!$H$1216:$H$1236,"○")</f>
        <v>0</v>
      </c>
      <c r="AH43" s="392">
        <f>SUMIFS(作業日報!$B$1259:$B$1279,作業日報!$A$1259:$A$1279,$A43,作業日報!$D$1259:$D$1279,"○")+SUMIFS(作業日報!$F$1259:$F$1279,作業日報!$E$1259:$E$1279,$A43,作業日報!$H$1259:$H$1279,"○")</f>
        <v>0</v>
      </c>
      <c r="AI43" s="392">
        <f>SUMIFS(作業日報!$B$1302:$B$1322,作業日報!$A$1302:$A$1322,$A43,作業日報!$D$1302:$D$1322,"○")+SUMIFS(作業日報!$F$1302:$F$1322,作業日報!$E$1302:$E$1322,$A43,作業日報!$H$1302:$H$1322,"○")</f>
        <v>0</v>
      </c>
      <c r="AJ43" s="392">
        <f>SUMIFS(作業日報!$B$1345:$B$1365,作業日報!$A$1345:$A$1365,$A43,作業日報!$D$1345:$D$1365,"○")+SUMIFS(作業日報!$F$1345:$F$1365,作業日報!$E$1345:$E$1365,$A43,作業日報!$H$1345:$H$1365,"○")</f>
        <v>0</v>
      </c>
      <c r="AK43" s="392">
        <f>SUMIFS(作業日報!$B$1388:$B$1408,作業日報!$A$1388:$A$1408,$A43,作業日報!$D$1388:$D$1408,"○")+SUMIFS(作業日報!$F$1388:$F$1408,作業日報!$E$1388:$E$1408,$A43,作業日報!$H$1388:$H$1408,"○")</f>
        <v>0</v>
      </c>
      <c r="AL43" s="392">
        <f>SUMIFS(作業日報!$B$1431:$B$1451,作業日報!$A$1431:$A$1451,$A43,作業日報!$D$1431:$D$1451,"○")+SUMIFS(作業日報!$F$1431:$F$1451,作業日報!$E$1431:$E$1451,$A43,作業日報!$H$1431:$H$1451,"○")</f>
        <v>0</v>
      </c>
      <c r="AM43" s="392">
        <f>SUMIFS(作業日報!$B$1474:$B$1494,作業日報!$A$1474:$A$1494,$A43,作業日報!$D$1474:$D$1494,"○")+SUMIFS(作業日報!$F$1474:$F$1494,作業日報!$E$1474:$E$1494,$A43,作業日報!$H$1474:$H$1494,"○")</f>
        <v>0</v>
      </c>
      <c r="AN43" s="392">
        <f>SUMIFS(作業日報!$B$1517:$B$1537,作業日報!$A$1517:$A$1537,$A43,作業日報!$D$1517:$D$1537,"○")+SUMIFS(作業日報!$F$1517:$F$1537,作業日報!$E$1517:$E$1537,$A43,作業日報!$H$1517:$H$1537,"○")</f>
        <v>0</v>
      </c>
      <c r="AO43" s="392">
        <f>SUMIFS(作業日報!$B$1560:$B$1580,作業日報!$A$1560:$A$1580,$A43,作業日報!$D$1560:$D$1580,"○")+SUMIFS(作業日報!$F$1560:$F$1580,作業日報!$E$1560:$E$1580,$A43,作業日報!$H$1560:$H$1580,"○")</f>
        <v>0</v>
      </c>
      <c r="AP43" s="392">
        <f>SUMIFS(作業日報!$B$1603:$B$1623,作業日報!$A$1603:$A$1623,$A43,作業日報!$D$1603:$D$1623,"○")+SUMIFS(作業日報!$F$1603:$F$1623,作業日報!$E$1603:$E$1623,$A43,作業日報!$H$1603:$H$1623,"○")</f>
        <v>0</v>
      </c>
      <c r="AQ43" s="392">
        <f>SUMIFS(作業日報!$B$1646:$B$1666,作業日報!$A$1646:$A$1666,$A43,作業日報!$D$1646:$D$1666,"○")+SUMIFS(作業日報!$F$1646:$F$1666,作業日報!$E$1646:$E$1666,$A43,作業日報!$H$1646:$H$1666,"○")</f>
        <v>0</v>
      </c>
      <c r="AR43" s="392">
        <f>SUMIFS(作業日報!$B$1689:$B$1709,作業日報!$A$1689:$A$1709,$A43,作業日報!$D$1689:$D$1709,"○")+SUMIFS(作業日報!$F$1689:$F$1709,作業日報!$E$1689:$E$1709,$A43,作業日報!$H$1689:$H$1709,"○")</f>
        <v>0</v>
      </c>
      <c r="AS43" s="392">
        <f>SUMIFS(作業日報!$B$1732:$B$1752,作業日報!$A$1732:$A$1752,$A43,作業日報!$D$1732:$D$1752,"○")+SUMIFS(作業日報!$F$1732:$F$1752,作業日報!$E$1732:$E$1752,$A43,作業日報!$H$1732:$H$1752,"○")</f>
        <v>0</v>
      </c>
      <c r="AT43" s="392">
        <f>SUMIFS(作業日報!$B$1775:$B$1795,作業日報!$A$1775:$A$1795,$A43,作業日報!$D$1775:$D$1795,"○")+SUMIFS(作業日報!$F$1775:$F$1795,作業日報!$E$1775:$E$1795,$A43,作業日報!$H$1775:$H$1795,"○")</f>
        <v>0</v>
      </c>
      <c r="AU43" s="392">
        <f>SUMIFS(作業日報!$B$1818:$B$1838,作業日報!$A$1818:$A$1838,$A43,作業日報!$D$1818:$D$1838,"○")+SUMIFS(作業日報!$F$1818:$F$1838,作業日報!$E$1818:$E$1838,$A43,作業日報!$H$1818:$H$1838,"○")</f>
        <v>0</v>
      </c>
      <c r="AV43" s="392">
        <f>SUMIFS(作業日報!$B$1861:$B$1881,作業日報!$A$1861:$A$1881,$A43,作業日報!$D$1861:$D$1881,"○")+SUMIFS(作業日報!$F$1861:$F$1881,作業日報!$E$1861:$E$1881,$A43,作業日報!$H$1861:$H$1881,"○")</f>
        <v>0</v>
      </c>
      <c r="AW43" s="392">
        <f>SUMIFS(作業日報!$B$1904:$B$1924,作業日報!$A$1904:$A$1924,$A43,作業日報!$D$1904:$D$1924,"○")+SUMIFS(作業日報!$F$1904:$F$1924,作業日報!$E$1904:$E$1924,$A43,作業日報!$H$1904:$H$1924,"○")</f>
        <v>0</v>
      </c>
      <c r="AX43" s="392">
        <f>SUMIFS(作業日報!$B$1947:$B$1967,作業日報!$A$1947:$A$1967,$A43,作業日報!$D$1947:$D$1967,"○")+SUMIFS(作業日報!$F$1947:$F$1967,作業日報!$E$1947:$E$1967,$A43,作業日報!$H$1947:$H$1967,"○")</f>
        <v>0</v>
      </c>
      <c r="AY43" s="392">
        <f>SUMIFS(作業日報!$B$1990:$B$2010,作業日報!$A$1990:$A$2010,$A43,作業日報!$D$1990:$D$2010,"○")+SUMIFS(作業日報!$F$1990:$F$2010,作業日報!$E$1990:$E$2010,$A43,作業日報!$H$1990:$H$2010,"○")</f>
        <v>0</v>
      </c>
      <c r="AZ43" s="392">
        <f>SUMIFS(作業日報!$B$2033:$B$2053,作業日報!$A$2033:$A$2053,$A43,作業日報!$D$2033:$D$2053,"○")+SUMIFS(作業日報!$F$2033:$F$2053,作業日報!$E$2033:$E$2053,$A43,作業日報!$H$2033:$H$2053,"○")</f>
        <v>0</v>
      </c>
      <c r="BA43" s="392">
        <f>SUMIFS(作業日報!$B$2076:$B$2096,作業日報!$A$2076:$A$2096,$A43,作業日報!$D$2076:$D$2096,"○")+SUMIFS(作業日報!$F$2076:$F$2096,作業日報!$E$2076:$E$2096,$A43,作業日報!$H$2076:$H$2096,"○")</f>
        <v>0</v>
      </c>
      <c r="BB43" s="392">
        <f>SUMIFS(作業日報!$B$2119:$B$2139,作業日報!$A$2119:$A$2139,$A43,作業日報!$D$2119:$D$2139,"○")+SUMIFS(作業日報!$F$2119:$F$2139,作業日報!$E$2119:$E$2139,$A43,作業日報!$H$2119:$H$2139,"○")</f>
        <v>0</v>
      </c>
      <c r="BC43" s="478">
        <f>SUMIFS(作業日報!$B$2162:$B$2182,作業日報!$A$2162:$A$2182,$A43,作業日報!$D$2162:$D$2182,"○")+SUMIFS(作業日報!$F$2162:$F$2182,作業日報!$E$2162:$E$2182,$A43,作業日報!$H$2162:$H$2182,"○")</f>
        <v>0</v>
      </c>
    </row>
    <row r="44" spans="1:55" x14ac:dyDescent="0.2">
      <c r="A44" s="400"/>
      <c r="B44" s="398"/>
      <c r="C44" s="397"/>
      <c r="D44" s="396">
        <f>SUMIFS(作業日報!B:B,作業日報!A:A,A44,作業日報!D:D,"○")+SUMIFS(作業日報!F:F,作業日報!E:E,A44,作業日報!H:H,"○")</f>
        <v>0</v>
      </c>
      <c r="E44" s="395">
        <f>SUMIFS(作業日報!$B$12:$B$32,作業日報!$A$12:$A$32,$A44,作業日報!$D$12:$D$32,"○")+SUMIFS(作業日報!$F$12:$F$32,作業日報!$E$12:$E$32,$A44,作業日報!$H$12:$H$32,"○")</f>
        <v>0</v>
      </c>
      <c r="F44" s="394">
        <f>SUMIFS(作業日報!$B$55:$B$75,作業日報!$A$55:$A$75,$A44,作業日報!$D$55:$D$75,"○")+SUMIFS(作業日報!$F$55:$F$75,作業日報!$E$55:$E$75,$A44,作業日報!$H$55:$H$75,"○")</f>
        <v>0</v>
      </c>
      <c r="G44" s="394">
        <f>SUMIFS(作業日報!$B$98:$B$118,作業日報!$A$98:$A$118,$A44,作業日報!$D$98:$D$118,"○")+SUMIFS(作業日報!$F$98:$F$118,作業日報!$E$98:$E$118,$A44,作業日報!$H$98:$H$118,"○")</f>
        <v>0</v>
      </c>
      <c r="H44" s="394">
        <f>SUMIFS(作業日報!$B$141:$B$161,作業日報!$A$141:$A$161,$A44,作業日報!$D$141:$D$161,"○")+SUMIFS(作業日報!$F$141:$F$161,作業日報!$E$141:$E$161,$A44,作業日報!$H$141:$H$161,"○")</f>
        <v>0</v>
      </c>
      <c r="I44" s="394">
        <f>SUMIFS(作業日報!$B$184:$B$204,作業日報!$A$184:$A$204,$A44,作業日報!$D$184:$D$204,"○")+SUMIFS(作業日報!$F$184:$F$204,作業日報!$E$184:$E$204,$A44,作業日報!$H$184:$H$204,"○")</f>
        <v>0</v>
      </c>
      <c r="J44" s="394">
        <f>SUMIFS(作業日報!$B$227:$B$247,作業日報!$A$227:$A$247,$A44,作業日報!$D$227:$D$247,"○")+SUMIFS(作業日報!$F$227:$F$247,作業日報!$E$227:$E$247,$A44,作業日報!$H$227:$H$247,"○")</f>
        <v>0</v>
      </c>
      <c r="K44" s="394">
        <f>SUMIFS(作業日報!$B$270:$B$290,作業日報!$A$270:$A$290,$A44,作業日報!$D$270:$D$290,"○")+SUMIFS(作業日報!$F$270:$F$290,作業日報!$E$270:$E$290,$A44,作業日報!$H$270:$H$290,"○")</f>
        <v>0</v>
      </c>
      <c r="L44" s="394">
        <f>SUMIFS(作業日報!$B$313:$B$333,作業日報!$A$313:$A$333,$A44,作業日報!$D$313:$D$333,"○")+SUMIFS(作業日報!$F$313:$F$333,作業日報!$E$313:$E$333,$A44,作業日報!$H$313:$H$333,"○")</f>
        <v>0</v>
      </c>
      <c r="M44" s="394">
        <f>SUMIFS(作業日報!$B$356:$B$376,作業日報!$A$356:$A$376,$A44,作業日報!$D$356:$D$376,"○")+SUMIFS(作業日報!$F$356:$F$376,作業日報!$E$356:$E$376,$A44,作業日報!$H$356:$H$376,"○")</f>
        <v>0</v>
      </c>
      <c r="N44" s="394">
        <f>SUMIFS(作業日報!$B$399:$B$419,作業日報!$A$399:$A$419,$A44,作業日報!$D$399:$D$419,"○")+SUMIFS(作業日報!$F$399:$F$419,作業日報!$E$399:$E$419,$A44,作業日報!$H$399:$H$419,"○")</f>
        <v>0</v>
      </c>
      <c r="O44" s="394">
        <f>SUMIFS(作業日報!$B$442:$B$462,作業日報!$A$442:$A$462,$A44,作業日報!$D$442:$D$462,"○")+SUMIFS(作業日報!$F$442:$F$462,作業日報!$E$442:$E$462,$A44,作業日報!$H$442:$H$462,"○")</f>
        <v>0</v>
      </c>
      <c r="P44" s="394">
        <f>SUMIFS(作業日報!$B$485:$B$505,作業日報!$A$485:$A$505,$A44,作業日報!$D$485:$D$505,"○")+SUMIFS(作業日報!$F$485:$F$505,作業日報!$E$485:$E$505,$A44,作業日報!$H$485:$H$505,"○")</f>
        <v>0</v>
      </c>
      <c r="Q44" s="394">
        <f>SUMIFS(作業日報!$B$528:$B$548,作業日報!$A$528:$A$548,$A44,作業日報!$D$528:$D$548,"○")+SUMIFS(作業日報!$F$528:$F$548,作業日報!$E$528:$E$548,$A44,作業日報!$H$528:$H$548,"○")</f>
        <v>0</v>
      </c>
      <c r="R44" s="394">
        <f>SUMIFS(作業日報!$B$571:$B$591,作業日報!$A$571:$A$591,$A44,作業日報!$D$571:$D$591,"○")+SUMIFS(作業日報!$F$571:$F$591,作業日報!$E$571:$E$591,$A44,作業日報!$H$571:$H$591,"○")</f>
        <v>0</v>
      </c>
      <c r="S44" s="391">
        <f>SUMIFS(作業日報!$B$614:$B$634,作業日報!$A$614:$A$634,$A44,作業日報!$D$614:$D$634,"○")+SUMIFS(作業日報!$F$614:$F$634,作業日報!$E$614:$E$634,$A44,作業日報!$H$614:$H$634,"○")</f>
        <v>0</v>
      </c>
      <c r="T44" s="393">
        <f>SUMIFS(作業日報!$B$657:$B$677,作業日報!$A$657:$A$677,$A44,作業日報!$D$657:$D$677,"○")+SUMIFS(作業日報!$F$657:$F$677,作業日報!$E$657:$E$677,$A44,作業日報!$H$657:$H$677,"○")</f>
        <v>0</v>
      </c>
      <c r="U44" s="392">
        <f>SUMIFS(作業日報!$B$700:$B$720,作業日報!$A$700:$A$720,$A44,作業日報!$D$700:$D$720,"○")+SUMIFS(作業日報!$F$700:$F$720,作業日報!$E$700:$E$720,$A44,作業日報!$H$700:$H$720,"○")</f>
        <v>0</v>
      </c>
      <c r="V44" s="392">
        <f>SUMIFS(作業日報!$B$743:$B$763,作業日報!$A$743:$A$763,$A44,作業日報!$D$743:$D$763,"○")+SUMIFS(作業日報!$F$743:$F$763,作業日報!$E$743:$E$763,$A44,作業日報!$H$743:$H$763,"○")</f>
        <v>0</v>
      </c>
      <c r="W44" s="392">
        <f>SUMIFS(作業日報!$B$786:$B$806,作業日報!$A$786:$A$806,$A44,作業日報!$D$786:$D$806,"○")+SUMIFS(作業日報!$F$786:$F$806,作業日報!$E$786:$E$806,$A44,作業日報!$H$786:$H$806,"○")</f>
        <v>0</v>
      </c>
      <c r="X44" s="392">
        <f>SUMIFS(作業日報!$B$829:$B$849,作業日報!$A$829:$A$849,$A44,作業日報!$D$829:$D$849,"○")+SUMIFS(作業日報!$F$829:$F$849,作業日報!$E$829:$E$849,$A44,作業日報!$H$829:$H$849,"○")</f>
        <v>0</v>
      </c>
      <c r="Y44" s="392">
        <f>SUMIFS(作業日報!$B$872:$B$892,作業日報!$A$872:$A$892,$A44,作業日報!$D$872:$D$892,"○")+SUMIFS(作業日報!$F$872:$F$892,作業日報!$E$872:$E$892,$A44,作業日報!$H$872:$H$892,"○")</f>
        <v>0</v>
      </c>
      <c r="Z44" s="392">
        <f>SUMIFS(作業日報!$B$915:$B$935,作業日報!$A$915:$A$935,$A44,作業日報!$D$915:$D$935,"○")+SUMIFS(作業日報!$F$915:$F$935,作業日報!$E$915:$E$935,$A44,作業日報!$H$915:$H$935,"○")</f>
        <v>0</v>
      </c>
      <c r="AA44" s="473">
        <f>SUMIFS(作業日報!$B$958:$B$978,作業日報!$A$958:$A$978,$A44,作業日報!$D$958:$D$978,"○")+SUMIFS(作業日報!$F$958:$F$978,作業日報!$E$958:$E$978,$A44,作業日報!$H$958:$H$978,"○")</f>
        <v>0</v>
      </c>
      <c r="AB44" s="392">
        <f>SUMIFS(作業日報!$B$1001:$B$1021,作業日報!$A$1001:$A$1021,$A44,作業日報!$D$1001:$D$1021,"○")+SUMIFS(作業日報!$F$1001:$F$1021,作業日報!$E$1001:$E$1021,$A44,作業日報!$H$1001:$H$1021,"○")</f>
        <v>0</v>
      </c>
      <c r="AC44" s="392">
        <f>SUMIFS(作業日報!$B$1044:$B$1064,作業日報!$A$1044:$A$1064,$A44,作業日報!$D$1044:$D$1064,"○")+SUMIFS(作業日報!$F$1044:$F$1064,作業日報!$E$1044:$E$1064,$A44,作業日報!$H$1044:$H$1064,"○")</f>
        <v>0</v>
      </c>
      <c r="AD44" s="392">
        <f>SUMIFS(作業日報!$B$1087:$B$1107,作業日報!$A$1087:$A$1107,$A44,作業日報!$D$1087:$D$1107,"○")+SUMIFS(作業日報!$F$1087:$F$1107,作業日報!$E$1087:$E$1107,$A44,作業日報!$H$1087:$H$1107,"○")</f>
        <v>0</v>
      </c>
      <c r="AE44" s="392">
        <f>SUMIFS(作業日報!$B$1130:$B$1150,作業日報!$A$1130:$A$1150,$A44,作業日報!$D$1130:$D$1150,"○")+SUMIFS(作業日報!$F$1130:$F$1150,作業日報!$E$1130:$E$1150,$A44,作業日報!$H$1130:$H$1150,"○")</f>
        <v>0</v>
      </c>
      <c r="AF44" s="392">
        <f>SUMIFS(作業日報!$B$1173:$B$1193,作業日報!$A$1173:$A$1193,$A44,作業日報!$D$1173:$D$1193,"○")+SUMIFS(作業日報!$F$1173:$F$1193,作業日報!$E$1173:$E$1193,$A44,作業日報!$H$1173:$H$1193,"○")</f>
        <v>0</v>
      </c>
      <c r="AG44" s="392">
        <f>SUMIFS(作業日報!$B$1216:$B$1236,作業日報!$A$1216:$A$1236,$A44,作業日報!$D$1216:$D$1236,"○")+SUMIFS(作業日報!$F$1216:$F$1236,作業日報!$E$1216:$E$1236,$A44,作業日報!$H$1216:$H$1236,"○")</f>
        <v>0</v>
      </c>
      <c r="AH44" s="392">
        <f>SUMIFS(作業日報!$B$1259:$B$1279,作業日報!$A$1259:$A$1279,$A44,作業日報!$D$1259:$D$1279,"○")+SUMIFS(作業日報!$F$1259:$F$1279,作業日報!$E$1259:$E$1279,$A44,作業日報!$H$1259:$H$1279,"○")</f>
        <v>0</v>
      </c>
      <c r="AI44" s="392">
        <f>SUMIFS(作業日報!$B$1302:$B$1322,作業日報!$A$1302:$A$1322,$A44,作業日報!$D$1302:$D$1322,"○")+SUMIFS(作業日報!$F$1302:$F$1322,作業日報!$E$1302:$E$1322,$A44,作業日報!$H$1302:$H$1322,"○")</f>
        <v>0</v>
      </c>
      <c r="AJ44" s="392">
        <f>SUMIFS(作業日報!$B$1345:$B$1365,作業日報!$A$1345:$A$1365,$A44,作業日報!$D$1345:$D$1365,"○")+SUMIFS(作業日報!$F$1345:$F$1365,作業日報!$E$1345:$E$1365,$A44,作業日報!$H$1345:$H$1365,"○")</f>
        <v>0</v>
      </c>
      <c r="AK44" s="392">
        <f>SUMIFS(作業日報!$B$1388:$B$1408,作業日報!$A$1388:$A$1408,$A44,作業日報!$D$1388:$D$1408,"○")+SUMIFS(作業日報!$F$1388:$F$1408,作業日報!$E$1388:$E$1408,$A44,作業日報!$H$1388:$H$1408,"○")</f>
        <v>0</v>
      </c>
      <c r="AL44" s="392">
        <f>SUMIFS(作業日報!$B$1431:$B$1451,作業日報!$A$1431:$A$1451,$A44,作業日報!$D$1431:$D$1451,"○")+SUMIFS(作業日報!$F$1431:$F$1451,作業日報!$E$1431:$E$1451,$A44,作業日報!$H$1431:$H$1451,"○")</f>
        <v>0</v>
      </c>
      <c r="AM44" s="392">
        <f>SUMIFS(作業日報!$B$1474:$B$1494,作業日報!$A$1474:$A$1494,$A44,作業日報!$D$1474:$D$1494,"○")+SUMIFS(作業日報!$F$1474:$F$1494,作業日報!$E$1474:$E$1494,$A44,作業日報!$H$1474:$H$1494,"○")</f>
        <v>0</v>
      </c>
      <c r="AN44" s="392">
        <f>SUMIFS(作業日報!$B$1517:$B$1537,作業日報!$A$1517:$A$1537,$A44,作業日報!$D$1517:$D$1537,"○")+SUMIFS(作業日報!$F$1517:$F$1537,作業日報!$E$1517:$E$1537,$A44,作業日報!$H$1517:$H$1537,"○")</f>
        <v>0</v>
      </c>
      <c r="AO44" s="392">
        <f>SUMIFS(作業日報!$B$1560:$B$1580,作業日報!$A$1560:$A$1580,$A44,作業日報!$D$1560:$D$1580,"○")+SUMIFS(作業日報!$F$1560:$F$1580,作業日報!$E$1560:$E$1580,$A44,作業日報!$H$1560:$H$1580,"○")</f>
        <v>0</v>
      </c>
      <c r="AP44" s="392">
        <f>SUMIFS(作業日報!$B$1603:$B$1623,作業日報!$A$1603:$A$1623,$A44,作業日報!$D$1603:$D$1623,"○")+SUMIFS(作業日報!$F$1603:$F$1623,作業日報!$E$1603:$E$1623,$A44,作業日報!$H$1603:$H$1623,"○")</f>
        <v>0</v>
      </c>
      <c r="AQ44" s="392">
        <f>SUMIFS(作業日報!$B$1646:$B$1666,作業日報!$A$1646:$A$1666,$A44,作業日報!$D$1646:$D$1666,"○")+SUMIFS(作業日報!$F$1646:$F$1666,作業日報!$E$1646:$E$1666,$A44,作業日報!$H$1646:$H$1666,"○")</f>
        <v>0</v>
      </c>
      <c r="AR44" s="392">
        <f>SUMIFS(作業日報!$B$1689:$B$1709,作業日報!$A$1689:$A$1709,$A44,作業日報!$D$1689:$D$1709,"○")+SUMIFS(作業日報!$F$1689:$F$1709,作業日報!$E$1689:$E$1709,$A44,作業日報!$H$1689:$H$1709,"○")</f>
        <v>0</v>
      </c>
      <c r="AS44" s="392">
        <f>SUMIFS(作業日報!$B$1732:$B$1752,作業日報!$A$1732:$A$1752,$A44,作業日報!$D$1732:$D$1752,"○")+SUMIFS(作業日報!$F$1732:$F$1752,作業日報!$E$1732:$E$1752,$A44,作業日報!$H$1732:$H$1752,"○")</f>
        <v>0</v>
      </c>
      <c r="AT44" s="392">
        <f>SUMIFS(作業日報!$B$1775:$B$1795,作業日報!$A$1775:$A$1795,$A44,作業日報!$D$1775:$D$1795,"○")+SUMIFS(作業日報!$F$1775:$F$1795,作業日報!$E$1775:$E$1795,$A44,作業日報!$H$1775:$H$1795,"○")</f>
        <v>0</v>
      </c>
      <c r="AU44" s="392">
        <f>SUMIFS(作業日報!$B$1818:$B$1838,作業日報!$A$1818:$A$1838,$A44,作業日報!$D$1818:$D$1838,"○")+SUMIFS(作業日報!$F$1818:$F$1838,作業日報!$E$1818:$E$1838,$A44,作業日報!$H$1818:$H$1838,"○")</f>
        <v>0</v>
      </c>
      <c r="AV44" s="392">
        <f>SUMIFS(作業日報!$B$1861:$B$1881,作業日報!$A$1861:$A$1881,$A44,作業日報!$D$1861:$D$1881,"○")+SUMIFS(作業日報!$F$1861:$F$1881,作業日報!$E$1861:$E$1881,$A44,作業日報!$H$1861:$H$1881,"○")</f>
        <v>0</v>
      </c>
      <c r="AW44" s="392">
        <f>SUMIFS(作業日報!$B$1904:$B$1924,作業日報!$A$1904:$A$1924,$A44,作業日報!$D$1904:$D$1924,"○")+SUMIFS(作業日報!$F$1904:$F$1924,作業日報!$E$1904:$E$1924,$A44,作業日報!$H$1904:$H$1924,"○")</f>
        <v>0</v>
      </c>
      <c r="AX44" s="392">
        <f>SUMIFS(作業日報!$B$1947:$B$1967,作業日報!$A$1947:$A$1967,$A44,作業日報!$D$1947:$D$1967,"○")+SUMIFS(作業日報!$F$1947:$F$1967,作業日報!$E$1947:$E$1967,$A44,作業日報!$H$1947:$H$1967,"○")</f>
        <v>0</v>
      </c>
      <c r="AY44" s="392">
        <f>SUMIFS(作業日報!$B$1990:$B$2010,作業日報!$A$1990:$A$2010,$A44,作業日報!$D$1990:$D$2010,"○")+SUMIFS(作業日報!$F$1990:$F$2010,作業日報!$E$1990:$E$2010,$A44,作業日報!$H$1990:$H$2010,"○")</f>
        <v>0</v>
      </c>
      <c r="AZ44" s="392">
        <f>SUMIFS(作業日報!$B$2033:$B$2053,作業日報!$A$2033:$A$2053,$A44,作業日報!$D$2033:$D$2053,"○")+SUMIFS(作業日報!$F$2033:$F$2053,作業日報!$E$2033:$E$2053,$A44,作業日報!$H$2033:$H$2053,"○")</f>
        <v>0</v>
      </c>
      <c r="BA44" s="392">
        <f>SUMIFS(作業日報!$B$2076:$B$2096,作業日報!$A$2076:$A$2096,$A44,作業日報!$D$2076:$D$2096,"○")+SUMIFS(作業日報!$F$2076:$F$2096,作業日報!$E$2076:$E$2096,$A44,作業日報!$H$2076:$H$2096,"○")</f>
        <v>0</v>
      </c>
      <c r="BB44" s="392">
        <f>SUMIFS(作業日報!$B$2119:$B$2139,作業日報!$A$2119:$A$2139,$A44,作業日報!$D$2119:$D$2139,"○")+SUMIFS(作業日報!$F$2119:$F$2139,作業日報!$E$2119:$E$2139,$A44,作業日報!$H$2119:$H$2139,"○")</f>
        <v>0</v>
      </c>
      <c r="BC44" s="478">
        <f>SUMIFS(作業日報!$B$2162:$B$2182,作業日報!$A$2162:$A$2182,$A44,作業日報!$D$2162:$D$2182,"○")+SUMIFS(作業日報!$F$2162:$F$2182,作業日報!$E$2162:$E$2182,$A44,作業日報!$H$2162:$H$2182,"○")</f>
        <v>0</v>
      </c>
    </row>
    <row r="45" spans="1:55" x14ac:dyDescent="0.2">
      <c r="A45" s="399"/>
      <c r="B45" s="398"/>
      <c r="C45" s="397"/>
      <c r="D45" s="396">
        <f>SUMIFS(作業日報!B:B,作業日報!A:A,A45,作業日報!D:D,"○")+SUMIFS(作業日報!F:F,作業日報!E:E,A45,作業日報!H:H,"○")</f>
        <v>0</v>
      </c>
      <c r="E45" s="395">
        <f>SUMIFS(作業日報!$B$12:$B$32,作業日報!$A$12:$A$32,$A45,作業日報!$D$12:$D$32,"○")+SUMIFS(作業日報!$F$12:$F$32,作業日報!$E$12:$E$32,$A45,作業日報!$H$12:$H$32,"○")</f>
        <v>0</v>
      </c>
      <c r="F45" s="394">
        <f>SUMIFS(作業日報!$B$55:$B$75,作業日報!$A$55:$A$75,$A45,作業日報!$D$55:$D$75,"○")+SUMIFS(作業日報!$F$55:$F$75,作業日報!$E$55:$E$75,$A45,作業日報!$H$55:$H$75,"○")</f>
        <v>0</v>
      </c>
      <c r="G45" s="394">
        <f>SUMIFS(作業日報!$B$98:$B$118,作業日報!$A$98:$A$118,$A45,作業日報!$D$98:$D$118,"○")+SUMIFS(作業日報!$F$98:$F$118,作業日報!$E$98:$E$118,$A45,作業日報!$H$98:$H$118,"○")</f>
        <v>0</v>
      </c>
      <c r="H45" s="394">
        <f>SUMIFS(作業日報!$B$141:$B$161,作業日報!$A$141:$A$161,$A45,作業日報!$D$141:$D$161,"○")+SUMIFS(作業日報!$F$141:$F$161,作業日報!$E$141:$E$161,$A45,作業日報!$H$141:$H$161,"○")</f>
        <v>0</v>
      </c>
      <c r="I45" s="394">
        <f>SUMIFS(作業日報!$B$184:$B$204,作業日報!$A$184:$A$204,$A45,作業日報!$D$184:$D$204,"○")+SUMIFS(作業日報!$F$184:$F$204,作業日報!$E$184:$E$204,$A45,作業日報!$H$184:$H$204,"○")</f>
        <v>0</v>
      </c>
      <c r="J45" s="394">
        <f>SUMIFS(作業日報!$B$227:$B$247,作業日報!$A$227:$A$247,$A45,作業日報!$D$227:$D$247,"○")+SUMIFS(作業日報!$F$227:$F$247,作業日報!$E$227:$E$247,$A45,作業日報!$H$227:$H$247,"○")</f>
        <v>0</v>
      </c>
      <c r="K45" s="394">
        <f>SUMIFS(作業日報!$B$270:$B$290,作業日報!$A$270:$A$290,$A45,作業日報!$D$270:$D$290,"○")+SUMIFS(作業日報!$F$270:$F$290,作業日報!$E$270:$E$290,$A45,作業日報!$H$270:$H$290,"○")</f>
        <v>0</v>
      </c>
      <c r="L45" s="394">
        <f>SUMIFS(作業日報!$B$313:$B$333,作業日報!$A$313:$A$333,$A45,作業日報!$D$313:$D$333,"○")+SUMIFS(作業日報!$F$313:$F$333,作業日報!$E$313:$E$333,$A45,作業日報!$H$313:$H$333,"○")</f>
        <v>0</v>
      </c>
      <c r="M45" s="394">
        <f>SUMIFS(作業日報!$B$356:$B$376,作業日報!$A$356:$A$376,$A45,作業日報!$D$356:$D$376,"○")+SUMIFS(作業日報!$F$356:$F$376,作業日報!$E$356:$E$376,$A45,作業日報!$H$356:$H$376,"○")</f>
        <v>0</v>
      </c>
      <c r="N45" s="394">
        <f>SUMIFS(作業日報!$B$399:$B$419,作業日報!$A$399:$A$419,$A45,作業日報!$D$399:$D$419,"○")+SUMIFS(作業日報!$F$399:$F$419,作業日報!$E$399:$E$419,$A45,作業日報!$H$399:$H$419,"○")</f>
        <v>0</v>
      </c>
      <c r="O45" s="394">
        <f>SUMIFS(作業日報!$B$442:$B$462,作業日報!$A$442:$A$462,$A45,作業日報!$D$442:$D$462,"○")+SUMIFS(作業日報!$F$442:$F$462,作業日報!$E$442:$E$462,$A45,作業日報!$H$442:$H$462,"○")</f>
        <v>0</v>
      </c>
      <c r="P45" s="394">
        <f>SUMIFS(作業日報!$B$485:$B$505,作業日報!$A$485:$A$505,$A45,作業日報!$D$485:$D$505,"○")+SUMIFS(作業日報!$F$485:$F$505,作業日報!$E$485:$E$505,$A45,作業日報!$H$485:$H$505,"○")</f>
        <v>0</v>
      </c>
      <c r="Q45" s="394">
        <f>SUMIFS(作業日報!$B$528:$B$548,作業日報!$A$528:$A$548,$A45,作業日報!$D$528:$D$548,"○")+SUMIFS(作業日報!$F$528:$F$548,作業日報!$E$528:$E$548,$A45,作業日報!$H$528:$H$548,"○")</f>
        <v>0</v>
      </c>
      <c r="R45" s="394">
        <f>SUMIFS(作業日報!$B$571:$B$591,作業日報!$A$571:$A$591,$A45,作業日報!$D$571:$D$591,"○")+SUMIFS(作業日報!$F$571:$F$591,作業日報!$E$571:$E$591,$A45,作業日報!$H$571:$H$591,"○")</f>
        <v>0</v>
      </c>
      <c r="S45" s="391">
        <f>SUMIFS(作業日報!$B$614:$B$634,作業日報!$A$614:$A$634,$A45,作業日報!$D$614:$D$634,"○")+SUMIFS(作業日報!$F$614:$F$634,作業日報!$E$614:$E$634,$A45,作業日報!$H$614:$H$634,"○")</f>
        <v>0</v>
      </c>
      <c r="T45" s="393">
        <f>SUMIFS(作業日報!$B$657:$B$677,作業日報!$A$657:$A$677,$A45,作業日報!$D$657:$D$677,"○")+SUMIFS(作業日報!$F$657:$F$677,作業日報!$E$657:$E$677,$A45,作業日報!$H$657:$H$677,"○")</f>
        <v>0</v>
      </c>
      <c r="U45" s="392">
        <f>SUMIFS(作業日報!$B$700:$B$720,作業日報!$A$700:$A$720,$A45,作業日報!$D$700:$D$720,"○")+SUMIFS(作業日報!$F$700:$F$720,作業日報!$E$700:$E$720,$A45,作業日報!$H$700:$H$720,"○")</f>
        <v>0</v>
      </c>
      <c r="V45" s="392">
        <f>SUMIFS(作業日報!$B$743:$B$763,作業日報!$A$743:$A$763,$A45,作業日報!$D$743:$D$763,"○")+SUMIFS(作業日報!$F$743:$F$763,作業日報!$E$743:$E$763,$A45,作業日報!$H$743:$H$763,"○")</f>
        <v>0</v>
      </c>
      <c r="W45" s="392">
        <f>SUMIFS(作業日報!$B$786:$B$806,作業日報!$A$786:$A$806,$A45,作業日報!$D$786:$D$806,"○")+SUMIFS(作業日報!$F$786:$F$806,作業日報!$E$786:$E$806,$A45,作業日報!$H$786:$H$806,"○")</f>
        <v>0</v>
      </c>
      <c r="X45" s="392">
        <f>SUMIFS(作業日報!$B$829:$B$849,作業日報!$A$829:$A$849,$A45,作業日報!$D$829:$D$849,"○")+SUMIFS(作業日報!$F$829:$F$849,作業日報!$E$829:$E$849,$A45,作業日報!$H$829:$H$849,"○")</f>
        <v>0</v>
      </c>
      <c r="Y45" s="392">
        <f>SUMIFS(作業日報!$B$872:$B$892,作業日報!$A$872:$A$892,$A45,作業日報!$D$872:$D$892,"○")+SUMIFS(作業日報!$F$872:$F$892,作業日報!$E$872:$E$892,$A45,作業日報!$H$872:$H$892,"○")</f>
        <v>0</v>
      </c>
      <c r="Z45" s="392">
        <f>SUMIFS(作業日報!$B$915:$B$935,作業日報!$A$915:$A$935,$A45,作業日報!$D$915:$D$935,"○")+SUMIFS(作業日報!$F$915:$F$935,作業日報!$E$915:$E$935,$A45,作業日報!$H$915:$H$935,"○")</f>
        <v>0</v>
      </c>
      <c r="AA45" s="473">
        <f>SUMIFS(作業日報!$B$958:$B$978,作業日報!$A$958:$A$978,$A45,作業日報!$D$958:$D$978,"○")+SUMIFS(作業日報!$F$958:$F$978,作業日報!$E$958:$E$978,$A45,作業日報!$H$958:$H$978,"○")</f>
        <v>0</v>
      </c>
      <c r="AB45" s="392">
        <f>SUMIFS(作業日報!$B$1001:$B$1021,作業日報!$A$1001:$A$1021,$A45,作業日報!$D$1001:$D$1021,"○")+SUMIFS(作業日報!$F$1001:$F$1021,作業日報!$E$1001:$E$1021,$A45,作業日報!$H$1001:$H$1021,"○")</f>
        <v>0</v>
      </c>
      <c r="AC45" s="392">
        <f>SUMIFS(作業日報!$B$1044:$B$1064,作業日報!$A$1044:$A$1064,$A45,作業日報!$D$1044:$D$1064,"○")+SUMIFS(作業日報!$F$1044:$F$1064,作業日報!$E$1044:$E$1064,$A45,作業日報!$H$1044:$H$1064,"○")</f>
        <v>0</v>
      </c>
      <c r="AD45" s="392">
        <f>SUMIFS(作業日報!$B$1087:$B$1107,作業日報!$A$1087:$A$1107,$A45,作業日報!$D$1087:$D$1107,"○")+SUMIFS(作業日報!$F$1087:$F$1107,作業日報!$E$1087:$E$1107,$A45,作業日報!$H$1087:$H$1107,"○")</f>
        <v>0</v>
      </c>
      <c r="AE45" s="392">
        <f>SUMIFS(作業日報!$B$1130:$B$1150,作業日報!$A$1130:$A$1150,$A45,作業日報!$D$1130:$D$1150,"○")+SUMIFS(作業日報!$F$1130:$F$1150,作業日報!$E$1130:$E$1150,$A45,作業日報!$H$1130:$H$1150,"○")</f>
        <v>0</v>
      </c>
      <c r="AF45" s="392">
        <f>SUMIFS(作業日報!$B$1173:$B$1193,作業日報!$A$1173:$A$1193,$A45,作業日報!$D$1173:$D$1193,"○")+SUMIFS(作業日報!$F$1173:$F$1193,作業日報!$E$1173:$E$1193,$A45,作業日報!$H$1173:$H$1193,"○")</f>
        <v>0</v>
      </c>
      <c r="AG45" s="392">
        <f>SUMIFS(作業日報!$B$1216:$B$1236,作業日報!$A$1216:$A$1236,$A45,作業日報!$D$1216:$D$1236,"○")+SUMIFS(作業日報!$F$1216:$F$1236,作業日報!$E$1216:$E$1236,$A45,作業日報!$H$1216:$H$1236,"○")</f>
        <v>0</v>
      </c>
      <c r="AH45" s="392">
        <f>SUMIFS(作業日報!$B$1259:$B$1279,作業日報!$A$1259:$A$1279,$A45,作業日報!$D$1259:$D$1279,"○")+SUMIFS(作業日報!$F$1259:$F$1279,作業日報!$E$1259:$E$1279,$A45,作業日報!$H$1259:$H$1279,"○")</f>
        <v>0</v>
      </c>
      <c r="AI45" s="392">
        <f>SUMIFS(作業日報!$B$1302:$B$1322,作業日報!$A$1302:$A$1322,$A45,作業日報!$D$1302:$D$1322,"○")+SUMIFS(作業日報!$F$1302:$F$1322,作業日報!$E$1302:$E$1322,$A45,作業日報!$H$1302:$H$1322,"○")</f>
        <v>0</v>
      </c>
      <c r="AJ45" s="392">
        <f>SUMIFS(作業日報!$B$1345:$B$1365,作業日報!$A$1345:$A$1365,$A45,作業日報!$D$1345:$D$1365,"○")+SUMIFS(作業日報!$F$1345:$F$1365,作業日報!$E$1345:$E$1365,$A45,作業日報!$H$1345:$H$1365,"○")</f>
        <v>0</v>
      </c>
      <c r="AK45" s="392">
        <f>SUMIFS(作業日報!$B$1388:$B$1408,作業日報!$A$1388:$A$1408,$A45,作業日報!$D$1388:$D$1408,"○")+SUMIFS(作業日報!$F$1388:$F$1408,作業日報!$E$1388:$E$1408,$A45,作業日報!$H$1388:$H$1408,"○")</f>
        <v>0</v>
      </c>
      <c r="AL45" s="392">
        <f>SUMIFS(作業日報!$B$1431:$B$1451,作業日報!$A$1431:$A$1451,$A45,作業日報!$D$1431:$D$1451,"○")+SUMIFS(作業日報!$F$1431:$F$1451,作業日報!$E$1431:$E$1451,$A45,作業日報!$H$1431:$H$1451,"○")</f>
        <v>0</v>
      </c>
      <c r="AM45" s="392">
        <f>SUMIFS(作業日報!$B$1474:$B$1494,作業日報!$A$1474:$A$1494,$A45,作業日報!$D$1474:$D$1494,"○")+SUMIFS(作業日報!$F$1474:$F$1494,作業日報!$E$1474:$E$1494,$A45,作業日報!$H$1474:$H$1494,"○")</f>
        <v>0</v>
      </c>
      <c r="AN45" s="392">
        <f>SUMIFS(作業日報!$B$1517:$B$1537,作業日報!$A$1517:$A$1537,$A45,作業日報!$D$1517:$D$1537,"○")+SUMIFS(作業日報!$F$1517:$F$1537,作業日報!$E$1517:$E$1537,$A45,作業日報!$H$1517:$H$1537,"○")</f>
        <v>0</v>
      </c>
      <c r="AO45" s="392">
        <f>SUMIFS(作業日報!$B$1560:$B$1580,作業日報!$A$1560:$A$1580,$A45,作業日報!$D$1560:$D$1580,"○")+SUMIFS(作業日報!$F$1560:$F$1580,作業日報!$E$1560:$E$1580,$A45,作業日報!$H$1560:$H$1580,"○")</f>
        <v>0</v>
      </c>
      <c r="AP45" s="392">
        <f>SUMIFS(作業日報!$B$1603:$B$1623,作業日報!$A$1603:$A$1623,$A45,作業日報!$D$1603:$D$1623,"○")+SUMIFS(作業日報!$F$1603:$F$1623,作業日報!$E$1603:$E$1623,$A45,作業日報!$H$1603:$H$1623,"○")</f>
        <v>0</v>
      </c>
      <c r="AQ45" s="392">
        <f>SUMIFS(作業日報!$B$1646:$B$1666,作業日報!$A$1646:$A$1666,$A45,作業日報!$D$1646:$D$1666,"○")+SUMIFS(作業日報!$F$1646:$F$1666,作業日報!$E$1646:$E$1666,$A45,作業日報!$H$1646:$H$1666,"○")</f>
        <v>0</v>
      </c>
      <c r="AR45" s="392">
        <f>SUMIFS(作業日報!$B$1689:$B$1709,作業日報!$A$1689:$A$1709,$A45,作業日報!$D$1689:$D$1709,"○")+SUMIFS(作業日報!$F$1689:$F$1709,作業日報!$E$1689:$E$1709,$A45,作業日報!$H$1689:$H$1709,"○")</f>
        <v>0</v>
      </c>
      <c r="AS45" s="392">
        <f>SUMIFS(作業日報!$B$1732:$B$1752,作業日報!$A$1732:$A$1752,$A45,作業日報!$D$1732:$D$1752,"○")+SUMIFS(作業日報!$F$1732:$F$1752,作業日報!$E$1732:$E$1752,$A45,作業日報!$H$1732:$H$1752,"○")</f>
        <v>0</v>
      </c>
      <c r="AT45" s="392">
        <f>SUMIFS(作業日報!$B$1775:$B$1795,作業日報!$A$1775:$A$1795,$A45,作業日報!$D$1775:$D$1795,"○")+SUMIFS(作業日報!$F$1775:$F$1795,作業日報!$E$1775:$E$1795,$A45,作業日報!$H$1775:$H$1795,"○")</f>
        <v>0</v>
      </c>
      <c r="AU45" s="392">
        <f>SUMIFS(作業日報!$B$1818:$B$1838,作業日報!$A$1818:$A$1838,$A45,作業日報!$D$1818:$D$1838,"○")+SUMIFS(作業日報!$F$1818:$F$1838,作業日報!$E$1818:$E$1838,$A45,作業日報!$H$1818:$H$1838,"○")</f>
        <v>0</v>
      </c>
      <c r="AV45" s="392">
        <f>SUMIFS(作業日報!$B$1861:$B$1881,作業日報!$A$1861:$A$1881,$A45,作業日報!$D$1861:$D$1881,"○")+SUMIFS(作業日報!$F$1861:$F$1881,作業日報!$E$1861:$E$1881,$A45,作業日報!$H$1861:$H$1881,"○")</f>
        <v>0</v>
      </c>
      <c r="AW45" s="392">
        <f>SUMIFS(作業日報!$B$1904:$B$1924,作業日報!$A$1904:$A$1924,$A45,作業日報!$D$1904:$D$1924,"○")+SUMIFS(作業日報!$F$1904:$F$1924,作業日報!$E$1904:$E$1924,$A45,作業日報!$H$1904:$H$1924,"○")</f>
        <v>0</v>
      </c>
      <c r="AX45" s="392">
        <f>SUMIFS(作業日報!$B$1947:$B$1967,作業日報!$A$1947:$A$1967,$A45,作業日報!$D$1947:$D$1967,"○")+SUMIFS(作業日報!$F$1947:$F$1967,作業日報!$E$1947:$E$1967,$A45,作業日報!$H$1947:$H$1967,"○")</f>
        <v>0</v>
      </c>
      <c r="AY45" s="392">
        <f>SUMIFS(作業日報!$B$1990:$B$2010,作業日報!$A$1990:$A$2010,$A45,作業日報!$D$1990:$D$2010,"○")+SUMIFS(作業日報!$F$1990:$F$2010,作業日報!$E$1990:$E$2010,$A45,作業日報!$H$1990:$H$2010,"○")</f>
        <v>0</v>
      </c>
      <c r="AZ45" s="392">
        <f>SUMIFS(作業日報!$B$2033:$B$2053,作業日報!$A$2033:$A$2053,$A45,作業日報!$D$2033:$D$2053,"○")+SUMIFS(作業日報!$F$2033:$F$2053,作業日報!$E$2033:$E$2053,$A45,作業日報!$H$2033:$H$2053,"○")</f>
        <v>0</v>
      </c>
      <c r="BA45" s="392">
        <f>SUMIFS(作業日報!$B$2076:$B$2096,作業日報!$A$2076:$A$2096,$A45,作業日報!$D$2076:$D$2096,"○")+SUMIFS(作業日報!$F$2076:$F$2096,作業日報!$E$2076:$E$2096,$A45,作業日報!$H$2076:$H$2096,"○")</f>
        <v>0</v>
      </c>
      <c r="BB45" s="392">
        <f>SUMIFS(作業日報!$B$2119:$B$2139,作業日報!$A$2119:$A$2139,$A45,作業日報!$D$2119:$D$2139,"○")+SUMIFS(作業日報!$F$2119:$F$2139,作業日報!$E$2119:$E$2139,$A45,作業日報!$H$2119:$H$2139,"○")</f>
        <v>0</v>
      </c>
      <c r="BC45" s="478">
        <f>SUMIFS(作業日報!$B$2162:$B$2182,作業日報!$A$2162:$A$2182,$A45,作業日報!$D$2162:$D$2182,"○")+SUMIFS(作業日報!$F$2162:$F$2182,作業日報!$E$2162:$E$2182,$A45,作業日報!$H$2162:$H$2182,"○")</f>
        <v>0</v>
      </c>
    </row>
    <row r="46" spans="1:55" x14ac:dyDescent="0.2">
      <c r="A46" s="399"/>
      <c r="B46" s="398"/>
      <c r="C46" s="397"/>
      <c r="D46" s="396">
        <f>SUMIFS(作業日報!B:B,作業日報!A:A,A46,作業日報!D:D,"○")+SUMIFS(作業日報!F:F,作業日報!E:E,A46,作業日報!H:H,"○")</f>
        <v>0</v>
      </c>
      <c r="E46" s="395">
        <f>SUMIFS(作業日報!$B$12:$B$32,作業日報!$A$12:$A$32,$A46,作業日報!$D$12:$D$32,"○")+SUMIFS(作業日報!$F$12:$F$32,作業日報!$E$12:$E$32,$A46,作業日報!$H$12:$H$32,"○")</f>
        <v>0</v>
      </c>
      <c r="F46" s="394">
        <f>SUMIFS(作業日報!$B$55:$B$75,作業日報!$A$55:$A$75,$A46,作業日報!$D$55:$D$75,"○")+SUMIFS(作業日報!$F$55:$F$75,作業日報!$E$55:$E$75,$A46,作業日報!$H$55:$H$75,"○")</f>
        <v>0</v>
      </c>
      <c r="G46" s="394">
        <f>SUMIFS(作業日報!$B$98:$B$118,作業日報!$A$98:$A$118,$A46,作業日報!$D$98:$D$118,"○")+SUMIFS(作業日報!$F$98:$F$118,作業日報!$E$98:$E$118,$A46,作業日報!$H$98:$H$118,"○")</f>
        <v>0</v>
      </c>
      <c r="H46" s="394">
        <f>SUMIFS(作業日報!$B$141:$B$161,作業日報!$A$141:$A$161,$A46,作業日報!$D$141:$D$161,"○")+SUMIFS(作業日報!$F$141:$F$161,作業日報!$E$141:$E$161,$A46,作業日報!$H$141:$H$161,"○")</f>
        <v>0</v>
      </c>
      <c r="I46" s="394">
        <f>SUMIFS(作業日報!$B$184:$B$204,作業日報!$A$184:$A$204,$A46,作業日報!$D$184:$D$204,"○")+SUMIFS(作業日報!$F$184:$F$204,作業日報!$E$184:$E$204,$A46,作業日報!$H$184:$H$204,"○")</f>
        <v>0</v>
      </c>
      <c r="J46" s="394">
        <f>SUMIFS(作業日報!$B$227:$B$247,作業日報!$A$227:$A$247,$A46,作業日報!$D$227:$D$247,"○")+SUMIFS(作業日報!$F$227:$F$247,作業日報!$E$227:$E$247,$A46,作業日報!$H$227:$H$247,"○")</f>
        <v>0</v>
      </c>
      <c r="K46" s="394">
        <f>SUMIFS(作業日報!$B$270:$B$290,作業日報!$A$270:$A$290,$A46,作業日報!$D$270:$D$290,"○")+SUMIFS(作業日報!$F$270:$F$290,作業日報!$E$270:$E$290,$A46,作業日報!$H$270:$H$290,"○")</f>
        <v>0</v>
      </c>
      <c r="L46" s="394">
        <f>SUMIFS(作業日報!$B$313:$B$333,作業日報!$A$313:$A$333,$A46,作業日報!$D$313:$D$333,"○")+SUMIFS(作業日報!$F$313:$F$333,作業日報!$E$313:$E$333,$A46,作業日報!$H$313:$H$333,"○")</f>
        <v>0</v>
      </c>
      <c r="M46" s="394">
        <f>SUMIFS(作業日報!$B$356:$B$376,作業日報!$A$356:$A$376,$A46,作業日報!$D$356:$D$376,"○")+SUMIFS(作業日報!$F$356:$F$376,作業日報!$E$356:$E$376,$A46,作業日報!$H$356:$H$376,"○")</f>
        <v>0</v>
      </c>
      <c r="N46" s="394">
        <f>SUMIFS(作業日報!$B$399:$B$419,作業日報!$A$399:$A$419,$A46,作業日報!$D$399:$D$419,"○")+SUMIFS(作業日報!$F$399:$F$419,作業日報!$E$399:$E$419,$A46,作業日報!$H$399:$H$419,"○")</f>
        <v>0</v>
      </c>
      <c r="O46" s="394">
        <f>SUMIFS(作業日報!$B$442:$B$462,作業日報!$A$442:$A$462,$A46,作業日報!$D$442:$D$462,"○")+SUMIFS(作業日報!$F$442:$F$462,作業日報!$E$442:$E$462,$A46,作業日報!$H$442:$H$462,"○")</f>
        <v>0</v>
      </c>
      <c r="P46" s="394">
        <f>SUMIFS(作業日報!$B$485:$B$505,作業日報!$A$485:$A$505,$A46,作業日報!$D$485:$D$505,"○")+SUMIFS(作業日報!$F$485:$F$505,作業日報!$E$485:$E$505,$A46,作業日報!$H$485:$H$505,"○")</f>
        <v>0</v>
      </c>
      <c r="Q46" s="394">
        <f>SUMIFS(作業日報!$B$528:$B$548,作業日報!$A$528:$A$548,$A46,作業日報!$D$528:$D$548,"○")+SUMIFS(作業日報!$F$528:$F$548,作業日報!$E$528:$E$548,$A46,作業日報!$H$528:$H$548,"○")</f>
        <v>0</v>
      </c>
      <c r="R46" s="394">
        <f>SUMIFS(作業日報!$B$571:$B$591,作業日報!$A$571:$A$591,$A46,作業日報!$D$571:$D$591,"○")+SUMIFS(作業日報!$F$571:$F$591,作業日報!$E$571:$E$591,$A46,作業日報!$H$571:$H$591,"○")</f>
        <v>0</v>
      </c>
      <c r="S46" s="391">
        <f>SUMIFS(作業日報!$B$614:$B$634,作業日報!$A$614:$A$634,$A46,作業日報!$D$614:$D$634,"○")+SUMIFS(作業日報!$F$614:$F$634,作業日報!$E$614:$E$634,$A46,作業日報!$H$614:$H$634,"○")</f>
        <v>0</v>
      </c>
      <c r="T46" s="393">
        <f>SUMIFS(作業日報!$B$657:$B$677,作業日報!$A$657:$A$677,$A46,作業日報!$D$657:$D$677,"○")+SUMIFS(作業日報!$F$657:$F$677,作業日報!$E$657:$E$677,$A46,作業日報!$H$657:$H$677,"○")</f>
        <v>0</v>
      </c>
      <c r="U46" s="392">
        <f>SUMIFS(作業日報!$B$700:$B$720,作業日報!$A$700:$A$720,$A46,作業日報!$D$700:$D$720,"○")+SUMIFS(作業日報!$F$700:$F$720,作業日報!$E$700:$E$720,$A46,作業日報!$H$700:$H$720,"○")</f>
        <v>0</v>
      </c>
      <c r="V46" s="392">
        <f>SUMIFS(作業日報!$B$743:$B$763,作業日報!$A$743:$A$763,$A46,作業日報!$D$743:$D$763,"○")+SUMIFS(作業日報!$F$743:$F$763,作業日報!$E$743:$E$763,$A46,作業日報!$H$743:$H$763,"○")</f>
        <v>0</v>
      </c>
      <c r="W46" s="392">
        <f>SUMIFS(作業日報!$B$786:$B$806,作業日報!$A$786:$A$806,$A46,作業日報!$D$786:$D$806,"○")+SUMIFS(作業日報!$F$786:$F$806,作業日報!$E$786:$E$806,$A46,作業日報!$H$786:$H$806,"○")</f>
        <v>0</v>
      </c>
      <c r="X46" s="392">
        <f>SUMIFS(作業日報!$B$829:$B$849,作業日報!$A$829:$A$849,$A46,作業日報!$D$829:$D$849,"○")+SUMIFS(作業日報!$F$829:$F$849,作業日報!$E$829:$E$849,$A46,作業日報!$H$829:$H$849,"○")</f>
        <v>0</v>
      </c>
      <c r="Y46" s="392">
        <f>SUMIFS(作業日報!$B$872:$B$892,作業日報!$A$872:$A$892,$A46,作業日報!$D$872:$D$892,"○")+SUMIFS(作業日報!$F$872:$F$892,作業日報!$E$872:$E$892,$A46,作業日報!$H$872:$H$892,"○")</f>
        <v>0</v>
      </c>
      <c r="Z46" s="392">
        <f>SUMIFS(作業日報!$B$915:$B$935,作業日報!$A$915:$A$935,$A46,作業日報!$D$915:$D$935,"○")+SUMIFS(作業日報!$F$915:$F$935,作業日報!$E$915:$E$935,$A46,作業日報!$H$915:$H$935,"○")</f>
        <v>0</v>
      </c>
      <c r="AA46" s="473">
        <f>SUMIFS(作業日報!$B$958:$B$978,作業日報!$A$958:$A$978,$A46,作業日報!$D$958:$D$978,"○")+SUMIFS(作業日報!$F$958:$F$978,作業日報!$E$958:$E$978,$A46,作業日報!$H$958:$H$978,"○")</f>
        <v>0</v>
      </c>
      <c r="AB46" s="392">
        <f>SUMIFS(作業日報!$B$1001:$B$1021,作業日報!$A$1001:$A$1021,$A46,作業日報!$D$1001:$D$1021,"○")+SUMIFS(作業日報!$F$1001:$F$1021,作業日報!$E$1001:$E$1021,$A46,作業日報!$H$1001:$H$1021,"○")</f>
        <v>0</v>
      </c>
      <c r="AC46" s="392">
        <f>SUMIFS(作業日報!$B$1044:$B$1064,作業日報!$A$1044:$A$1064,$A46,作業日報!$D$1044:$D$1064,"○")+SUMIFS(作業日報!$F$1044:$F$1064,作業日報!$E$1044:$E$1064,$A46,作業日報!$H$1044:$H$1064,"○")</f>
        <v>0</v>
      </c>
      <c r="AD46" s="392">
        <f>SUMIFS(作業日報!$B$1087:$B$1107,作業日報!$A$1087:$A$1107,$A46,作業日報!$D$1087:$D$1107,"○")+SUMIFS(作業日報!$F$1087:$F$1107,作業日報!$E$1087:$E$1107,$A46,作業日報!$H$1087:$H$1107,"○")</f>
        <v>0</v>
      </c>
      <c r="AE46" s="392">
        <f>SUMIFS(作業日報!$B$1130:$B$1150,作業日報!$A$1130:$A$1150,$A46,作業日報!$D$1130:$D$1150,"○")+SUMIFS(作業日報!$F$1130:$F$1150,作業日報!$E$1130:$E$1150,$A46,作業日報!$H$1130:$H$1150,"○")</f>
        <v>0</v>
      </c>
      <c r="AF46" s="392">
        <f>SUMIFS(作業日報!$B$1173:$B$1193,作業日報!$A$1173:$A$1193,$A46,作業日報!$D$1173:$D$1193,"○")+SUMIFS(作業日報!$F$1173:$F$1193,作業日報!$E$1173:$E$1193,$A46,作業日報!$H$1173:$H$1193,"○")</f>
        <v>0</v>
      </c>
      <c r="AG46" s="392">
        <f>SUMIFS(作業日報!$B$1216:$B$1236,作業日報!$A$1216:$A$1236,$A46,作業日報!$D$1216:$D$1236,"○")+SUMIFS(作業日報!$F$1216:$F$1236,作業日報!$E$1216:$E$1236,$A46,作業日報!$H$1216:$H$1236,"○")</f>
        <v>0</v>
      </c>
      <c r="AH46" s="392">
        <f>SUMIFS(作業日報!$B$1259:$B$1279,作業日報!$A$1259:$A$1279,$A46,作業日報!$D$1259:$D$1279,"○")+SUMIFS(作業日報!$F$1259:$F$1279,作業日報!$E$1259:$E$1279,$A46,作業日報!$H$1259:$H$1279,"○")</f>
        <v>0</v>
      </c>
      <c r="AI46" s="392">
        <f>SUMIFS(作業日報!$B$1302:$B$1322,作業日報!$A$1302:$A$1322,$A46,作業日報!$D$1302:$D$1322,"○")+SUMIFS(作業日報!$F$1302:$F$1322,作業日報!$E$1302:$E$1322,$A46,作業日報!$H$1302:$H$1322,"○")</f>
        <v>0</v>
      </c>
      <c r="AJ46" s="392">
        <f>SUMIFS(作業日報!$B$1345:$B$1365,作業日報!$A$1345:$A$1365,$A46,作業日報!$D$1345:$D$1365,"○")+SUMIFS(作業日報!$F$1345:$F$1365,作業日報!$E$1345:$E$1365,$A46,作業日報!$H$1345:$H$1365,"○")</f>
        <v>0</v>
      </c>
      <c r="AK46" s="392">
        <f>SUMIFS(作業日報!$B$1388:$B$1408,作業日報!$A$1388:$A$1408,$A46,作業日報!$D$1388:$D$1408,"○")+SUMIFS(作業日報!$F$1388:$F$1408,作業日報!$E$1388:$E$1408,$A46,作業日報!$H$1388:$H$1408,"○")</f>
        <v>0</v>
      </c>
      <c r="AL46" s="392">
        <f>SUMIFS(作業日報!$B$1431:$B$1451,作業日報!$A$1431:$A$1451,$A46,作業日報!$D$1431:$D$1451,"○")+SUMIFS(作業日報!$F$1431:$F$1451,作業日報!$E$1431:$E$1451,$A46,作業日報!$H$1431:$H$1451,"○")</f>
        <v>0</v>
      </c>
      <c r="AM46" s="392">
        <f>SUMIFS(作業日報!$B$1474:$B$1494,作業日報!$A$1474:$A$1494,$A46,作業日報!$D$1474:$D$1494,"○")+SUMIFS(作業日報!$F$1474:$F$1494,作業日報!$E$1474:$E$1494,$A46,作業日報!$H$1474:$H$1494,"○")</f>
        <v>0</v>
      </c>
      <c r="AN46" s="392">
        <f>SUMIFS(作業日報!$B$1517:$B$1537,作業日報!$A$1517:$A$1537,$A46,作業日報!$D$1517:$D$1537,"○")+SUMIFS(作業日報!$F$1517:$F$1537,作業日報!$E$1517:$E$1537,$A46,作業日報!$H$1517:$H$1537,"○")</f>
        <v>0</v>
      </c>
      <c r="AO46" s="392">
        <f>SUMIFS(作業日報!$B$1560:$B$1580,作業日報!$A$1560:$A$1580,$A46,作業日報!$D$1560:$D$1580,"○")+SUMIFS(作業日報!$F$1560:$F$1580,作業日報!$E$1560:$E$1580,$A46,作業日報!$H$1560:$H$1580,"○")</f>
        <v>0</v>
      </c>
      <c r="AP46" s="392">
        <f>SUMIFS(作業日報!$B$1603:$B$1623,作業日報!$A$1603:$A$1623,$A46,作業日報!$D$1603:$D$1623,"○")+SUMIFS(作業日報!$F$1603:$F$1623,作業日報!$E$1603:$E$1623,$A46,作業日報!$H$1603:$H$1623,"○")</f>
        <v>0</v>
      </c>
      <c r="AQ46" s="392">
        <f>SUMIFS(作業日報!$B$1646:$B$1666,作業日報!$A$1646:$A$1666,$A46,作業日報!$D$1646:$D$1666,"○")+SUMIFS(作業日報!$F$1646:$F$1666,作業日報!$E$1646:$E$1666,$A46,作業日報!$H$1646:$H$1666,"○")</f>
        <v>0</v>
      </c>
      <c r="AR46" s="392">
        <f>SUMIFS(作業日報!$B$1689:$B$1709,作業日報!$A$1689:$A$1709,$A46,作業日報!$D$1689:$D$1709,"○")+SUMIFS(作業日報!$F$1689:$F$1709,作業日報!$E$1689:$E$1709,$A46,作業日報!$H$1689:$H$1709,"○")</f>
        <v>0</v>
      </c>
      <c r="AS46" s="392">
        <f>SUMIFS(作業日報!$B$1732:$B$1752,作業日報!$A$1732:$A$1752,$A46,作業日報!$D$1732:$D$1752,"○")+SUMIFS(作業日報!$F$1732:$F$1752,作業日報!$E$1732:$E$1752,$A46,作業日報!$H$1732:$H$1752,"○")</f>
        <v>0</v>
      </c>
      <c r="AT46" s="392">
        <f>SUMIFS(作業日報!$B$1775:$B$1795,作業日報!$A$1775:$A$1795,$A46,作業日報!$D$1775:$D$1795,"○")+SUMIFS(作業日報!$F$1775:$F$1795,作業日報!$E$1775:$E$1795,$A46,作業日報!$H$1775:$H$1795,"○")</f>
        <v>0</v>
      </c>
      <c r="AU46" s="392">
        <f>SUMIFS(作業日報!$B$1818:$B$1838,作業日報!$A$1818:$A$1838,$A46,作業日報!$D$1818:$D$1838,"○")+SUMIFS(作業日報!$F$1818:$F$1838,作業日報!$E$1818:$E$1838,$A46,作業日報!$H$1818:$H$1838,"○")</f>
        <v>0</v>
      </c>
      <c r="AV46" s="392">
        <f>SUMIFS(作業日報!$B$1861:$B$1881,作業日報!$A$1861:$A$1881,$A46,作業日報!$D$1861:$D$1881,"○")+SUMIFS(作業日報!$F$1861:$F$1881,作業日報!$E$1861:$E$1881,$A46,作業日報!$H$1861:$H$1881,"○")</f>
        <v>0</v>
      </c>
      <c r="AW46" s="392">
        <f>SUMIFS(作業日報!$B$1904:$B$1924,作業日報!$A$1904:$A$1924,$A46,作業日報!$D$1904:$D$1924,"○")+SUMIFS(作業日報!$F$1904:$F$1924,作業日報!$E$1904:$E$1924,$A46,作業日報!$H$1904:$H$1924,"○")</f>
        <v>0</v>
      </c>
      <c r="AX46" s="392">
        <f>SUMIFS(作業日報!$B$1947:$B$1967,作業日報!$A$1947:$A$1967,$A46,作業日報!$D$1947:$D$1967,"○")+SUMIFS(作業日報!$F$1947:$F$1967,作業日報!$E$1947:$E$1967,$A46,作業日報!$H$1947:$H$1967,"○")</f>
        <v>0</v>
      </c>
      <c r="AY46" s="392">
        <f>SUMIFS(作業日報!$B$1990:$B$2010,作業日報!$A$1990:$A$2010,$A46,作業日報!$D$1990:$D$2010,"○")+SUMIFS(作業日報!$F$1990:$F$2010,作業日報!$E$1990:$E$2010,$A46,作業日報!$H$1990:$H$2010,"○")</f>
        <v>0</v>
      </c>
      <c r="AZ46" s="392">
        <f>SUMIFS(作業日報!$B$2033:$B$2053,作業日報!$A$2033:$A$2053,$A46,作業日報!$D$2033:$D$2053,"○")+SUMIFS(作業日報!$F$2033:$F$2053,作業日報!$E$2033:$E$2053,$A46,作業日報!$H$2033:$H$2053,"○")</f>
        <v>0</v>
      </c>
      <c r="BA46" s="392">
        <f>SUMIFS(作業日報!$B$2076:$B$2096,作業日報!$A$2076:$A$2096,$A46,作業日報!$D$2076:$D$2096,"○")+SUMIFS(作業日報!$F$2076:$F$2096,作業日報!$E$2076:$E$2096,$A46,作業日報!$H$2076:$H$2096,"○")</f>
        <v>0</v>
      </c>
      <c r="BB46" s="392">
        <f>SUMIFS(作業日報!$B$2119:$B$2139,作業日報!$A$2119:$A$2139,$A46,作業日報!$D$2119:$D$2139,"○")+SUMIFS(作業日報!$F$2119:$F$2139,作業日報!$E$2119:$E$2139,$A46,作業日報!$H$2119:$H$2139,"○")</f>
        <v>0</v>
      </c>
      <c r="BC46" s="478">
        <f>SUMIFS(作業日報!$B$2162:$B$2182,作業日報!$A$2162:$A$2182,$A46,作業日報!$D$2162:$D$2182,"○")+SUMIFS(作業日報!$F$2162:$F$2182,作業日報!$E$2162:$E$2182,$A46,作業日報!$H$2162:$H$2182,"○")</f>
        <v>0</v>
      </c>
    </row>
    <row r="47" spans="1:55" x14ac:dyDescent="0.2">
      <c r="A47" s="399"/>
      <c r="B47" s="398"/>
      <c r="C47" s="397"/>
      <c r="D47" s="396">
        <f>SUMIFS(作業日報!B:B,作業日報!A:A,A47,作業日報!D:D,"○")+SUMIFS(作業日報!F:F,作業日報!E:E,A47,作業日報!H:H,"○")</f>
        <v>0</v>
      </c>
      <c r="E47" s="395">
        <f>SUMIFS(作業日報!$B$12:$B$32,作業日報!$A$12:$A$32,$A47,作業日報!$D$12:$D$32,"○")+SUMIFS(作業日報!$F$12:$F$32,作業日報!$E$12:$E$32,$A47,作業日報!$H$12:$H$32,"○")</f>
        <v>0</v>
      </c>
      <c r="F47" s="394">
        <f>SUMIFS(作業日報!$B$55:$B$75,作業日報!$A$55:$A$75,$A47,作業日報!$D$55:$D$75,"○")+SUMIFS(作業日報!$F$55:$F$75,作業日報!$E$55:$E$75,$A47,作業日報!$H$55:$H$75,"○")</f>
        <v>0</v>
      </c>
      <c r="G47" s="394">
        <f>SUMIFS(作業日報!$B$98:$B$118,作業日報!$A$98:$A$118,$A47,作業日報!$D$98:$D$118,"○")+SUMIFS(作業日報!$F$98:$F$118,作業日報!$E$98:$E$118,$A47,作業日報!$H$98:$H$118,"○")</f>
        <v>0</v>
      </c>
      <c r="H47" s="394">
        <f>SUMIFS(作業日報!$B$141:$B$161,作業日報!$A$141:$A$161,$A47,作業日報!$D$141:$D$161,"○")+SUMIFS(作業日報!$F$141:$F$161,作業日報!$E$141:$E$161,$A47,作業日報!$H$141:$H$161,"○")</f>
        <v>0</v>
      </c>
      <c r="I47" s="394">
        <f>SUMIFS(作業日報!$B$184:$B$204,作業日報!$A$184:$A$204,$A47,作業日報!$D$184:$D$204,"○")+SUMIFS(作業日報!$F$184:$F$204,作業日報!$E$184:$E$204,$A47,作業日報!$H$184:$H$204,"○")</f>
        <v>0</v>
      </c>
      <c r="J47" s="394">
        <f>SUMIFS(作業日報!$B$227:$B$247,作業日報!$A$227:$A$247,$A47,作業日報!$D$227:$D$247,"○")+SUMIFS(作業日報!$F$227:$F$247,作業日報!$E$227:$E$247,$A47,作業日報!$H$227:$H$247,"○")</f>
        <v>0</v>
      </c>
      <c r="K47" s="394">
        <f>SUMIFS(作業日報!$B$270:$B$290,作業日報!$A$270:$A$290,$A47,作業日報!$D$270:$D$290,"○")+SUMIFS(作業日報!$F$270:$F$290,作業日報!$E$270:$E$290,$A47,作業日報!$H$270:$H$290,"○")</f>
        <v>0</v>
      </c>
      <c r="L47" s="394">
        <f>SUMIFS(作業日報!$B$313:$B$333,作業日報!$A$313:$A$333,$A47,作業日報!$D$313:$D$333,"○")+SUMIFS(作業日報!$F$313:$F$333,作業日報!$E$313:$E$333,$A47,作業日報!$H$313:$H$333,"○")</f>
        <v>0</v>
      </c>
      <c r="M47" s="394">
        <f>SUMIFS(作業日報!$B$356:$B$376,作業日報!$A$356:$A$376,$A47,作業日報!$D$356:$D$376,"○")+SUMIFS(作業日報!$F$356:$F$376,作業日報!$E$356:$E$376,$A47,作業日報!$H$356:$H$376,"○")</f>
        <v>0</v>
      </c>
      <c r="N47" s="394">
        <f>SUMIFS(作業日報!$B$399:$B$419,作業日報!$A$399:$A$419,$A47,作業日報!$D$399:$D$419,"○")+SUMIFS(作業日報!$F$399:$F$419,作業日報!$E$399:$E$419,$A47,作業日報!$H$399:$H$419,"○")</f>
        <v>0</v>
      </c>
      <c r="O47" s="394">
        <f>SUMIFS(作業日報!$B$442:$B$462,作業日報!$A$442:$A$462,$A47,作業日報!$D$442:$D$462,"○")+SUMIFS(作業日報!$F$442:$F$462,作業日報!$E$442:$E$462,$A47,作業日報!$H$442:$H$462,"○")</f>
        <v>0</v>
      </c>
      <c r="P47" s="394">
        <f>SUMIFS(作業日報!$B$485:$B$505,作業日報!$A$485:$A$505,$A47,作業日報!$D$485:$D$505,"○")+SUMIFS(作業日報!$F$485:$F$505,作業日報!$E$485:$E$505,$A47,作業日報!$H$485:$H$505,"○")</f>
        <v>0</v>
      </c>
      <c r="Q47" s="394">
        <f>SUMIFS(作業日報!$B$528:$B$548,作業日報!$A$528:$A$548,$A47,作業日報!$D$528:$D$548,"○")+SUMIFS(作業日報!$F$528:$F$548,作業日報!$E$528:$E$548,$A47,作業日報!$H$528:$H$548,"○")</f>
        <v>0</v>
      </c>
      <c r="R47" s="394">
        <f>SUMIFS(作業日報!$B$571:$B$591,作業日報!$A$571:$A$591,$A47,作業日報!$D$571:$D$591,"○")+SUMIFS(作業日報!$F$571:$F$591,作業日報!$E$571:$E$591,$A47,作業日報!$H$571:$H$591,"○")</f>
        <v>0</v>
      </c>
      <c r="S47" s="391">
        <f>SUMIFS(作業日報!$B$614:$B$634,作業日報!$A$614:$A$634,$A47,作業日報!$D$614:$D$634,"○")+SUMIFS(作業日報!$F$614:$F$634,作業日報!$E$614:$E$634,$A47,作業日報!$H$614:$H$634,"○")</f>
        <v>0</v>
      </c>
      <c r="T47" s="393">
        <f>SUMIFS(作業日報!$B$657:$B$677,作業日報!$A$657:$A$677,$A47,作業日報!$D$657:$D$677,"○")+SUMIFS(作業日報!$F$657:$F$677,作業日報!$E$657:$E$677,$A47,作業日報!$H$657:$H$677,"○")</f>
        <v>0</v>
      </c>
      <c r="U47" s="392">
        <f>SUMIFS(作業日報!$B$700:$B$720,作業日報!$A$700:$A$720,$A47,作業日報!$D$700:$D$720,"○")+SUMIFS(作業日報!$F$700:$F$720,作業日報!$E$700:$E$720,$A47,作業日報!$H$700:$H$720,"○")</f>
        <v>0</v>
      </c>
      <c r="V47" s="392">
        <f>SUMIFS(作業日報!$B$743:$B$763,作業日報!$A$743:$A$763,$A47,作業日報!$D$743:$D$763,"○")+SUMIFS(作業日報!$F$743:$F$763,作業日報!$E$743:$E$763,$A47,作業日報!$H$743:$H$763,"○")</f>
        <v>0</v>
      </c>
      <c r="W47" s="392">
        <f>SUMIFS(作業日報!$B$786:$B$806,作業日報!$A$786:$A$806,$A47,作業日報!$D$786:$D$806,"○")+SUMIFS(作業日報!$F$786:$F$806,作業日報!$E$786:$E$806,$A47,作業日報!$H$786:$H$806,"○")</f>
        <v>0</v>
      </c>
      <c r="X47" s="392">
        <f>SUMIFS(作業日報!$B$829:$B$849,作業日報!$A$829:$A$849,$A47,作業日報!$D$829:$D$849,"○")+SUMIFS(作業日報!$F$829:$F$849,作業日報!$E$829:$E$849,$A47,作業日報!$H$829:$H$849,"○")</f>
        <v>0</v>
      </c>
      <c r="Y47" s="392">
        <f>SUMIFS(作業日報!$B$872:$B$892,作業日報!$A$872:$A$892,$A47,作業日報!$D$872:$D$892,"○")+SUMIFS(作業日報!$F$872:$F$892,作業日報!$E$872:$E$892,$A47,作業日報!$H$872:$H$892,"○")</f>
        <v>0</v>
      </c>
      <c r="Z47" s="392">
        <f>SUMIFS(作業日報!$B$915:$B$935,作業日報!$A$915:$A$935,$A47,作業日報!$D$915:$D$935,"○")+SUMIFS(作業日報!$F$915:$F$935,作業日報!$E$915:$E$935,$A47,作業日報!$H$915:$H$935,"○")</f>
        <v>0</v>
      </c>
      <c r="AA47" s="473">
        <f>SUMIFS(作業日報!$B$958:$B$978,作業日報!$A$958:$A$978,$A47,作業日報!$D$958:$D$978,"○")+SUMIFS(作業日報!$F$958:$F$978,作業日報!$E$958:$E$978,$A47,作業日報!$H$958:$H$978,"○")</f>
        <v>0</v>
      </c>
      <c r="AB47" s="392">
        <f>SUMIFS(作業日報!$B$1001:$B$1021,作業日報!$A$1001:$A$1021,$A47,作業日報!$D$1001:$D$1021,"○")+SUMIFS(作業日報!$F$1001:$F$1021,作業日報!$E$1001:$E$1021,$A47,作業日報!$H$1001:$H$1021,"○")</f>
        <v>0</v>
      </c>
      <c r="AC47" s="392">
        <f>SUMIFS(作業日報!$B$1044:$B$1064,作業日報!$A$1044:$A$1064,$A47,作業日報!$D$1044:$D$1064,"○")+SUMIFS(作業日報!$F$1044:$F$1064,作業日報!$E$1044:$E$1064,$A47,作業日報!$H$1044:$H$1064,"○")</f>
        <v>0</v>
      </c>
      <c r="AD47" s="392">
        <f>SUMIFS(作業日報!$B$1087:$B$1107,作業日報!$A$1087:$A$1107,$A47,作業日報!$D$1087:$D$1107,"○")+SUMIFS(作業日報!$F$1087:$F$1107,作業日報!$E$1087:$E$1107,$A47,作業日報!$H$1087:$H$1107,"○")</f>
        <v>0</v>
      </c>
      <c r="AE47" s="392">
        <f>SUMIFS(作業日報!$B$1130:$B$1150,作業日報!$A$1130:$A$1150,$A47,作業日報!$D$1130:$D$1150,"○")+SUMIFS(作業日報!$F$1130:$F$1150,作業日報!$E$1130:$E$1150,$A47,作業日報!$H$1130:$H$1150,"○")</f>
        <v>0</v>
      </c>
      <c r="AF47" s="392">
        <f>SUMIFS(作業日報!$B$1173:$B$1193,作業日報!$A$1173:$A$1193,$A47,作業日報!$D$1173:$D$1193,"○")+SUMIFS(作業日報!$F$1173:$F$1193,作業日報!$E$1173:$E$1193,$A47,作業日報!$H$1173:$H$1193,"○")</f>
        <v>0</v>
      </c>
      <c r="AG47" s="392">
        <f>SUMIFS(作業日報!$B$1216:$B$1236,作業日報!$A$1216:$A$1236,$A47,作業日報!$D$1216:$D$1236,"○")+SUMIFS(作業日報!$F$1216:$F$1236,作業日報!$E$1216:$E$1236,$A47,作業日報!$H$1216:$H$1236,"○")</f>
        <v>0</v>
      </c>
      <c r="AH47" s="392">
        <f>SUMIFS(作業日報!$B$1259:$B$1279,作業日報!$A$1259:$A$1279,$A47,作業日報!$D$1259:$D$1279,"○")+SUMIFS(作業日報!$F$1259:$F$1279,作業日報!$E$1259:$E$1279,$A47,作業日報!$H$1259:$H$1279,"○")</f>
        <v>0</v>
      </c>
      <c r="AI47" s="392">
        <f>SUMIFS(作業日報!$B$1302:$B$1322,作業日報!$A$1302:$A$1322,$A47,作業日報!$D$1302:$D$1322,"○")+SUMIFS(作業日報!$F$1302:$F$1322,作業日報!$E$1302:$E$1322,$A47,作業日報!$H$1302:$H$1322,"○")</f>
        <v>0</v>
      </c>
      <c r="AJ47" s="392">
        <f>SUMIFS(作業日報!$B$1345:$B$1365,作業日報!$A$1345:$A$1365,$A47,作業日報!$D$1345:$D$1365,"○")+SUMIFS(作業日報!$F$1345:$F$1365,作業日報!$E$1345:$E$1365,$A47,作業日報!$H$1345:$H$1365,"○")</f>
        <v>0</v>
      </c>
      <c r="AK47" s="392">
        <f>SUMIFS(作業日報!$B$1388:$B$1408,作業日報!$A$1388:$A$1408,$A47,作業日報!$D$1388:$D$1408,"○")+SUMIFS(作業日報!$F$1388:$F$1408,作業日報!$E$1388:$E$1408,$A47,作業日報!$H$1388:$H$1408,"○")</f>
        <v>0</v>
      </c>
      <c r="AL47" s="392">
        <f>SUMIFS(作業日報!$B$1431:$B$1451,作業日報!$A$1431:$A$1451,$A47,作業日報!$D$1431:$D$1451,"○")+SUMIFS(作業日報!$F$1431:$F$1451,作業日報!$E$1431:$E$1451,$A47,作業日報!$H$1431:$H$1451,"○")</f>
        <v>0</v>
      </c>
      <c r="AM47" s="392">
        <f>SUMIFS(作業日報!$B$1474:$B$1494,作業日報!$A$1474:$A$1494,$A47,作業日報!$D$1474:$D$1494,"○")+SUMIFS(作業日報!$F$1474:$F$1494,作業日報!$E$1474:$E$1494,$A47,作業日報!$H$1474:$H$1494,"○")</f>
        <v>0</v>
      </c>
      <c r="AN47" s="392">
        <f>SUMIFS(作業日報!$B$1517:$B$1537,作業日報!$A$1517:$A$1537,$A47,作業日報!$D$1517:$D$1537,"○")+SUMIFS(作業日報!$F$1517:$F$1537,作業日報!$E$1517:$E$1537,$A47,作業日報!$H$1517:$H$1537,"○")</f>
        <v>0</v>
      </c>
      <c r="AO47" s="392">
        <f>SUMIFS(作業日報!$B$1560:$B$1580,作業日報!$A$1560:$A$1580,$A47,作業日報!$D$1560:$D$1580,"○")+SUMIFS(作業日報!$F$1560:$F$1580,作業日報!$E$1560:$E$1580,$A47,作業日報!$H$1560:$H$1580,"○")</f>
        <v>0</v>
      </c>
      <c r="AP47" s="392">
        <f>SUMIFS(作業日報!$B$1603:$B$1623,作業日報!$A$1603:$A$1623,$A47,作業日報!$D$1603:$D$1623,"○")+SUMIFS(作業日報!$F$1603:$F$1623,作業日報!$E$1603:$E$1623,$A47,作業日報!$H$1603:$H$1623,"○")</f>
        <v>0</v>
      </c>
      <c r="AQ47" s="392">
        <f>SUMIFS(作業日報!$B$1646:$B$1666,作業日報!$A$1646:$A$1666,$A47,作業日報!$D$1646:$D$1666,"○")+SUMIFS(作業日報!$F$1646:$F$1666,作業日報!$E$1646:$E$1666,$A47,作業日報!$H$1646:$H$1666,"○")</f>
        <v>0</v>
      </c>
      <c r="AR47" s="392">
        <f>SUMIFS(作業日報!$B$1689:$B$1709,作業日報!$A$1689:$A$1709,$A47,作業日報!$D$1689:$D$1709,"○")+SUMIFS(作業日報!$F$1689:$F$1709,作業日報!$E$1689:$E$1709,$A47,作業日報!$H$1689:$H$1709,"○")</f>
        <v>0</v>
      </c>
      <c r="AS47" s="392">
        <f>SUMIFS(作業日報!$B$1732:$B$1752,作業日報!$A$1732:$A$1752,$A47,作業日報!$D$1732:$D$1752,"○")+SUMIFS(作業日報!$F$1732:$F$1752,作業日報!$E$1732:$E$1752,$A47,作業日報!$H$1732:$H$1752,"○")</f>
        <v>0</v>
      </c>
      <c r="AT47" s="392">
        <f>SUMIFS(作業日報!$B$1775:$B$1795,作業日報!$A$1775:$A$1795,$A47,作業日報!$D$1775:$D$1795,"○")+SUMIFS(作業日報!$F$1775:$F$1795,作業日報!$E$1775:$E$1795,$A47,作業日報!$H$1775:$H$1795,"○")</f>
        <v>0</v>
      </c>
      <c r="AU47" s="392">
        <f>SUMIFS(作業日報!$B$1818:$B$1838,作業日報!$A$1818:$A$1838,$A47,作業日報!$D$1818:$D$1838,"○")+SUMIFS(作業日報!$F$1818:$F$1838,作業日報!$E$1818:$E$1838,$A47,作業日報!$H$1818:$H$1838,"○")</f>
        <v>0</v>
      </c>
      <c r="AV47" s="392">
        <f>SUMIFS(作業日報!$B$1861:$B$1881,作業日報!$A$1861:$A$1881,$A47,作業日報!$D$1861:$D$1881,"○")+SUMIFS(作業日報!$F$1861:$F$1881,作業日報!$E$1861:$E$1881,$A47,作業日報!$H$1861:$H$1881,"○")</f>
        <v>0</v>
      </c>
      <c r="AW47" s="392">
        <f>SUMIFS(作業日報!$B$1904:$B$1924,作業日報!$A$1904:$A$1924,$A47,作業日報!$D$1904:$D$1924,"○")+SUMIFS(作業日報!$F$1904:$F$1924,作業日報!$E$1904:$E$1924,$A47,作業日報!$H$1904:$H$1924,"○")</f>
        <v>0</v>
      </c>
      <c r="AX47" s="392">
        <f>SUMIFS(作業日報!$B$1947:$B$1967,作業日報!$A$1947:$A$1967,$A47,作業日報!$D$1947:$D$1967,"○")+SUMIFS(作業日報!$F$1947:$F$1967,作業日報!$E$1947:$E$1967,$A47,作業日報!$H$1947:$H$1967,"○")</f>
        <v>0</v>
      </c>
      <c r="AY47" s="392">
        <f>SUMIFS(作業日報!$B$1990:$B$2010,作業日報!$A$1990:$A$2010,$A47,作業日報!$D$1990:$D$2010,"○")+SUMIFS(作業日報!$F$1990:$F$2010,作業日報!$E$1990:$E$2010,$A47,作業日報!$H$1990:$H$2010,"○")</f>
        <v>0</v>
      </c>
      <c r="AZ47" s="392">
        <f>SUMIFS(作業日報!$B$2033:$B$2053,作業日報!$A$2033:$A$2053,$A47,作業日報!$D$2033:$D$2053,"○")+SUMIFS(作業日報!$F$2033:$F$2053,作業日報!$E$2033:$E$2053,$A47,作業日報!$H$2033:$H$2053,"○")</f>
        <v>0</v>
      </c>
      <c r="BA47" s="392">
        <f>SUMIFS(作業日報!$B$2076:$B$2096,作業日報!$A$2076:$A$2096,$A47,作業日報!$D$2076:$D$2096,"○")+SUMIFS(作業日報!$F$2076:$F$2096,作業日報!$E$2076:$E$2096,$A47,作業日報!$H$2076:$H$2096,"○")</f>
        <v>0</v>
      </c>
      <c r="BB47" s="392">
        <f>SUMIFS(作業日報!$B$2119:$B$2139,作業日報!$A$2119:$A$2139,$A47,作業日報!$D$2119:$D$2139,"○")+SUMIFS(作業日報!$F$2119:$F$2139,作業日報!$E$2119:$E$2139,$A47,作業日報!$H$2119:$H$2139,"○")</f>
        <v>0</v>
      </c>
      <c r="BC47" s="478">
        <f>SUMIFS(作業日報!$B$2162:$B$2182,作業日報!$A$2162:$A$2182,$A47,作業日報!$D$2162:$D$2182,"○")+SUMIFS(作業日報!$F$2162:$F$2182,作業日報!$E$2162:$E$2182,$A47,作業日報!$H$2162:$H$2182,"○")</f>
        <v>0</v>
      </c>
    </row>
    <row r="48" spans="1:55" x14ac:dyDescent="0.2">
      <c r="A48" s="399"/>
      <c r="B48" s="398"/>
      <c r="C48" s="397"/>
      <c r="D48" s="396">
        <f>SUMIFS(作業日報!B:B,作業日報!A:A,A48,作業日報!D:D,"○")+SUMIFS(作業日報!F:F,作業日報!E:E,A48,作業日報!H:H,"○")</f>
        <v>0</v>
      </c>
      <c r="E48" s="395">
        <f>SUMIFS(作業日報!$B$12:$B$32,作業日報!$A$12:$A$32,$A48,作業日報!$D$12:$D$32,"○")+SUMIFS(作業日報!$F$12:$F$32,作業日報!$E$12:$E$32,$A48,作業日報!$H$12:$H$32,"○")</f>
        <v>0</v>
      </c>
      <c r="F48" s="394">
        <f>SUMIFS(作業日報!$B$55:$B$75,作業日報!$A$55:$A$75,$A48,作業日報!$D$55:$D$75,"○")+SUMIFS(作業日報!$F$55:$F$75,作業日報!$E$55:$E$75,$A48,作業日報!$H$55:$H$75,"○")</f>
        <v>0</v>
      </c>
      <c r="G48" s="394">
        <f>SUMIFS(作業日報!$B$98:$B$118,作業日報!$A$98:$A$118,$A48,作業日報!$D$98:$D$118,"○")+SUMIFS(作業日報!$F$98:$F$118,作業日報!$E$98:$E$118,$A48,作業日報!$H$98:$H$118,"○")</f>
        <v>0</v>
      </c>
      <c r="H48" s="394">
        <f>SUMIFS(作業日報!$B$141:$B$161,作業日報!$A$141:$A$161,$A48,作業日報!$D$141:$D$161,"○")+SUMIFS(作業日報!$F$141:$F$161,作業日報!$E$141:$E$161,$A48,作業日報!$H$141:$H$161,"○")</f>
        <v>0</v>
      </c>
      <c r="I48" s="394">
        <f>SUMIFS(作業日報!$B$184:$B$204,作業日報!$A$184:$A$204,$A48,作業日報!$D$184:$D$204,"○")+SUMIFS(作業日報!$F$184:$F$204,作業日報!$E$184:$E$204,$A48,作業日報!$H$184:$H$204,"○")</f>
        <v>0</v>
      </c>
      <c r="J48" s="394">
        <f>SUMIFS(作業日報!$B$227:$B$247,作業日報!$A$227:$A$247,$A48,作業日報!$D$227:$D$247,"○")+SUMIFS(作業日報!$F$227:$F$247,作業日報!$E$227:$E$247,$A48,作業日報!$H$227:$H$247,"○")</f>
        <v>0</v>
      </c>
      <c r="K48" s="394">
        <f>SUMIFS(作業日報!$B$270:$B$290,作業日報!$A$270:$A$290,$A48,作業日報!$D$270:$D$290,"○")+SUMIFS(作業日報!$F$270:$F$290,作業日報!$E$270:$E$290,$A48,作業日報!$H$270:$H$290,"○")</f>
        <v>0</v>
      </c>
      <c r="L48" s="394">
        <f>SUMIFS(作業日報!$B$313:$B$333,作業日報!$A$313:$A$333,$A48,作業日報!$D$313:$D$333,"○")+SUMIFS(作業日報!$F$313:$F$333,作業日報!$E$313:$E$333,$A48,作業日報!$H$313:$H$333,"○")</f>
        <v>0</v>
      </c>
      <c r="M48" s="394">
        <f>SUMIFS(作業日報!$B$356:$B$376,作業日報!$A$356:$A$376,$A48,作業日報!$D$356:$D$376,"○")+SUMIFS(作業日報!$F$356:$F$376,作業日報!$E$356:$E$376,$A48,作業日報!$H$356:$H$376,"○")</f>
        <v>0</v>
      </c>
      <c r="N48" s="394">
        <f>SUMIFS(作業日報!$B$399:$B$419,作業日報!$A$399:$A$419,$A48,作業日報!$D$399:$D$419,"○")+SUMIFS(作業日報!$F$399:$F$419,作業日報!$E$399:$E$419,$A48,作業日報!$H$399:$H$419,"○")</f>
        <v>0</v>
      </c>
      <c r="O48" s="394">
        <f>SUMIFS(作業日報!$B$442:$B$462,作業日報!$A$442:$A$462,$A48,作業日報!$D$442:$D$462,"○")+SUMIFS(作業日報!$F$442:$F$462,作業日報!$E$442:$E$462,$A48,作業日報!$H$442:$H$462,"○")</f>
        <v>0</v>
      </c>
      <c r="P48" s="394">
        <f>SUMIFS(作業日報!$B$485:$B$505,作業日報!$A$485:$A$505,$A48,作業日報!$D$485:$D$505,"○")+SUMIFS(作業日報!$F$485:$F$505,作業日報!$E$485:$E$505,$A48,作業日報!$H$485:$H$505,"○")</f>
        <v>0</v>
      </c>
      <c r="Q48" s="394">
        <f>SUMIFS(作業日報!$B$528:$B$548,作業日報!$A$528:$A$548,$A48,作業日報!$D$528:$D$548,"○")+SUMIFS(作業日報!$F$528:$F$548,作業日報!$E$528:$E$548,$A48,作業日報!$H$528:$H$548,"○")</f>
        <v>0</v>
      </c>
      <c r="R48" s="394">
        <f>SUMIFS(作業日報!$B$571:$B$591,作業日報!$A$571:$A$591,$A48,作業日報!$D$571:$D$591,"○")+SUMIFS(作業日報!$F$571:$F$591,作業日報!$E$571:$E$591,$A48,作業日報!$H$571:$H$591,"○")</f>
        <v>0</v>
      </c>
      <c r="S48" s="391">
        <f>SUMIFS(作業日報!$B$614:$B$634,作業日報!$A$614:$A$634,$A48,作業日報!$D$614:$D$634,"○")+SUMIFS(作業日報!$F$614:$F$634,作業日報!$E$614:$E$634,$A48,作業日報!$H$614:$H$634,"○")</f>
        <v>0</v>
      </c>
      <c r="T48" s="393">
        <f>SUMIFS(作業日報!$B$657:$B$677,作業日報!$A$657:$A$677,$A48,作業日報!$D$657:$D$677,"○")+SUMIFS(作業日報!$F$657:$F$677,作業日報!$E$657:$E$677,$A48,作業日報!$H$657:$H$677,"○")</f>
        <v>0</v>
      </c>
      <c r="U48" s="392">
        <f>SUMIFS(作業日報!$B$700:$B$720,作業日報!$A$700:$A$720,$A48,作業日報!$D$700:$D$720,"○")+SUMIFS(作業日報!$F$700:$F$720,作業日報!$E$700:$E$720,$A48,作業日報!$H$700:$H$720,"○")</f>
        <v>0</v>
      </c>
      <c r="V48" s="392">
        <f>SUMIFS(作業日報!$B$743:$B$763,作業日報!$A$743:$A$763,$A48,作業日報!$D$743:$D$763,"○")+SUMIFS(作業日報!$F$743:$F$763,作業日報!$E$743:$E$763,$A48,作業日報!$H$743:$H$763,"○")</f>
        <v>0</v>
      </c>
      <c r="W48" s="392">
        <f>SUMIFS(作業日報!$B$786:$B$806,作業日報!$A$786:$A$806,$A48,作業日報!$D$786:$D$806,"○")+SUMIFS(作業日報!$F$786:$F$806,作業日報!$E$786:$E$806,$A48,作業日報!$H$786:$H$806,"○")</f>
        <v>0</v>
      </c>
      <c r="X48" s="392">
        <f>SUMIFS(作業日報!$B$829:$B$849,作業日報!$A$829:$A$849,$A48,作業日報!$D$829:$D$849,"○")+SUMIFS(作業日報!$F$829:$F$849,作業日報!$E$829:$E$849,$A48,作業日報!$H$829:$H$849,"○")</f>
        <v>0</v>
      </c>
      <c r="Y48" s="392">
        <f>SUMIFS(作業日報!$B$872:$B$892,作業日報!$A$872:$A$892,$A48,作業日報!$D$872:$D$892,"○")+SUMIFS(作業日報!$F$872:$F$892,作業日報!$E$872:$E$892,$A48,作業日報!$H$872:$H$892,"○")</f>
        <v>0</v>
      </c>
      <c r="Z48" s="392">
        <f>SUMIFS(作業日報!$B$915:$B$935,作業日報!$A$915:$A$935,$A48,作業日報!$D$915:$D$935,"○")+SUMIFS(作業日報!$F$915:$F$935,作業日報!$E$915:$E$935,$A48,作業日報!$H$915:$H$935,"○")</f>
        <v>0</v>
      </c>
      <c r="AA48" s="473">
        <f>SUMIFS(作業日報!$B$958:$B$978,作業日報!$A$958:$A$978,$A48,作業日報!$D$958:$D$978,"○")+SUMIFS(作業日報!$F$958:$F$978,作業日報!$E$958:$E$978,$A48,作業日報!$H$958:$H$978,"○")</f>
        <v>0</v>
      </c>
      <c r="AB48" s="392">
        <f>SUMIFS(作業日報!$B$1001:$B$1021,作業日報!$A$1001:$A$1021,$A48,作業日報!$D$1001:$D$1021,"○")+SUMIFS(作業日報!$F$1001:$F$1021,作業日報!$E$1001:$E$1021,$A48,作業日報!$H$1001:$H$1021,"○")</f>
        <v>0</v>
      </c>
      <c r="AC48" s="392">
        <f>SUMIFS(作業日報!$B$1044:$B$1064,作業日報!$A$1044:$A$1064,$A48,作業日報!$D$1044:$D$1064,"○")+SUMIFS(作業日報!$F$1044:$F$1064,作業日報!$E$1044:$E$1064,$A48,作業日報!$H$1044:$H$1064,"○")</f>
        <v>0</v>
      </c>
      <c r="AD48" s="392">
        <f>SUMIFS(作業日報!$B$1087:$B$1107,作業日報!$A$1087:$A$1107,$A48,作業日報!$D$1087:$D$1107,"○")+SUMIFS(作業日報!$F$1087:$F$1107,作業日報!$E$1087:$E$1107,$A48,作業日報!$H$1087:$H$1107,"○")</f>
        <v>0</v>
      </c>
      <c r="AE48" s="392">
        <f>SUMIFS(作業日報!$B$1130:$B$1150,作業日報!$A$1130:$A$1150,$A48,作業日報!$D$1130:$D$1150,"○")+SUMIFS(作業日報!$F$1130:$F$1150,作業日報!$E$1130:$E$1150,$A48,作業日報!$H$1130:$H$1150,"○")</f>
        <v>0</v>
      </c>
      <c r="AF48" s="392">
        <f>SUMIFS(作業日報!$B$1173:$B$1193,作業日報!$A$1173:$A$1193,$A48,作業日報!$D$1173:$D$1193,"○")+SUMIFS(作業日報!$F$1173:$F$1193,作業日報!$E$1173:$E$1193,$A48,作業日報!$H$1173:$H$1193,"○")</f>
        <v>0</v>
      </c>
      <c r="AG48" s="392">
        <f>SUMIFS(作業日報!$B$1216:$B$1236,作業日報!$A$1216:$A$1236,$A48,作業日報!$D$1216:$D$1236,"○")+SUMIFS(作業日報!$F$1216:$F$1236,作業日報!$E$1216:$E$1236,$A48,作業日報!$H$1216:$H$1236,"○")</f>
        <v>0</v>
      </c>
      <c r="AH48" s="392">
        <f>SUMIFS(作業日報!$B$1259:$B$1279,作業日報!$A$1259:$A$1279,$A48,作業日報!$D$1259:$D$1279,"○")+SUMIFS(作業日報!$F$1259:$F$1279,作業日報!$E$1259:$E$1279,$A48,作業日報!$H$1259:$H$1279,"○")</f>
        <v>0</v>
      </c>
      <c r="AI48" s="392">
        <f>SUMIFS(作業日報!$B$1302:$B$1322,作業日報!$A$1302:$A$1322,$A48,作業日報!$D$1302:$D$1322,"○")+SUMIFS(作業日報!$F$1302:$F$1322,作業日報!$E$1302:$E$1322,$A48,作業日報!$H$1302:$H$1322,"○")</f>
        <v>0</v>
      </c>
      <c r="AJ48" s="392">
        <f>SUMIFS(作業日報!$B$1345:$B$1365,作業日報!$A$1345:$A$1365,$A48,作業日報!$D$1345:$D$1365,"○")+SUMIFS(作業日報!$F$1345:$F$1365,作業日報!$E$1345:$E$1365,$A48,作業日報!$H$1345:$H$1365,"○")</f>
        <v>0</v>
      </c>
      <c r="AK48" s="392">
        <f>SUMIFS(作業日報!$B$1388:$B$1408,作業日報!$A$1388:$A$1408,$A48,作業日報!$D$1388:$D$1408,"○")+SUMIFS(作業日報!$F$1388:$F$1408,作業日報!$E$1388:$E$1408,$A48,作業日報!$H$1388:$H$1408,"○")</f>
        <v>0</v>
      </c>
      <c r="AL48" s="392">
        <f>SUMIFS(作業日報!$B$1431:$B$1451,作業日報!$A$1431:$A$1451,$A48,作業日報!$D$1431:$D$1451,"○")+SUMIFS(作業日報!$F$1431:$F$1451,作業日報!$E$1431:$E$1451,$A48,作業日報!$H$1431:$H$1451,"○")</f>
        <v>0</v>
      </c>
      <c r="AM48" s="392">
        <f>SUMIFS(作業日報!$B$1474:$B$1494,作業日報!$A$1474:$A$1494,$A48,作業日報!$D$1474:$D$1494,"○")+SUMIFS(作業日報!$F$1474:$F$1494,作業日報!$E$1474:$E$1494,$A48,作業日報!$H$1474:$H$1494,"○")</f>
        <v>0</v>
      </c>
      <c r="AN48" s="392">
        <f>SUMIFS(作業日報!$B$1517:$B$1537,作業日報!$A$1517:$A$1537,$A48,作業日報!$D$1517:$D$1537,"○")+SUMIFS(作業日報!$F$1517:$F$1537,作業日報!$E$1517:$E$1537,$A48,作業日報!$H$1517:$H$1537,"○")</f>
        <v>0</v>
      </c>
      <c r="AO48" s="392">
        <f>SUMIFS(作業日報!$B$1560:$B$1580,作業日報!$A$1560:$A$1580,$A48,作業日報!$D$1560:$D$1580,"○")+SUMIFS(作業日報!$F$1560:$F$1580,作業日報!$E$1560:$E$1580,$A48,作業日報!$H$1560:$H$1580,"○")</f>
        <v>0</v>
      </c>
      <c r="AP48" s="392">
        <f>SUMIFS(作業日報!$B$1603:$B$1623,作業日報!$A$1603:$A$1623,$A48,作業日報!$D$1603:$D$1623,"○")+SUMIFS(作業日報!$F$1603:$F$1623,作業日報!$E$1603:$E$1623,$A48,作業日報!$H$1603:$H$1623,"○")</f>
        <v>0</v>
      </c>
      <c r="AQ48" s="392">
        <f>SUMIFS(作業日報!$B$1646:$B$1666,作業日報!$A$1646:$A$1666,$A48,作業日報!$D$1646:$D$1666,"○")+SUMIFS(作業日報!$F$1646:$F$1666,作業日報!$E$1646:$E$1666,$A48,作業日報!$H$1646:$H$1666,"○")</f>
        <v>0</v>
      </c>
      <c r="AR48" s="392">
        <f>SUMIFS(作業日報!$B$1689:$B$1709,作業日報!$A$1689:$A$1709,$A48,作業日報!$D$1689:$D$1709,"○")+SUMIFS(作業日報!$F$1689:$F$1709,作業日報!$E$1689:$E$1709,$A48,作業日報!$H$1689:$H$1709,"○")</f>
        <v>0</v>
      </c>
      <c r="AS48" s="392">
        <f>SUMIFS(作業日報!$B$1732:$B$1752,作業日報!$A$1732:$A$1752,$A48,作業日報!$D$1732:$D$1752,"○")+SUMIFS(作業日報!$F$1732:$F$1752,作業日報!$E$1732:$E$1752,$A48,作業日報!$H$1732:$H$1752,"○")</f>
        <v>0</v>
      </c>
      <c r="AT48" s="392">
        <f>SUMIFS(作業日報!$B$1775:$B$1795,作業日報!$A$1775:$A$1795,$A48,作業日報!$D$1775:$D$1795,"○")+SUMIFS(作業日報!$F$1775:$F$1795,作業日報!$E$1775:$E$1795,$A48,作業日報!$H$1775:$H$1795,"○")</f>
        <v>0</v>
      </c>
      <c r="AU48" s="392">
        <f>SUMIFS(作業日報!$B$1818:$B$1838,作業日報!$A$1818:$A$1838,$A48,作業日報!$D$1818:$D$1838,"○")+SUMIFS(作業日報!$F$1818:$F$1838,作業日報!$E$1818:$E$1838,$A48,作業日報!$H$1818:$H$1838,"○")</f>
        <v>0</v>
      </c>
      <c r="AV48" s="392">
        <f>SUMIFS(作業日報!$B$1861:$B$1881,作業日報!$A$1861:$A$1881,$A48,作業日報!$D$1861:$D$1881,"○")+SUMIFS(作業日報!$F$1861:$F$1881,作業日報!$E$1861:$E$1881,$A48,作業日報!$H$1861:$H$1881,"○")</f>
        <v>0</v>
      </c>
      <c r="AW48" s="392">
        <f>SUMIFS(作業日報!$B$1904:$B$1924,作業日報!$A$1904:$A$1924,$A48,作業日報!$D$1904:$D$1924,"○")+SUMIFS(作業日報!$F$1904:$F$1924,作業日報!$E$1904:$E$1924,$A48,作業日報!$H$1904:$H$1924,"○")</f>
        <v>0</v>
      </c>
      <c r="AX48" s="392">
        <f>SUMIFS(作業日報!$B$1947:$B$1967,作業日報!$A$1947:$A$1967,$A48,作業日報!$D$1947:$D$1967,"○")+SUMIFS(作業日報!$F$1947:$F$1967,作業日報!$E$1947:$E$1967,$A48,作業日報!$H$1947:$H$1967,"○")</f>
        <v>0</v>
      </c>
      <c r="AY48" s="392">
        <f>SUMIFS(作業日報!$B$1990:$B$2010,作業日報!$A$1990:$A$2010,$A48,作業日報!$D$1990:$D$2010,"○")+SUMIFS(作業日報!$F$1990:$F$2010,作業日報!$E$1990:$E$2010,$A48,作業日報!$H$1990:$H$2010,"○")</f>
        <v>0</v>
      </c>
      <c r="AZ48" s="392">
        <f>SUMIFS(作業日報!$B$2033:$B$2053,作業日報!$A$2033:$A$2053,$A48,作業日報!$D$2033:$D$2053,"○")+SUMIFS(作業日報!$F$2033:$F$2053,作業日報!$E$2033:$E$2053,$A48,作業日報!$H$2033:$H$2053,"○")</f>
        <v>0</v>
      </c>
      <c r="BA48" s="392">
        <f>SUMIFS(作業日報!$B$2076:$B$2096,作業日報!$A$2076:$A$2096,$A48,作業日報!$D$2076:$D$2096,"○")+SUMIFS(作業日報!$F$2076:$F$2096,作業日報!$E$2076:$E$2096,$A48,作業日報!$H$2076:$H$2096,"○")</f>
        <v>0</v>
      </c>
      <c r="BB48" s="392">
        <f>SUMIFS(作業日報!$B$2119:$B$2139,作業日報!$A$2119:$A$2139,$A48,作業日報!$D$2119:$D$2139,"○")+SUMIFS(作業日報!$F$2119:$F$2139,作業日報!$E$2119:$E$2139,$A48,作業日報!$H$2119:$H$2139,"○")</f>
        <v>0</v>
      </c>
      <c r="BC48" s="478">
        <f>SUMIFS(作業日報!$B$2162:$B$2182,作業日報!$A$2162:$A$2182,$A48,作業日報!$D$2162:$D$2182,"○")+SUMIFS(作業日報!$F$2162:$F$2182,作業日報!$E$2162:$E$2182,$A48,作業日報!$H$2162:$H$2182,"○")</f>
        <v>0</v>
      </c>
    </row>
    <row r="49" spans="1:55" x14ac:dyDescent="0.2">
      <c r="A49" s="399"/>
      <c r="B49" s="398"/>
      <c r="C49" s="397"/>
      <c r="D49" s="396">
        <f>SUMIFS(作業日報!B:B,作業日報!A:A,A49,作業日報!D:D,"○")+SUMIFS(作業日報!F:F,作業日報!E:E,A49,作業日報!H:H,"○")</f>
        <v>0</v>
      </c>
      <c r="E49" s="395">
        <f>SUMIFS(作業日報!$B$12:$B$32,作業日報!$A$12:$A$32,$A49,作業日報!$D$12:$D$32,"○")+SUMIFS(作業日報!$F$12:$F$32,作業日報!$E$12:$E$32,$A49,作業日報!$H$12:$H$32,"○")</f>
        <v>0</v>
      </c>
      <c r="F49" s="394">
        <f>SUMIFS(作業日報!$B$55:$B$75,作業日報!$A$55:$A$75,$A49,作業日報!$D$55:$D$75,"○")+SUMIFS(作業日報!$F$55:$F$75,作業日報!$E$55:$E$75,$A49,作業日報!$H$55:$H$75,"○")</f>
        <v>0</v>
      </c>
      <c r="G49" s="394">
        <f>SUMIFS(作業日報!$B$98:$B$118,作業日報!$A$98:$A$118,$A49,作業日報!$D$98:$D$118,"○")+SUMIFS(作業日報!$F$98:$F$118,作業日報!$E$98:$E$118,$A49,作業日報!$H$98:$H$118,"○")</f>
        <v>0</v>
      </c>
      <c r="H49" s="394">
        <f>SUMIFS(作業日報!$B$141:$B$161,作業日報!$A$141:$A$161,$A49,作業日報!$D$141:$D$161,"○")+SUMIFS(作業日報!$F$141:$F$161,作業日報!$E$141:$E$161,$A49,作業日報!$H$141:$H$161,"○")</f>
        <v>0</v>
      </c>
      <c r="I49" s="394">
        <f>SUMIFS(作業日報!$B$184:$B$204,作業日報!$A$184:$A$204,$A49,作業日報!$D$184:$D$204,"○")+SUMIFS(作業日報!$F$184:$F$204,作業日報!$E$184:$E$204,$A49,作業日報!$H$184:$H$204,"○")</f>
        <v>0</v>
      </c>
      <c r="J49" s="394">
        <f>SUMIFS(作業日報!$B$227:$B$247,作業日報!$A$227:$A$247,$A49,作業日報!$D$227:$D$247,"○")+SUMIFS(作業日報!$F$227:$F$247,作業日報!$E$227:$E$247,$A49,作業日報!$H$227:$H$247,"○")</f>
        <v>0</v>
      </c>
      <c r="K49" s="394">
        <f>SUMIFS(作業日報!$B$270:$B$290,作業日報!$A$270:$A$290,$A49,作業日報!$D$270:$D$290,"○")+SUMIFS(作業日報!$F$270:$F$290,作業日報!$E$270:$E$290,$A49,作業日報!$H$270:$H$290,"○")</f>
        <v>0</v>
      </c>
      <c r="L49" s="394">
        <f>SUMIFS(作業日報!$B$313:$B$333,作業日報!$A$313:$A$333,$A49,作業日報!$D$313:$D$333,"○")+SUMIFS(作業日報!$F$313:$F$333,作業日報!$E$313:$E$333,$A49,作業日報!$H$313:$H$333,"○")</f>
        <v>0</v>
      </c>
      <c r="M49" s="394">
        <f>SUMIFS(作業日報!$B$356:$B$376,作業日報!$A$356:$A$376,$A49,作業日報!$D$356:$D$376,"○")+SUMIFS(作業日報!$F$356:$F$376,作業日報!$E$356:$E$376,$A49,作業日報!$H$356:$H$376,"○")</f>
        <v>0</v>
      </c>
      <c r="N49" s="394">
        <f>SUMIFS(作業日報!$B$399:$B$419,作業日報!$A$399:$A$419,$A49,作業日報!$D$399:$D$419,"○")+SUMIFS(作業日報!$F$399:$F$419,作業日報!$E$399:$E$419,$A49,作業日報!$H$399:$H$419,"○")</f>
        <v>0</v>
      </c>
      <c r="O49" s="394">
        <f>SUMIFS(作業日報!$B$442:$B$462,作業日報!$A$442:$A$462,$A49,作業日報!$D$442:$D$462,"○")+SUMIFS(作業日報!$F$442:$F$462,作業日報!$E$442:$E$462,$A49,作業日報!$H$442:$H$462,"○")</f>
        <v>0</v>
      </c>
      <c r="P49" s="394">
        <f>SUMIFS(作業日報!$B$485:$B$505,作業日報!$A$485:$A$505,$A49,作業日報!$D$485:$D$505,"○")+SUMIFS(作業日報!$F$485:$F$505,作業日報!$E$485:$E$505,$A49,作業日報!$H$485:$H$505,"○")</f>
        <v>0</v>
      </c>
      <c r="Q49" s="394">
        <f>SUMIFS(作業日報!$B$528:$B$548,作業日報!$A$528:$A$548,$A49,作業日報!$D$528:$D$548,"○")+SUMIFS(作業日報!$F$528:$F$548,作業日報!$E$528:$E$548,$A49,作業日報!$H$528:$H$548,"○")</f>
        <v>0</v>
      </c>
      <c r="R49" s="394">
        <f>SUMIFS(作業日報!$B$571:$B$591,作業日報!$A$571:$A$591,$A49,作業日報!$D$571:$D$591,"○")+SUMIFS(作業日報!$F$571:$F$591,作業日報!$E$571:$E$591,$A49,作業日報!$H$571:$H$591,"○")</f>
        <v>0</v>
      </c>
      <c r="S49" s="391">
        <f>SUMIFS(作業日報!$B$614:$B$634,作業日報!$A$614:$A$634,$A49,作業日報!$D$614:$D$634,"○")+SUMIFS(作業日報!$F$614:$F$634,作業日報!$E$614:$E$634,$A49,作業日報!$H$614:$H$634,"○")</f>
        <v>0</v>
      </c>
      <c r="T49" s="393">
        <f>SUMIFS(作業日報!$B$657:$B$677,作業日報!$A$657:$A$677,$A49,作業日報!$D$657:$D$677,"○")+SUMIFS(作業日報!$F$657:$F$677,作業日報!$E$657:$E$677,$A49,作業日報!$H$657:$H$677,"○")</f>
        <v>0</v>
      </c>
      <c r="U49" s="392">
        <f>SUMIFS(作業日報!$B$700:$B$720,作業日報!$A$700:$A$720,$A49,作業日報!$D$700:$D$720,"○")+SUMIFS(作業日報!$F$700:$F$720,作業日報!$E$700:$E$720,$A49,作業日報!$H$700:$H$720,"○")</f>
        <v>0</v>
      </c>
      <c r="V49" s="392">
        <f>SUMIFS(作業日報!$B$743:$B$763,作業日報!$A$743:$A$763,$A49,作業日報!$D$743:$D$763,"○")+SUMIFS(作業日報!$F$743:$F$763,作業日報!$E$743:$E$763,$A49,作業日報!$H$743:$H$763,"○")</f>
        <v>0</v>
      </c>
      <c r="W49" s="392">
        <f>SUMIFS(作業日報!$B$786:$B$806,作業日報!$A$786:$A$806,$A49,作業日報!$D$786:$D$806,"○")+SUMIFS(作業日報!$F$786:$F$806,作業日報!$E$786:$E$806,$A49,作業日報!$H$786:$H$806,"○")</f>
        <v>0</v>
      </c>
      <c r="X49" s="392">
        <f>SUMIFS(作業日報!$B$829:$B$849,作業日報!$A$829:$A$849,$A49,作業日報!$D$829:$D$849,"○")+SUMIFS(作業日報!$F$829:$F$849,作業日報!$E$829:$E$849,$A49,作業日報!$H$829:$H$849,"○")</f>
        <v>0</v>
      </c>
      <c r="Y49" s="392">
        <f>SUMIFS(作業日報!$B$872:$B$892,作業日報!$A$872:$A$892,$A49,作業日報!$D$872:$D$892,"○")+SUMIFS(作業日報!$F$872:$F$892,作業日報!$E$872:$E$892,$A49,作業日報!$H$872:$H$892,"○")</f>
        <v>0</v>
      </c>
      <c r="Z49" s="392">
        <f>SUMIFS(作業日報!$B$915:$B$935,作業日報!$A$915:$A$935,$A49,作業日報!$D$915:$D$935,"○")+SUMIFS(作業日報!$F$915:$F$935,作業日報!$E$915:$E$935,$A49,作業日報!$H$915:$H$935,"○")</f>
        <v>0</v>
      </c>
      <c r="AA49" s="473">
        <f>SUMIFS(作業日報!$B$958:$B$978,作業日報!$A$958:$A$978,$A49,作業日報!$D$958:$D$978,"○")+SUMIFS(作業日報!$F$958:$F$978,作業日報!$E$958:$E$978,$A49,作業日報!$H$958:$H$978,"○")</f>
        <v>0</v>
      </c>
      <c r="AB49" s="392">
        <f>SUMIFS(作業日報!$B$1001:$B$1021,作業日報!$A$1001:$A$1021,$A49,作業日報!$D$1001:$D$1021,"○")+SUMIFS(作業日報!$F$1001:$F$1021,作業日報!$E$1001:$E$1021,$A49,作業日報!$H$1001:$H$1021,"○")</f>
        <v>0</v>
      </c>
      <c r="AC49" s="392">
        <f>SUMIFS(作業日報!$B$1044:$B$1064,作業日報!$A$1044:$A$1064,$A49,作業日報!$D$1044:$D$1064,"○")+SUMIFS(作業日報!$F$1044:$F$1064,作業日報!$E$1044:$E$1064,$A49,作業日報!$H$1044:$H$1064,"○")</f>
        <v>0</v>
      </c>
      <c r="AD49" s="392">
        <f>SUMIFS(作業日報!$B$1087:$B$1107,作業日報!$A$1087:$A$1107,$A49,作業日報!$D$1087:$D$1107,"○")+SUMIFS(作業日報!$F$1087:$F$1107,作業日報!$E$1087:$E$1107,$A49,作業日報!$H$1087:$H$1107,"○")</f>
        <v>0</v>
      </c>
      <c r="AE49" s="392">
        <f>SUMIFS(作業日報!$B$1130:$B$1150,作業日報!$A$1130:$A$1150,$A49,作業日報!$D$1130:$D$1150,"○")+SUMIFS(作業日報!$F$1130:$F$1150,作業日報!$E$1130:$E$1150,$A49,作業日報!$H$1130:$H$1150,"○")</f>
        <v>0</v>
      </c>
      <c r="AF49" s="392">
        <f>SUMIFS(作業日報!$B$1173:$B$1193,作業日報!$A$1173:$A$1193,$A49,作業日報!$D$1173:$D$1193,"○")+SUMIFS(作業日報!$F$1173:$F$1193,作業日報!$E$1173:$E$1193,$A49,作業日報!$H$1173:$H$1193,"○")</f>
        <v>0</v>
      </c>
      <c r="AG49" s="392">
        <f>SUMIFS(作業日報!$B$1216:$B$1236,作業日報!$A$1216:$A$1236,$A49,作業日報!$D$1216:$D$1236,"○")+SUMIFS(作業日報!$F$1216:$F$1236,作業日報!$E$1216:$E$1236,$A49,作業日報!$H$1216:$H$1236,"○")</f>
        <v>0</v>
      </c>
      <c r="AH49" s="392">
        <f>SUMIFS(作業日報!$B$1259:$B$1279,作業日報!$A$1259:$A$1279,$A49,作業日報!$D$1259:$D$1279,"○")+SUMIFS(作業日報!$F$1259:$F$1279,作業日報!$E$1259:$E$1279,$A49,作業日報!$H$1259:$H$1279,"○")</f>
        <v>0</v>
      </c>
      <c r="AI49" s="392">
        <f>SUMIFS(作業日報!$B$1302:$B$1322,作業日報!$A$1302:$A$1322,$A49,作業日報!$D$1302:$D$1322,"○")+SUMIFS(作業日報!$F$1302:$F$1322,作業日報!$E$1302:$E$1322,$A49,作業日報!$H$1302:$H$1322,"○")</f>
        <v>0</v>
      </c>
      <c r="AJ49" s="392">
        <f>SUMIFS(作業日報!$B$1345:$B$1365,作業日報!$A$1345:$A$1365,$A49,作業日報!$D$1345:$D$1365,"○")+SUMIFS(作業日報!$F$1345:$F$1365,作業日報!$E$1345:$E$1365,$A49,作業日報!$H$1345:$H$1365,"○")</f>
        <v>0</v>
      </c>
      <c r="AK49" s="392">
        <f>SUMIFS(作業日報!$B$1388:$B$1408,作業日報!$A$1388:$A$1408,$A49,作業日報!$D$1388:$D$1408,"○")+SUMIFS(作業日報!$F$1388:$F$1408,作業日報!$E$1388:$E$1408,$A49,作業日報!$H$1388:$H$1408,"○")</f>
        <v>0</v>
      </c>
      <c r="AL49" s="392">
        <f>SUMIFS(作業日報!$B$1431:$B$1451,作業日報!$A$1431:$A$1451,$A49,作業日報!$D$1431:$D$1451,"○")+SUMIFS(作業日報!$F$1431:$F$1451,作業日報!$E$1431:$E$1451,$A49,作業日報!$H$1431:$H$1451,"○")</f>
        <v>0</v>
      </c>
      <c r="AM49" s="392">
        <f>SUMIFS(作業日報!$B$1474:$B$1494,作業日報!$A$1474:$A$1494,$A49,作業日報!$D$1474:$D$1494,"○")+SUMIFS(作業日報!$F$1474:$F$1494,作業日報!$E$1474:$E$1494,$A49,作業日報!$H$1474:$H$1494,"○")</f>
        <v>0</v>
      </c>
      <c r="AN49" s="392">
        <f>SUMIFS(作業日報!$B$1517:$B$1537,作業日報!$A$1517:$A$1537,$A49,作業日報!$D$1517:$D$1537,"○")+SUMIFS(作業日報!$F$1517:$F$1537,作業日報!$E$1517:$E$1537,$A49,作業日報!$H$1517:$H$1537,"○")</f>
        <v>0</v>
      </c>
      <c r="AO49" s="392">
        <f>SUMIFS(作業日報!$B$1560:$B$1580,作業日報!$A$1560:$A$1580,$A49,作業日報!$D$1560:$D$1580,"○")+SUMIFS(作業日報!$F$1560:$F$1580,作業日報!$E$1560:$E$1580,$A49,作業日報!$H$1560:$H$1580,"○")</f>
        <v>0</v>
      </c>
      <c r="AP49" s="392">
        <f>SUMIFS(作業日報!$B$1603:$B$1623,作業日報!$A$1603:$A$1623,$A49,作業日報!$D$1603:$D$1623,"○")+SUMIFS(作業日報!$F$1603:$F$1623,作業日報!$E$1603:$E$1623,$A49,作業日報!$H$1603:$H$1623,"○")</f>
        <v>0</v>
      </c>
      <c r="AQ49" s="392">
        <f>SUMIFS(作業日報!$B$1646:$B$1666,作業日報!$A$1646:$A$1666,$A49,作業日報!$D$1646:$D$1666,"○")+SUMIFS(作業日報!$F$1646:$F$1666,作業日報!$E$1646:$E$1666,$A49,作業日報!$H$1646:$H$1666,"○")</f>
        <v>0</v>
      </c>
      <c r="AR49" s="392">
        <f>SUMIFS(作業日報!$B$1689:$B$1709,作業日報!$A$1689:$A$1709,$A49,作業日報!$D$1689:$D$1709,"○")+SUMIFS(作業日報!$F$1689:$F$1709,作業日報!$E$1689:$E$1709,$A49,作業日報!$H$1689:$H$1709,"○")</f>
        <v>0</v>
      </c>
      <c r="AS49" s="392">
        <f>SUMIFS(作業日報!$B$1732:$B$1752,作業日報!$A$1732:$A$1752,$A49,作業日報!$D$1732:$D$1752,"○")+SUMIFS(作業日報!$F$1732:$F$1752,作業日報!$E$1732:$E$1752,$A49,作業日報!$H$1732:$H$1752,"○")</f>
        <v>0</v>
      </c>
      <c r="AT49" s="392">
        <f>SUMIFS(作業日報!$B$1775:$B$1795,作業日報!$A$1775:$A$1795,$A49,作業日報!$D$1775:$D$1795,"○")+SUMIFS(作業日報!$F$1775:$F$1795,作業日報!$E$1775:$E$1795,$A49,作業日報!$H$1775:$H$1795,"○")</f>
        <v>0</v>
      </c>
      <c r="AU49" s="392">
        <f>SUMIFS(作業日報!$B$1818:$B$1838,作業日報!$A$1818:$A$1838,$A49,作業日報!$D$1818:$D$1838,"○")+SUMIFS(作業日報!$F$1818:$F$1838,作業日報!$E$1818:$E$1838,$A49,作業日報!$H$1818:$H$1838,"○")</f>
        <v>0</v>
      </c>
      <c r="AV49" s="392">
        <f>SUMIFS(作業日報!$B$1861:$B$1881,作業日報!$A$1861:$A$1881,$A49,作業日報!$D$1861:$D$1881,"○")+SUMIFS(作業日報!$F$1861:$F$1881,作業日報!$E$1861:$E$1881,$A49,作業日報!$H$1861:$H$1881,"○")</f>
        <v>0</v>
      </c>
      <c r="AW49" s="392">
        <f>SUMIFS(作業日報!$B$1904:$B$1924,作業日報!$A$1904:$A$1924,$A49,作業日報!$D$1904:$D$1924,"○")+SUMIFS(作業日報!$F$1904:$F$1924,作業日報!$E$1904:$E$1924,$A49,作業日報!$H$1904:$H$1924,"○")</f>
        <v>0</v>
      </c>
      <c r="AX49" s="392">
        <f>SUMIFS(作業日報!$B$1947:$B$1967,作業日報!$A$1947:$A$1967,$A49,作業日報!$D$1947:$D$1967,"○")+SUMIFS(作業日報!$F$1947:$F$1967,作業日報!$E$1947:$E$1967,$A49,作業日報!$H$1947:$H$1967,"○")</f>
        <v>0</v>
      </c>
      <c r="AY49" s="392">
        <f>SUMIFS(作業日報!$B$1990:$B$2010,作業日報!$A$1990:$A$2010,$A49,作業日報!$D$1990:$D$2010,"○")+SUMIFS(作業日報!$F$1990:$F$2010,作業日報!$E$1990:$E$2010,$A49,作業日報!$H$1990:$H$2010,"○")</f>
        <v>0</v>
      </c>
      <c r="AZ49" s="392">
        <f>SUMIFS(作業日報!$B$2033:$B$2053,作業日報!$A$2033:$A$2053,$A49,作業日報!$D$2033:$D$2053,"○")+SUMIFS(作業日報!$F$2033:$F$2053,作業日報!$E$2033:$E$2053,$A49,作業日報!$H$2033:$H$2053,"○")</f>
        <v>0</v>
      </c>
      <c r="BA49" s="392">
        <f>SUMIFS(作業日報!$B$2076:$B$2096,作業日報!$A$2076:$A$2096,$A49,作業日報!$D$2076:$D$2096,"○")+SUMIFS(作業日報!$F$2076:$F$2096,作業日報!$E$2076:$E$2096,$A49,作業日報!$H$2076:$H$2096,"○")</f>
        <v>0</v>
      </c>
      <c r="BB49" s="392">
        <f>SUMIFS(作業日報!$B$2119:$B$2139,作業日報!$A$2119:$A$2139,$A49,作業日報!$D$2119:$D$2139,"○")+SUMIFS(作業日報!$F$2119:$F$2139,作業日報!$E$2119:$E$2139,$A49,作業日報!$H$2119:$H$2139,"○")</f>
        <v>0</v>
      </c>
      <c r="BC49" s="478">
        <f>SUMIFS(作業日報!$B$2162:$B$2182,作業日報!$A$2162:$A$2182,$A49,作業日報!$D$2162:$D$2182,"○")+SUMIFS(作業日報!$F$2162:$F$2182,作業日報!$E$2162:$E$2182,$A49,作業日報!$H$2162:$H$2182,"○")</f>
        <v>0</v>
      </c>
    </row>
    <row r="50" spans="1:55" x14ac:dyDescent="0.2">
      <c r="A50" s="399"/>
      <c r="B50" s="398"/>
      <c r="C50" s="397"/>
      <c r="D50" s="396">
        <f>SUMIFS(作業日報!B:B,作業日報!A:A,A50,作業日報!D:D,"○")+SUMIFS(作業日報!F:F,作業日報!E:E,A50,作業日報!H:H,"○")</f>
        <v>0</v>
      </c>
      <c r="E50" s="395">
        <f>SUMIFS(作業日報!$B$12:$B$32,作業日報!$A$12:$A$32,$A50,作業日報!$D$12:$D$32,"○")+SUMIFS(作業日報!$F$12:$F$32,作業日報!$E$12:$E$32,$A50,作業日報!$H$12:$H$32,"○")</f>
        <v>0</v>
      </c>
      <c r="F50" s="394">
        <f>SUMIFS(作業日報!$B$55:$B$75,作業日報!$A$55:$A$75,$A50,作業日報!$D$55:$D$75,"○")+SUMIFS(作業日報!$F$55:$F$75,作業日報!$E$55:$E$75,$A50,作業日報!$H$55:$H$75,"○")</f>
        <v>0</v>
      </c>
      <c r="G50" s="394">
        <f>SUMIFS(作業日報!$B$98:$B$118,作業日報!$A$98:$A$118,$A50,作業日報!$D$98:$D$118,"○")+SUMIFS(作業日報!$F$98:$F$118,作業日報!$E$98:$E$118,$A50,作業日報!$H$98:$H$118,"○")</f>
        <v>0</v>
      </c>
      <c r="H50" s="394">
        <f>SUMIFS(作業日報!$B$141:$B$161,作業日報!$A$141:$A$161,$A50,作業日報!$D$141:$D$161,"○")+SUMIFS(作業日報!$F$141:$F$161,作業日報!$E$141:$E$161,$A50,作業日報!$H$141:$H$161,"○")</f>
        <v>0</v>
      </c>
      <c r="I50" s="394">
        <f>SUMIFS(作業日報!$B$184:$B$204,作業日報!$A$184:$A$204,$A50,作業日報!$D$184:$D$204,"○")+SUMIFS(作業日報!$F$184:$F$204,作業日報!$E$184:$E$204,$A50,作業日報!$H$184:$H$204,"○")</f>
        <v>0</v>
      </c>
      <c r="J50" s="394">
        <f>SUMIFS(作業日報!$B$227:$B$247,作業日報!$A$227:$A$247,$A50,作業日報!$D$227:$D$247,"○")+SUMIFS(作業日報!$F$227:$F$247,作業日報!$E$227:$E$247,$A50,作業日報!$H$227:$H$247,"○")</f>
        <v>0</v>
      </c>
      <c r="K50" s="394">
        <f>SUMIFS(作業日報!$B$270:$B$290,作業日報!$A$270:$A$290,$A50,作業日報!$D$270:$D$290,"○")+SUMIFS(作業日報!$F$270:$F$290,作業日報!$E$270:$E$290,$A50,作業日報!$H$270:$H$290,"○")</f>
        <v>0</v>
      </c>
      <c r="L50" s="394">
        <f>SUMIFS(作業日報!$B$313:$B$333,作業日報!$A$313:$A$333,$A50,作業日報!$D$313:$D$333,"○")+SUMIFS(作業日報!$F$313:$F$333,作業日報!$E$313:$E$333,$A50,作業日報!$H$313:$H$333,"○")</f>
        <v>0</v>
      </c>
      <c r="M50" s="394">
        <f>SUMIFS(作業日報!$B$356:$B$376,作業日報!$A$356:$A$376,$A50,作業日報!$D$356:$D$376,"○")+SUMIFS(作業日報!$F$356:$F$376,作業日報!$E$356:$E$376,$A50,作業日報!$H$356:$H$376,"○")</f>
        <v>0</v>
      </c>
      <c r="N50" s="394">
        <f>SUMIFS(作業日報!$B$399:$B$419,作業日報!$A$399:$A$419,$A50,作業日報!$D$399:$D$419,"○")+SUMIFS(作業日報!$F$399:$F$419,作業日報!$E$399:$E$419,$A50,作業日報!$H$399:$H$419,"○")</f>
        <v>0</v>
      </c>
      <c r="O50" s="394">
        <f>SUMIFS(作業日報!$B$442:$B$462,作業日報!$A$442:$A$462,$A50,作業日報!$D$442:$D$462,"○")+SUMIFS(作業日報!$F$442:$F$462,作業日報!$E$442:$E$462,$A50,作業日報!$H$442:$H$462,"○")</f>
        <v>0</v>
      </c>
      <c r="P50" s="394">
        <f>SUMIFS(作業日報!$B$485:$B$505,作業日報!$A$485:$A$505,$A50,作業日報!$D$485:$D$505,"○")+SUMIFS(作業日報!$F$485:$F$505,作業日報!$E$485:$E$505,$A50,作業日報!$H$485:$H$505,"○")</f>
        <v>0</v>
      </c>
      <c r="Q50" s="394">
        <f>SUMIFS(作業日報!$B$528:$B$548,作業日報!$A$528:$A$548,$A50,作業日報!$D$528:$D$548,"○")+SUMIFS(作業日報!$F$528:$F$548,作業日報!$E$528:$E$548,$A50,作業日報!$H$528:$H$548,"○")</f>
        <v>0</v>
      </c>
      <c r="R50" s="394">
        <f>SUMIFS(作業日報!$B$571:$B$591,作業日報!$A$571:$A$591,$A50,作業日報!$D$571:$D$591,"○")+SUMIFS(作業日報!$F$571:$F$591,作業日報!$E$571:$E$591,$A50,作業日報!$H$571:$H$591,"○")</f>
        <v>0</v>
      </c>
      <c r="S50" s="391">
        <f>SUMIFS(作業日報!$B$614:$B$634,作業日報!$A$614:$A$634,$A50,作業日報!$D$614:$D$634,"○")+SUMIFS(作業日報!$F$614:$F$634,作業日報!$E$614:$E$634,$A50,作業日報!$H$614:$H$634,"○")</f>
        <v>0</v>
      </c>
      <c r="T50" s="393">
        <f>SUMIFS(作業日報!$B$657:$B$677,作業日報!$A$657:$A$677,$A50,作業日報!$D$657:$D$677,"○")+SUMIFS(作業日報!$F$657:$F$677,作業日報!$E$657:$E$677,$A50,作業日報!$H$657:$H$677,"○")</f>
        <v>0</v>
      </c>
      <c r="U50" s="392">
        <f>SUMIFS(作業日報!$B$700:$B$720,作業日報!$A$700:$A$720,$A50,作業日報!$D$700:$D$720,"○")+SUMIFS(作業日報!$F$700:$F$720,作業日報!$E$700:$E$720,$A50,作業日報!$H$700:$H$720,"○")</f>
        <v>0</v>
      </c>
      <c r="V50" s="392">
        <f>SUMIFS(作業日報!$B$743:$B$763,作業日報!$A$743:$A$763,$A50,作業日報!$D$743:$D$763,"○")+SUMIFS(作業日報!$F$743:$F$763,作業日報!$E$743:$E$763,$A50,作業日報!$H$743:$H$763,"○")</f>
        <v>0</v>
      </c>
      <c r="W50" s="392">
        <f>SUMIFS(作業日報!$B$786:$B$806,作業日報!$A$786:$A$806,$A50,作業日報!$D$786:$D$806,"○")+SUMIFS(作業日報!$F$786:$F$806,作業日報!$E$786:$E$806,$A50,作業日報!$H$786:$H$806,"○")</f>
        <v>0</v>
      </c>
      <c r="X50" s="392">
        <f>SUMIFS(作業日報!$B$829:$B$849,作業日報!$A$829:$A$849,$A50,作業日報!$D$829:$D$849,"○")+SUMIFS(作業日報!$F$829:$F$849,作業日報!$E$829:$E$849,$A50,作業日報!$H$829:$H$849,"○")</f>
        <v>0</v>
      </c>
      <c r="Y50" s="392">
        <f>SUMIFS(作業日報!$B$872:$B$892,作業日報!$A$872:$A$892,$A50,作業日報!$D$872:$D$892,"○")+SUMIFS(作業日報!$F$872:$F$892,作業日報!$E$872:$E$892,$A50,作業日報!$H$872:$H$892,"○")</f>
        <v>0</v>
      </c>
      <c r="Z50" s="392">
        <f>SUMIFS(作業日報!$B$915:$B$935,作業日報!$A$915:$A$935,$A50,作業日報!$D$915:$D$935,"○")+SUMIFS(作業日報!$F$915:$F$935,作業日報!$E$915:$E$935,$A50,作業日報!$H$915:$H$935,"○")</f>
        <v>0</v>
      </c>
      <c r="AA50" s="473">
        <f>SUMIFS(作業日報!$B$958:$B$978,作業日報!$A$958:$A$978,$A50,作業日報!$D$958:$D$978,"○")+SUMIFS(作業日報!$F$958:$F$978,作業日報!$E$958:$E$978,$A50,作業日報!$H$958:$H$978,"○")</f>
        <v>0</v>
      </c>
      <c r="AB50" s="392">
        <f>SUMIFS(作業日報!$B$1001:$B$1021,作業日報!$A$1001:$A$1021,$A50,作業日報!$D$1001:$D$1021,"○")+SUMIFS(作業日報!$F$1001:$F$1021,作業日報!$E$1001:$E$1021,$A50,作業日報!$H$1001:$H$1021,"○")</f>
        <v>0</v>
      </c>
      <c r="AC50" s="392">
        <f>SUMIFS(作業日報!$B$1044:$B$1064,作業日報!$A$1044:$A$1064,$A50,作業日報!$D$1044:$D$1064,"○")+SUMIFS(作業日報!$F$1044:$F$1064,作業日報!$E$1044:$E$1064,$A50,作業日報!$H$1044:$H$1064,"○")</f>
        <v>0</v>
      </c>
      <c r="AD50" s="392">
        <f>SUMIFS(作業日報!$B$1087:$B$1107,作業日報!$A$1087:$A$1107,$A50,作業日報!$D$1087:$D$1107,"○")+SUMIFS(作業日報!$F$1087:$F$1107,作業日報!$E$1087:$E$1107,$A50,作業日報!$H$1087:$H$1107,"○")</f>
        <v>0</v>
      </c>
      <c r="AE50" s="392">
        <f>SUMIFS(作業日報!$B$1130:$B$1150,作業日報!$A$1130:$A$1150,$A50,作業日報!$D$1130:$D$1150,"○")+SUMIFS(作業日報!$F$1130:$F$1150,作業日報!$E$1130:$E$1150,$A50,作業日報!$H$1130:$H$1150,"○")</f>
        <v>0</v>
      </c>
      <c r="AF50" s="392">
        <f>SUMIFS(作業日報!$B$1173:$B$1193,作業日報!$A$1173:$A$1193,$A50,作業日報!$D$1173:$D$1193,"○")+SUMIFS(作業日報!$F$1173:$F$1193,作業日報!$E$1173:$E$1193,$A50,作業日報!$H$1173:$H$1193,"○")</f>
        <v>0</v>
      </c>
      <c r="AG50" s="392">
        <f>SUMIFS(作業日報!$B$1216:$B$1236,作業日報!$A$1216:$A$1236,$A50,作業日報!$D$1216:$D$1236,"○")+SUMIFS(作業日報!$F$1216:$F$1236,作業日報!$E$1216:$E$1236,$A50,作業日報!$H$1216:$H$1236,"○")</f>
        <v>0</v>
      </c>
      <c r="AH50" s="392">
        <f>SUMIFS(作業日報!$B$1259:$B$1279,作業日報!$A$1259:$A$1279,$A50,作業日報!$D$1259:$D$1279,"○")+SUMIFS(作業日報!$F$1259:$F$1279,作業日報!$E$1259:$E$1279,$A50,作業日報!$H$1259:$H$1279,"○")</f>
        <v>0</v>
      </c>
      <c r="AI50" s="392">
        <f>SUMIFS(作業日報!$B$1302:$B$1322,作業日報!$A$1302:$A$1322,$A50,作業日報!$D$1302:$D$1322,"○")+SUMIFS(作業日報!$F$1302:$F$1322,作業日報!$E$1302:$E$1322,$A50,作業日報!$H$1302:$H$1322,"○")</f>
        <v>0</v>
      </c>
      <c r="AJ50" s="392">
        <f>SUMIFS(作業日報!$B$1345:$B$1365,作業日報!$A$1345:$A$1365,$A50,作業日報!$D$1345:$D$1365,"○")+SUMIFS(作業日報!$F$1345:$F$1365,作業日報!$E$1345:$E$1365,$A50,作業日報!$H$1345:$H$1365,"○")</f>
        <v>0</v>
      </c>
      <c r="AK50" s="392">
        <f>SUMIFS(作業日報!$B$1388:$B$1408,作業日報!$A$1388:$A$1408,$A50,作業日報!$D$1388:$D$1408,"○")+SUMIFS(作業日報!$F$1388:$F$1408,作業日報!$E$1388:$E$1408,$A50,作業日報!$H$1388:$H$1408,"○")</f>
        <v>0</v>
      </c>
      <c r="AL50" s="392">
        <f>SUMIFS(作業日報!$B$1431:$B$1451,作業日報!$A$1431:$A$1451,$A50,作業日報!$D$1431:$D$1451,"○")+SUMIFS(作業日報!$F$1431:$F$1451,作業日報!$E$1431:$E$1451,$A50,作業日報!$H$1431:$H$1451,"○")</f>
        <v>0</v>
      </c>
      <c r="AM50" s="392">
        <f>SUMIFS(作業日報!$B$1474:$B$1494,作業日報!$A$1474:$A$1494,$A50,作業日報!$D$1474:$D$1494,"○")+SUMIFS(作業日報!$F$1474:$F$1494,作業日報!$E$1474:$E$1494,$A50,作業日報!$H$1474:$H$1494,"○")</f>
        <v>0</v>
      </c>
      <c r="AN50" s="392">
        <f>SUMIFS(作業日報!$B$1517:$B$1537,作業日報!$A$1517:$A$1537,$A50,作業日報!$D$1517:$D$1537,"○")+SUMIFS(作業日報!$F$1517:$F$1537,作業日報!$E$1517:$E$1537,$A50,作業日報!$H$1517:$H$1537,"○")</f>
        <v>0</v>
      </c>
      <c r="AO50" s="392">
        <f>SUMIFS(作業日報!$B$1560:$B$1580,作業日報!$A$1560:$A$1580,$A50,作業日報!$D$1560:$D$1580,"○")+SUMIFS(作業日報!$F$1560:$F$1580,作業日報!$E$1560:$E$1580,$A50,作業日報!$H$1560:$H$1580,"○")</f>
        <v>0</v>
      </c>
      <c r="AP50" s="392">
        <f>SUMIFS(作業日報!$B$1603:$B$1623,作業日報!$A$1603:$A$1623,$A50,作業日報!$D$1603:$D$1623,"○")+SUMIFS(作業日報!$F$1603:$F$1623,作業日報!$E$1603:$E$1623,$A50,作業日報!$H$1603:$H$1623,"○")</f>
        <v>0</v>
      </c>
      <c r="AQ50" s="392">
        <f>SUMIFS(作業日報!$B$1646:$B$1666,作業日報!$A$1646:$A$1666,$A50,作業日報!$D$1646:$D$1666,"○")+SUMIFS(作業日報!$F$1646:$F$1666,作業日報!$E$1646:$E$1666,$A50,作業日報!$H$1646:$H$1666,"○")</f>
        <v>0</v>
      </c>
      <c r="AR50" s="392">
        <f>SUMIFS(作業日報!$B$1689:$B$1709,作業日報!$A$1689:$A$1709,$A50,作業日報!$D$1689:$D$1709,"○")+SUMIFS(作業日報!$F$1689:$F$1709,作業日報!$E$1689:$E$1709,$A50,作業日報!$H$1689:$H$1709,"○")</f>
        <v>0</v>
      </c>
      <c r="AS50" s="392">
        <f>SUMIFS(作業日報!$B$1732:$B$1752,作業日報!$A$1732:$A$1752,$A50,作業日報!$D$1732:$D$1752,"○")+SUMIFS(作業日報!$F$1732:$F$1752,作業日報!$E$1732:$E$1752,$A50,作業日報!$H$1732:$H$1752,"○")</f>
        <v>0</v>
      </c>
      <c r="AT50" s="392">
        <f>SUMIFS(作業日報!$B$1775:$B$1795,作業日報!$A$1775:$A$1795,$A50,作業日報!$D$1775:$D$1795,"○")+SUMIFS(作業日報!$F$1775:$F$1795,作業日報!$E$1775:$E$1795,$A50,作業日報!$H$1775:$H$1795,"○")</f>
        <v>0</v>
      </c>
      <c r="AU50" s="392">
        <f>SUMIFS(作業日報!$B$1818:$B$1838,作業日報!$A$1818:$A$1838,$A50,作業日報!$D$1818:$D$1838,"○")+SUMIFS(作業日報!$F$1818:$F$1838,作業日報!$E$1818:$E$1838,$A50,作業日報!$H$1818:$H$1838,"○")</f>
        <v>0</v>
      </c>
      <c r="AV50" s="392">
        <f>SUMIFS(作業日報!$B$1861:$B$1881,作業日報!$A$1861:$A$1881,$A50,作業日報!$D$1861:$D$1881,"○")+SUMIFS(作業日報!$F$1861:$F$1881,作業日報!$E$1861:$E$1881,$A50,作業日報!$H$1861:$H$1881,"○")</f>
        <v>0</v>
      </c>
      <c r="AW50" s="392">
        <f>SUMIFS(作業日報!$B$1904:$B$1924,作業日報!$A$1904:$A$1924,$A50,作業日報!$D$1904:$D$1924,"○")+SUMIFS(作業日報!$F$1904:$F$1924,作業日報!$E$1904:$E$1924,$A50,作業日報!$H$1904:$H$1924,"○")</f>
        <v>0</v>
      </c>
      <c r="AX50" s="392">
        <f>SUMIFS(作業日報!$B$1947:$B$1967,作業日報!$A$1947:$A$1967,$A50,作業日報!$D$1947:$D$1967,"○")+SUMIFS(作業日報!$F$1947:$F$1967,作業日報!$E$1947:$E$1967,$A50,作業日報!$H$1947:$H$1967,"○")</f>
        <v>0</v>
      </c>
      <c r="AY50" s="392">
        <f>SUMIFS(作業日報!$B$1990:$B$2010,作業日報!$A$1990:$A$2010,$A50,作業日報!$D$1990:$D$2010,"○")+SUMIFS(作業日報!$F$1990:$F$2010,作業日報!$E$1990:$E$2010,$A50,作業日報!$H$1990:$H$2010,"○")</f>
        <v>0</v>
      </c>
      <c r="AZ50" s="392">
        <f>SUMIFS(作業日報!$B$2033:$B$2053,作業日報!$A$2033:$A$2053,$A50,作業日報!$D$2033:$D$2053,"○")+SUMIFS(作業日報!$F$2033:$F$2053,作業日報!$E$2033:$E$2053,$A50,作業日報!$H$2033:$H$2053,"○")</f>
        <v>0</v>
      </c>
      <c r="BA50" s="392">
        <f>SUMIFS(作業日報!$B$2076:$B$2096,作業日報!$A$2076:$A$2096,$A50,作業日報!$D$2076:$D$2096,"○")+SUMIFS(作業日報!$F$2076:$F$2096,作業日報!$E$2076:$E$2096,$A50,作業日報!$H$2076:$H$2096,"○")</f>
        <v>0</v>
      </c>
      <c r="BB50" s="392">
        <f>SUMIFS(作業日報!$B$2119:$B$2139,作業日報!$A$2119:$A$2139,$A50,作業日報!$D$2119:$D$2139,"○")+SUMIFS(作業日報!$F$2119:$F$2139,作業日報!$E$2119:$E$2139,$A50,作業日報!$H$2119:$H$2139,"○")</f>
        <v>0</v>
      </c>
      <c r="BC50" s="478">
        <f>SUMIFS(作業日報!$B$2162:$B$2182,作業日報!$A$2162:$A$2182,$A50,作業日報!$D$2162:$D$2182,"○")+SUMIFS(作業日報!$F$2162:$F$2182,作業日報!$E$2162:$E$2182,$A50,作業日報!$H$2162:$H$2182,"○")</f>
        <v>0</v>
      </c>
    </row>
    <row r="51" spans="1:55" x14ac:dyDescent="0.2">
      <c r="A51" s="399"/>
      <c r="B51" s="398"/>
      <c r="C51" s="397"/>
      <c r="D51" s="396">
        <f>SUMIFS(作業日報!B:B,作業日報!A:A,A51,作業日報!D:D,"○")+SUMIFS(作業日報!F:F,作業日報!E:E,A51,作業日報!H:H,"○")</f>
        <v>0</v>
      </c>
      <c r="E51" s="395">
        <f>SUMIFS(作業日報!$B$12:$B$32,作業日報!$A$12:$A$32,$A51,作業日報!$D$12:$D$32,"○")+SUMIFS(作業日報!$F$12:$F$32,作業日報!$E$12:$E$32,$A51,作業日報!$H$12:$H$32,"○")</f>
        <v>0</v>
      </c>
      <c r="F51" s="394">
        <f>SUMIFS(作業日報!$B$55:$B$75,作業日報!$A$55:$A$75,$A51,作業日報!$D$55:$D$75,"○")+SUMIFS(作業日報!$F$55:$F$75,作業日報!$E$55:$E$75,$A51,作業日報!$H$55:$H$75,"○")</f>
        <v>0</v>
      </c>
      <c r="G51" s="394">
        <f>SUMIFS(作業日報!$B$98:$B$118,作業日報!$A$98:$A$118,$A51,作業日報!$D$98:$D$118,"○")+SUMIFS(作業日報!$F$98:$F$118,作業日報!$E$98:$E$118,$A51,作業日報!$H$98:$H$118,"○")</f>
        <v>0</v>
      </c>
      <c r="H51" s="394">
        <f>SUMIFS(作業日報!$B$141:$B$161,作業日報!$A$141:$A$161,$A51,作業日報!$D$141:$D$161,"○")+SUMIFS(作業日報!$F$141:$F$161,作業日報!$E$141:$E$161,$A51,作業日報!$H$141:$H$161,"○")</f>
        <v>0</v>
      </c>
      <c r="I51" s="394">
        <f>SUMIFS(作業日報!$B$184:$B$204,作業日報!$A$184:$A$204,$A51,作業日報!$D$184:$D$204,"○")+SUMIFS(作業日報!$F$184:$F$204,作業日報!$E$184:$E$204,$A51,作業日報!$H$184:$H$204,"○")</f>
        <v>0</v>
      </c>
      <c r="J51" s="394">
        <f>SUMIFS(作業日報!$B$227:$B$247,作業日報!$A$227:$A$247,$A51,作業日報!$D$227:$D$247,"○")+SUMIFS(作業日報!$F$227:$F$247,作業日報!$E$227:$E$247,$A51,作業日報!$H$227:$H$247,"○")</f>
        <v>0</v>
      </c>
      <c r="K51" s="394">
        <f>SUMIFS(作業日報!$B$270:$B$290,作業日報!$A$270:$A$290,$A51,作業日報!$D$270:$D$290,"○")+SUMIFS(作業日報!$F$270:$F$290,作業日報!$E$270:$E$290,$A51,作業日報!$H$270:$H$290,"○")</f>
        <v>0</v>
      </c>
      <c r="L51" s="394">
        <f>SUMIFS(作業日報!$B$313:$B$333,作業日報!$A$313:$A$333,$A51,作業日報!$D$313:$D$333,"○")+SUMIFS(作業日報!$F$313:$F$333,作業日報!$E$313:$E$333,$A51,作業日報!$H$313:$H$333,"○")</f>
        <v>0</v>
      </c>
      <c r="M51" s="394">
        <f>SUMIFS(作業日報!$B$356:$B$376,作業日報!$A$356:$A$376,$A51,作業日報!$D$356:$D$376,"○")+SUMIFS(作業日報!$F$356:$F$376,作業日報!$E$356:$E$376,$A51,作業日報!$H$356:$H$376,"○")</f>
        <v>0</v>
      </c>
      <c r="N51" s="394">
        <f>SUMIFS(作業日報!$B$399:$B$419,作業日報!$A$399:$A$419,$A51,作業日報!$D$399:$D$419,"○")+SUMIFS(作業日報!$F$399:$F$419,作業日報!$E$399:$E$419,$A51,作業日報!$H$399:$H$419,"○")</f>
        <v>0</v>
      </c>
      <c r="O51" s="394">
        <f>SUMIFS(作業日報!$B$442:$B$462,作業日報!$A$442:$A$462,$A51,作業日報!$D$442:$D$462,"○")+SUMIFS(作業日報!$F$442:$F$462,作業日報!$E$442:$E$462,$A51,作業日報!$H$442:$H$462,"○")</f>
        <v>0</v>
      </c>
      <c r="P51" s="394">
        <f>SUMIFS(作業日報!$B$485:$B$505,作業日報!$A$485:$A$505,$A51,作業日報!$D$485:$D$505,"○")+SUMIFS(作業日報!$F$485:$F$505,作業日報!$E$485:$E$505,$A51,作業日報!$H$485:$H$505,"○")</f>
        <v>0</v>
      </c>
      <c r="Q51" s="394">
        <f>SUMIFS(作業日報!$B$528:$B$548,作業日報!$A$528:$A$548,$A51,作業日報!$D$528:$D$548,"○")+SUMIFS(作業日報!$F$528:$F$548,作業日報!$E$528:$E$548,$A51,作業日報!$H$528:$H$548,"○")</f>
        <v>0</v>
      </c>
      <c r="R51" s="394">
        <f>SUMIFS(作業日報!$B$571:$B$591,作業日報!$A$571:$A$591,$A51,作業日報!$D$571:$D$591,"○")+SUMIFS(作業日報!$F$571:$F$591,作業日報!$E$571:$E$591,$A51,作業日報!$H$571:$H$591,"○")</f>
        <v>0</v>
      </c>
      <c r="S51" s="391">
        <f>SUMIFS(作業日報!$B$614:$B$634,作業日報!$A$614:$A$634,$A51,作業日報!$D$614:$D$634,"○")+SUMIFS(作業日報!$F$614:$F$634,作業日報!$E$614:$E$634,$A51,作業日報!$H$614:$H$634,"○")</f>
        <v>0</v>
      </c>
      <c r="T51" s="393">
        <f>SUMIFS(作業日報!$B$657:$B$677,作業日報!$A$657:$A$677,$A51,作業日報!$D$657:$D$677,"○")+SUMIFS(作業日報!$F$657:$F$677,作業日報!$E$657:$E$677,$A51,作業日報!$H$657:$H$677,"○")</f>
        <v>0</v>
      </c>
      <c r="U51" s="392">
        <f>SUMIFS(作業日報!$B$700:$B$720,作業日報!$A$700:$A$720,$A51,作業日報!$D$700:$D$720,"○")+SUMIFS(作業日報!$F$700:$F$720,作業日報!$E$700:$E$720,$A51,作業日報!$H$700:$H$720,"○")</f>
        <v>0</v>
      </c>
      <c r="V51" s="392">
        <f>SUMIFS(作業日報!$B$743:$B$763,作業日報!$A$743:$A$763,$A51,作業日報!$D$743:$D$763,"○")+SUMIFS(作業日報!$F$743:$F$763,作業日報!$E$743:$E$763,$A51,作業日報!$H$743:$H$763,"○")</f>
        <v>0</v>
      </c>
      <c r="W51" s="392">
        <f>SUMIFS(作業日報!$B$786:$B$806,作業日報!$A$786:$A$806,$A51,作業日報!$D$786:$D$806,"○")+SUMIFS(作業日報!$F$786:$F$806,作業日報!$E$786:$E$806,$A51,作業日報!$H$786:$H$806,"○")</f>
        <v>0</v>
      </c>
      <c r="X51" s="392">
        <f>SUMIFS(作業日報!$B$829:$B$849,作業日報!$A$829:$A$849,$A51,作業日報!$D$829:$D$849,"○")+SUMIFS(作業日報!$F$829:$F$849,作業日報!$E$829:$E$849,$A51,作業日報!$H$829:$H$849,"○")</f>
        <v>0</v>
      </c>
      <c r="Y51" s="392">
        <f>SUMIFS(作業日報!$B$872:$B$892,作業日報!$A$872:$A$892,$A51,作業日報!$D$872:$D$892,"○")+SUMIFS(作業日報!$F$872:$F$892,作業日報!$E$872:$E$892,$A51,作業日報!$H$872:$H$892,"○")</f>
        <v>0</v>
      </c>
      <c r="Z51" s="392">
        <f>SUMIFS(作業日報!$B$915:$B$935,作業日報!$A$915:$A$935,$A51,作業日報!$D$915:$D$935,"○")+SUMIFS(作業日報!$F$915:$F$935,作業日報!$E$915:$E$935,$A51,作業日報!$H$915:$H$935,"○")</f>
        <v>0</v>
      </c>
      <c r="AA51" s="473">
        <f>SUMIFS(作業日報!$B$958:$B$978,作業日報!$A$958:$A$978,$A51,作業日報!$D$958:$D$978,"○")+SUMIFS(作業日報!$F$958:$F$978,作業日報!$E$958:$E$978,$A51,作業日報!$H$958:$H$978,"○")</f>
        <v>0</v>
      </c>
      <c r="AB51" s="392">
        <f>SUMIFS(作業日報!$B$1001:$B$1021,作業日報!$A$1001:$A$1021,$A51,作業日報!$D$1001:$D$1021,"○")+SUMIFS(作業日報!$F$1001:$F$1021,作業日報!$E$1001:$E$1021,$A51,作業日報!$H$1001:$H$1021,"○")</f>
        <v>0</v>
      </c>
      <c r="AC51" s="392">
        <f>SUMIFS(作業日報!$B$1044:$B$1064,作業日報!$A$1044:$A$1064,$A51,作業日報!$D$1044:$D$1064,"○")+SUMIFS(作業日報!$F$1044:$F$1064,作業日報!$E$1044:$E$1064,$A51,作業日報!$H$1044:$H$1064,"○")</f>
        <v>0</v>
      </c>
      <c r="AD51" s="392">
        <f>SUMIFS(作業日報!$B$1087:$B$1107,作業日報!$A$1087:$A$1107,$A51,作業日報!$D$1087:$D$1107,"○")+SUMIFS(作業日報!$F$1087:$F$1107,作業日報!$E$1087:$E$1107,$A51,作業日報!$H$1087:$H$1107,"○")</f>
        <v>0</v>
      </c>
      <c r="AE51" s="392">
        <f>SUMIFS(作業日報!$B$1130:$B$1150,作業日報!$A$1130:$A$1150,$A51,作業日報!$D$1130:$D$1150,"○")+SUMIFS(作業日報!$F$1130:$F$1150,作業日報!$E$1130:$E$1150,$A51,作業日報!$H$1130:$H$1150,"○")</f>
        <v>0</v>
      </c>
      <c r="AF51" s="392">
        <f>SUMIFS(作業日報!$B$1173:$B$1193,作業日報!$A$1173:$A$1193,$A51,作業日報!$D$1173:$D$1193,"○")+SUMIFS(作業日報!$F$1173:$F$1193,作業日報!$E$1173:$E$1193,$A51,作業日報!$H$1173:$H$1193,"○")</f>
        <v>0</v>
      </c>
      <c r="AG51" s="392">
        <f>SUMIFS(作業日報!$B$1216:$B$1236,作業日報!$A$1216:$A$1236,$A51,作業日報!$D$1216:$D$1236,"○")+SUMIFS(作業日報!$F$1216:$F$1236,作業日報!$E$1216:$E$1236,$A51,作業日報!$H$1216:$H$1236,"○")</f>
        <v>0</v>
      </c>
      <c r="AH51" s="392">
        <f>SUMIFS(作業日報!$B$1259:$B$1279,作業日報!$A$1259:$A$1279,$A51,作業日報!$D$1259:$D$1279,"○")+SUMIFS(作業日報!$F$1259:$F$1279,作業日報!$E$1259:$E$1279,$A51,作業日報!$H$1259:$H$1279,"○")</f>
        <v>0</v>
      </c>
      <c r="AI51" s="392">
        <f>SUMIFS(作業日報!$B$1302:$B$1322,作業日報!$A$1302:$A$1322,$A51,作業日報!$D$1302:$D$1322,"○")+SUMIFS(作業日報!$F$1302:$F$1322,作業日報!$E$1302:$E$1322,$A51,作業日報!$H$1302:$H$1322,"○")</f>
        <v>0</v>
      </c>
      <c r="AJ51" s="392">
        <f>SUMIFS(作業日報!$B$1345:$B$1365,作業日報!$A$1345:$A$1365,$A51,作業日報!$D$1345:$D$1365,"○")+SUMIFS(作業日報!$F$1345:$F$1365,作業日報!$E$1345:$E$1365,$A51,作業日報!$H$1345:$H$1365,"○")</f>
        <v>0</v>
      </c>
      <c r="AK51" s="392">
        <f>SUMIFS(作業日報!$B$1388:$B$1408,作業日報!$A$1388:$A$1408,$A51,作業日報!$D$1388:$D$1408,"○")+SUMIFS(作業日報!$F$1388:$F$1408,作業日報!$E$1388:$E$1408,$A51,作業日報!$H$1388:$H$1408,"○")</f>
        <v>0</v>
      </c>
      <c r="AL51" s="392">
        <f>SUMIFS(作業日報!$B$1431:$B$1451,作業日報!$A$1431:$A$1451,$A51,作業日報!$D$1431:$D$1451,"○")+SUMIFS(作業日報!$F$1431:$F$1451,作業日報!$E$1431:$E$1451,$A51,作業日報!$H$1431:$H$1451,"○")</f>
        <v>0</v>
      </c>
      <c r="AM51" s="392">
        <f>SUMIFS(作業日報!$B$1474:$B$1494,作業日報!$A$1474:$A$1494,$A51,作業日報!$D$1474:$D$1494,"○")+SUMIFS(作業日報!$F$1474:$F$1494,作業日報!$E$1474:$E$1494,$A51,作業日報!$H$1474:$H$1494,"○")</f>
        <v>0</v>
      </c>
      <c r="AN51" s="392">
        <f>SUMIFS(作業日報!$B$1517:$B$1537,作業日報!$A$1517:$A$1537,$A51,作業日報!$D$1517:$D$1537,"○")+SUMIFS(作業日報!$F$1517:$F$1537,作業日報!$E$1517:$E$1537,$A51,作業日報!$H$1517:$H$1537,"○")</f>
        <v>0</v>
      </c>
      <c r="AO51" s="392">
        <f>SUMIFS(作業日報!$B$1560:$B$1580,作業日報!$A$1560:$A$1580,$A51,作業日報!$D$1560:$D$1580,"○")+SUMIFS(作業日報!$F$1560:$F$1580,作業日報!$E$1560:$E$1580,$A51,作業日報!$H$1560:$H$1580,"○")</f>
        <v>0</v>
      </c>
      <c r="AP51" s="392">
        <f>SUMIFS(作業日報!$B$1603:$B$1623,作業日報!$A$1603:$A$1623,$A51,作業日報!$D$1603:$D$1623,"○")+SUMIFS(作業日報!$F$1603:$F$1623,作業日報!$E$1603:$E$1623,$A51,作業日報!$H$1603:$H$1623,"○")</f>
        <v>0</v>
      </c>
      <c r="AQ51" s="392">
        <f>SUMIFS(作業日報!$B$1646:$B$1666,作業日報!$A$1646:$A$1666,$A51,作業日報!$D$1646:$D$1666,"○")+SUMIFS(作業日報!$F$1646:$F$1666,作業日報!$E$1646:$E$1666,$A51,作業日報!$H$1646:$H$1666,"○")</f>
        <v>0</v>
      </c>
      <c r="AR51" s="392">
        <f>SUMIFS(作業日報!$B$1689:$B$1709,作業日報!$A$1689:$A$1709,$A51,作業日報!$D$1689:$D$1709,"○")+SUMIFS(作業日報!$F$1689:$F$1709,作業日報!$E$1689:$E$1709,$A51,作業日報!$H$1689:$H$1709,"○")</f>
        <v>0</v>
      </c>
      <c r="AS51" s="392">
        <f>SUMIFS(作業日報!$B$1732:$B$1752,作業日報!$A$1732:$A$1752,$A51,作業日報!$D$1732:$D$1752,"○")+SUMIFS(作業日報!$F$1732:$F$1752,作業日報!$E$1732:$E$1752,$A51,作業日報!$H$1732:$H$1752,"○")</f>
        <v>0</v>
      </c>
      <c r="AT51" s="392">
        <f>SUMIFS(作業日報!$B$1775:$B$1795,作業日報!$A$1775:$A$1795,$A51,作業日報!$D$1775:$D$1795,"○")+SUMIFS(作業日報!$F$1775:$F$1795,作業日報!$E$1775:$E$1795,$A51,作業日報!$H$1775:$H$1795,"○")</f>
        <v>0</v>
      </c>
      <c r="AU51" s="392">
        <f>SUMIFS(作業日報!$B$1818:$B$1838,作業日報!$A$1818:$A$1838,$A51,作業日報!$D$1818:$D$1838,"○")+SUMIFS(作業日報!$F$1818:$F$1838,作業日報!$E$1818:$E$1838,$A51,作業日報!$H$1818:$H$1838,"○")</f>
        <v>0</v>
      </c>
      <c r="AV51" s="392">
        <f>SUMIFS(作業日報!$B$1861:$B$1881,作業日報!$A$1861:$A$1881,$A51,作業日報!$D$1861:$D$1881,"○")+SUMIFS(作業日報!$F$1861:$F$1881,作業日報!$E$1861:$E$1881,$A51,作業日報!$H$1861:$H$1881,"○")</f>
        <v>0</v>
      </c>
      <c r="AW51" s="392">
        <f>SUMIFS(作業日報!$B$1904:$B$1924,作業日報!$A$1904:$A$1924,$A51,作業日報!$D$1904:$D$1924,"○")+SUMIFS(作業日報!$F$1904:$F$1924,作業日報!$E$1904:$E$1924,$A51,作業日報!$H$1904:$H$1924,"○")</f>
        <v>0</v>
      </c>
      <c r="AX51" s="392">
        <f>SUMIFS(作業日報!$B$1947:$B$1967,作業日報!$A$1947:$A$1967,$A51,作業日報!$D$1947:$D$1967,"○")+SUMIFS(作業日報!$F$1947:$F$1967,作業日報!$E$1947:$E$1967,$A51,作業日報!$H$1947:$H$1967,"○")</f>
        <v>0</v>
      </c>
      <c r="AY51" s="392">
        <f>SUMIFS(作業日報!$B$1990:$B$2010,作業日報!$A$1990:$A$2010,$A51,作業日報!$D$1990:$D$2010,"○")+SUMIFS(作業日報!$F$1990:$F$2010,作業日報!$E$1990:$E$2010,$A51,作業日報!$H$1990:$H$2010,"○")</f>
        <v>0</v>
      </c>
      <c r="AZ51" s="392">
        <f>SUMIFS(作業日報!$B$2033:$B$2053,作業日報!$A$2033:$A$2053,$A51,作業日報!$D$2033:$D$2053,"○")+SUMIFS(作業日報!$F$2033:$F$2053,作業日報!$E$2033:$E$2053,$A51,作業日報!$H$2033:$H$2053,"○")</f>
        <v>0</v>
      </c>
      <c r="BA51" s="392">
        <f>SUMIFS(作業日報!$B$2076:$B$2096,作業日報!$A$2076:$A$2096,$A51,作業日報!$D$2076:$D$2096,"○")+SUMIFS(作業日報!$F$2076:$F$2096,作業日報!$E$2076:$E$2096,$A51,作業日報!$H$2076:$H$2096,"○")</f>
        <v>0</v>
      </c>
      <c r="BB51" s="392">
        <f>SUMIFS(作業日報!$B$2119:$B$2139,作業日報!$A$2119:$A$2139,$A51,作業日報!$D$2119:$D$2139,"○")+SUMIFS(作業日報!$F$2119:$F$2139,作業日報!$E$2119:$E$2139,$A51,作業日報!$H$2119:$H$2139,"○")</f>
        <v>0</v>
      </c>
      <c r="BC51" s="478">
        <f>SUMIFS(作業日報!$B$2162:$B$2182,作業日報!$A$2162:$A$2182,$A51,作業日報!$D$2162:$D$2182,"○")+SUMIFS(作業日報!$F$2162:$F$2182,作業日報!$E$2162:$E$2182,$A51,作業日報!$H$2162:$H$2182,"○")</f>
        <v>0</v>
      </c>
    </row>
    <row r="52" spans="1:55" x14ac:dyDescent="0.2">
      <c r="A52" s="399"/>
      <c r="B52" s="398"/>
      <c r="C52" s="397"/>
      <c r="D52" s="396">
        <f>SUMIFS(作業日報!B:B,作業日報!A:A,A52,作業日報!D:D,"○")+SUMIFS(作業日報!F:F,作業日報!E:E,A52,作業日報!H:H,"○")</f>
        <v>0</v>
      </c>
      <c r="E52" s="395">
        <f>SUMIFS(作業日報!$B$12:$B$32,作業日報!$A$12:$A$32,$A52,作業日報!$D$12:$D$32,"○")+SUMIFS(作業日報!$F$12:$F$32,作業日報!$E$12:$E$32,$A52,作業日報!$H$12:$H$32,"○")</f>
        <v>0</v>
      </c>
      <c r="F52" s="394">
        <f>SUMIFS(作業日報!$B$55:$B$75,作業日報!$A$55:$A$75,$A52,作業日報!$D$55:$D$75,"○")+SUMIFS(作業日報!$F$55:$F$75,作業日報!$E$55:$E$75,$A52,作業日報!$H$55:$H$75,"○")</f>
        <v>0</v>
      </c>
      <c r="G52" s="394">
        <f>SUMIFS(作業日報!$B$98:$B$118,作業日報!$A$98:$A$118,$A52,作業日報!$D$98:$D$118,"○")+SUMIFS(作業日報!$F$98:$F$118,作業日報!$E$98:$E$118,$A52,作業日報!$H$98:$H$118,"○")</f>
        <v>0</v>
      </c>
      <c r="H52" s="394">
        <f>SUMIFS(作業日報!$B$141:$B$161,作業日報!$A$141:$A$161,$A52,作業日報!$D$141:$D$161,"○")+SUMIFS(作業日報!$F$141:$F$161,作業日報!$E$141:$E$161,$A52,作業日報!$H$141:$H$161,"○")</f>
        <v>0</v>
      </c>
      <c r="I52" s="394">
        <f>SUMIFS(作業日報!$B$184:$B$204,作業日報!$A$184:$A$204,$A52,作業日報!$D$184:$D$204,"○")+SUMIFS(作業日報!$F$184:$F$204,作業日報!$E$184:$E$204,$A52,作業日報!$H$184:$H$204,"○")</f>
        <v>0</v>
      </c>
      <c r="J52" s="394">
        <f>SUMIFS(作業日報!$B$227:$B$247,作業日報!$A$227:$A$247,$A52,作業日報!$D$227:$D$247,"○")+SUMIFS(作業日報!$F$227:$F$247,作業日報!$E$227:$E$247,$A52,作業日報!$H$227:$H$247,"○")</f>
        <v>0</v>
      </c>
      <c r="K52" s="394">
        <f>SUMIFS(作業日報!$B$270:$B$290,作業日報!$A$270:$A$290,$A52,作業日報!$D$270:$D$290,"○")+SUMIFS(作業日報!$F$270:$F$290,作業日報!$E$270:$E$290,$A52,作業日報!$H$270:$H$290,"○")</f>
        <v>0</v>
      </c>
      <c r="L52" s="394">
        <f>SUMIFS(作業日報!$B$313:$B$333,作業日報!$A$313:$A$333,$A52,作業日報!$D$313:$D$333,"○")+SUMIFS(作業日報!$F$313:$F$333,作業日報!$E$313:$E$333,$A52,作業日報!$H$313:$H$333,"○")</f>
        <v>0</v>
      </c>
      <c r="M52" s="394">
        <f>SUMIFS(作業日報!$B$356:$B$376,作業日報!$A$356:$A$376,$A52,作業日報!$D$356:$D$376,"○")+SUMIFS(作業日報!$F$356:$F$376,作業日報!$E$356:$E$376,$A52,作業日報!$H$356:$H$376,"○")</f>
        <v>0</v>
      </c>
      <c r="N52" s="394">
        <f>SUMIFS(作業日報!$B$399:$B$419,作業日報!$A$399:$A$419,$A52,作業日報!$D$399:$D$419,"○")+SUMIFS(作業日報!$F$399:$F$419,作業日報!$E$399:$E$419,$A52,作業日報!$H$399:$H$419,"○")</f>
        <v>0</v>
      </c>
      <c r="O52" s="394">
        <f>SUMIFS(作業日報!$B$442:$B$462,作業日報!$A$442:$A$462,$A52,作業日報!$D$442:$D$462,"○")+SUMIFS(作業日報!$F$442:$F$462,作業日報!$E$442:$E$462,$A52,作業日報!$H$442:$H$462,"○")</f>
        <v>0</v>
      </c>
      <c r="P52" s="394">
        <f>SUMIFS(作業日報!$B$485:$B$505,作業日報!$A$485:$A$505,$A52,作業日報!$D$485:$D$505,"○")+SUMIFS(作業日報!$F$485:$F$505,作業日報!$E$485:$E$505,$A52,作業日報!$H$485:$H$505,"○")</f>
        <v>0</v>
      </c>
      <c r="Q52" s="394">
        <f>SUMIFS(作業日報!$B$528:$B$548,作業日報!$A$528:$A$548,$A52,作業日報!$D$528:$D$548,"○")+SUMIFS(作業日報!$F$528:$F$548,作業日報!$E$528:$E$548,$A52,作業日報!$H$528:$H$548,"○")</f>
        <v>0</v>
      </c>
      <c r="R52" s="394">
        <f>SUMIFS(作業日報!$B$571:$B$591,作業日報!$A$571:$A$591,$A52,作業日報!$D$571:$D$591,"○")+SUMIFS(作業日報!$F$571:$F$591,作業日報!$E$571:$E$591,$A52,作業日報!$H$571:$H$591,"○")</f>
        <v>0</v>
      </c>
      <c r="S52" s="391">
        <f>SUMIFS(作業日報!$B$614:$B$634,作業日報!$A$614:$A$634,$A52,作業日報!$D$614:$D$634,"○")+SUMIFS(作業日報!$F$614:$F$634,作業日報!$E$614:$E$634,$A52,作業日報!$H$614:$H$634,"○")</f>
        <v>0</v>
      </c>
      <c r="T52" s="393">
        <f>SUMIFS(作業日報!$B$657:$B$677,作業日報!$A$657:$A$677,$A52,作業日報!$D$657:$D$677,"○")+SUMIFS(作業日報!$F$657:$F$677,作業日報!$E$657:$E$677,$A52,作業日報!$H$657:$H$677,"○")</f>
        <v>0</v>
      </c>
      <c r="U52" s="392">
        <f>SUMIFS(作業日報!$B$700:$B$720,作業日報!$A$700:$A$720,$A52,作業日報!$D$700:$D$720,"○")+SUMIFS(作業日報!$F$700:$F$720,作業日報!$E$700:$E$720,$A52,作業日報!$H$700:$H$720,"○")</f>
        <v>0</v>
      </c>
      <c r="V52" s="392">
        <f>SUMIFS(作業日報!$B$743:$B$763,作業日報!$A$743:$A$763,$A52,作業日報!$D$743:$D$763,"○")+SUMIFS(作業日報!$F$743:$F$763,作業日報!$E$743:$E$763,$A52,作業日報!$H$743:$H$763,"○")</f>
        <v>0</v>
      </c>
      <c r="W52" s="392">
        <f>SUMIFS(作業日報!$B$786:$B$806,作業日報!$A$786:$A$806,$A52,作業日報!$D$786:$D$806,"○")+SUMIFS(作業日報!$F$786:$F$806,作業日報!$E$786:$E$806,$A52,作業日報!$H$786:$H$806,"○")</f>
        <v>0</v>
      </c>
      <c r="X52" s="392">
        <f>SUMIFS(作業日報!$B$829:$B$849,作業日報!$A$829:$A$849,$A52,作業日報!$D$829:$D$849,"○")+SUMIFS(作業日報!$F$829:$F$849,作業日報!$E$829:$E$849,$A52,作業日報!$H$829:$H$849,"○")</f>
        <v>0</v>
      </c>
      <c r="Y52" s="392">
        <f>SUMIFS(作業日報!$B$872:$B$892,作業日報!$A$872:$A$892,$A52,作業日報!$D$872:$D$892,"○")+SUMIFS(作業日報!$F$872:$F$892,作業日報!$E$872:$E$892,$A52,作業日報!$H$872:$H$892,"○")</f>
        <v>0</v>
      </c>
      <c r="Z52" s="392">
        <f>SUMIFS(作業日報!$B$915:$B$935,作業日報!$A$915:$A$935,$A52,作業日報!$D$915:$D$935,"○")+SUMIFS(作業日報!$F$915:$F$935,作業日報!$E$915:$E$935,$A52,作業日報!$H$915:$H$935,"○")</f>
        <v>0</v>
      </c>
      <c r="AA52" s="473">
        <f>SUMIFS(作業日報!$B$958:$B$978,作業日報!$A$958:$A$978,$A52,作業日報!$D$958:$D$978,"○")+SUMIFS(作業日報!$F$958:$F$978,作業日報!$E$958:$E$978,$A52,作業日報!$H$958:$H$978,"○")</f>
        <v>0</v>
      </c>
      <c r="AB52" s="392">
        <f>SUMIFS(作業日報!$B$1001:$B$1021,作業日報!$A$1001:$A$1021,$A52,作業日報!$D$1001:$D$1021,"○")+SUMIFS(作業日報!$F$1001:$F$1021,作業日報!$E$1001:$E$1021,$A52,作業日報!$H$1001:$H$1021,"○")</f>
        <v>0</v>
      </c>
      <c r="AC52" s="392">
        <f>SUMIFS(作業日報!$B$1044:$B$1064,作業日報!$A$1044:$A$1064,$A52,作業日報!$D$1044:$D$1064,"○")+SUMIFS(作業日報!$F$1044:$F$1064,作業日報!$E$1044:$E$1064,$A52,作業日報!$H$1044:$H$1064,"○")</f>
        <v>0</v>
      </c>
      <c r="AD52" s="392">
        <f>SUMIFS(作業日報!$B$1087:$B$1107,作業日報!$A$1087:$A$1107,$A52,作業日報!$D$1087:$D$1107,"○")+SUMIFS(作業日報!$F$1087:$F$1107,作業日報!$E$1087:$E$1107,$A52,作業日報!$H$1087:$H$1107,"○")</f>
        <v>0</v>
      </c>
      <c r="AE52" s="392">
        <f>SUMIFS(作業日報!$B$1130:$B$1150,作業日報!$A$1130:$A$1150,$A52,作業日報!$D$1130:$D$1150,"○")+SUMIFS(作業日報!$F$1130:$F$1150,作業日報!$E$1130:$E$1150,$A52,作業日報!$H$1130:$H$1150,"○")</f>
        <v>0</v>
      </c>
      <c r="AF52" s="392">
        <f>SUMIFS(作業日報!$B$1173:$B$1193,作業日報!$A$1173:$A$1193,$A52,作業日報!$D$1173:$D$1193,"○")+SUMIFS(作業日報!$F$1173:$F$1193,作業日報!$E$1173:$E$1193,$A52,作業日報!$H$1173:$H$1193,"○")</f>
        <v>0</v>
      </c>
      <c r="AG52" s="392">
        <f>SUMIFS(作業日報!$B$1216:$B$1236,作業日報!$A$1216:$A$1236,$A52,作業日報!$D$1216:$D$1236,"○")+SUMIFS(作業日報!$F$1216:$F$1236,作業日報!$E$1216:$E$1236,$A52,作業日報!$H$1216:$H$1236,"○")</f>
        <v>0</v>
      </c>
      <c r="AH52" s="392">
        <f>SUMIFS(作業日報!$B$1259:$B$1279,作業日報!$A$1259:$A$1279,$A52,作業日報!$D$1259:$D$1279,"○")+SUMIFS(作業日報!$F$1259:$F$1279,作業日報!$E$1259:$E$1279,$A52,作業日報!$H$1259:$H$1279,"○")</f>
        <v>0</v>
      </c>
      <c r="AI52" s="392">
        <f>SUMIFS(作業日報!$B$1302:$B$1322,作業日報!$A$1302:$A$1322,$A52,作業日報!$D$1302:$D$1322,"○")+SUMIFS(作業日報!$F$1302:$F$1322,作業日報!$E$1302:$E$1322,$A52,作業日報!$H$1302:$H$1322,"○")</f>
        <v>0</v>
      </c>
      <c r="AJ52" s="392">
        <f>SUMIFS(作業日報!$B$1345:$B$1365,作業日報!$A$1345:$A$1365,$A52,作業日報!$D$1345:$D$1365,"○")+SUMIFS(作業日報!$F$1345:$F$1365,作業日報!$E$1345:$E$1365,$A52,作業日報!$H$1345:$H$1365,"○")</f>
        <v>0</v>
      </c>
      <c r="AK52" s="392">
        <f>SUMIFS(作業日報!$B$1388:$B$1408,作業日報!$A$1388:$A$1408,$A52,作業日報!$D$1388:$D$1408,"○")+SUMIFS(作業日報!$F$1388:$F$1408,作業日報!$E$1388:$E$1408,$A52,作業日報!$H$1388:$H$1408,"○")</f>
        <v>0</v>
      </c>
      <c r="AL52" s="392">
        <f>SUMIFS(作業日報!$B$1431:$B$1451,作業日報!$A$1431:$A$1451,$A52,作業日報!$D$1431:$D$1451,"○")+SUMIFS(作業日報!$F$1431:$F$1451,作業日報!$E$1431:$E$1451,$A52,作業日報!$H$1431:$H$1451,"○")</f>
        <v>0</v>
      </c>
      <c r="AM52" s="392">
        <f>SUMIFS(作業日報!$B$1474:$B$1494,作業日報!$A$1474:$A$1494,$A52,作業日報!$D$1474:$D$1494,"○")+SUMIFS(作業日報!$F$1474:$F$1494,作業日報!$E$1474:$E$1494,$A52,作業日報!$H$1474:$H$1494,"○")</f>
        <v>0</v>
      </c>
      <c r="AN52" s="392">
        <f>SUMIFS(作業日報!$B$1517:$B$1537,作業日報!$A$1517:$A$1537,$A52,作業日報!$D$1517:$D$1537,"○")+SUMIFS(作業日報!$F$1517:$F$1537,作業日報!$E$1517:$E$1537,$A52,作業日報!$H$1517:$H$1537,"○")</f>
        <v>0</v>
      </c>
      <c r="AO52" s="392">
        <f>SUMIFS(作業日報!$B$1560:$B$1580,作業日報!$A$1560:$A$1580,$A52,作業日報!$D$1560:$D$1580,"○")+SUMIFS(作業日報!$F$1560:$F$1580,作業日報!$E$1560:$E$1580,$A52,作業日報!$H$1560:$H$1580,"○")</f>
        <v>0</v>
      </c>
      <c r="AP52" s="392">
        <f>SUMIFS(作業日報!$B$1603:$B$1623,作業日報!$A$1603:$A$1623,$A52,作業日報!$D$1603:$D$1623,"○")+SUMIFS(作業日報!$F$1603:$F$1623,作業日報!$E$1603:$E$1623,$A52,作業日報!$H$1603:$H$1623,"○")</f>
        <v>0</v>
      </c>
      <c r="AQ52" s="392">
        <f>SUMIFS(作業日報!$B$1646:$B$1666,作業日報!$A$1646:$A$1666,$A52,作業日報!$D$1646:$D$1666,"○")+SUMIFS(作業日報!$F$1646:$F$1666,作業日報!$E$1646:$E$1666,$A52,作業日報!$H$1646:$H$1666,"○")</f>
        <v>0</v>
      </c>
      <c r="AR52" s="392">
        <f>SUMIFS(作業日報!$B$1689:$B$1709,作業日報!$A$1689:$A$1709,$A52,作業日報!$D$1689:$D$1709,"○")+SUMIFS(作業日報!$F$1689:$F$1709,作業日報!$E$1689:$E$1709,$A52,作業日報!$H$1689:$H$1709,"○")</f>
        <v>0</v>
      </c>
      <c r="AS52" s="392">
        <f>SUMIFS(作業日報!$B$1732:$B$1752,作業日報!$A$1732:$A$1752,$A52,作業日報!$D$1732:$D$1752,"○")+SUMIFS(作業日報!$F$1732:$F$1752,作業日報!$E$1732:$E$1752,$A52,作業日報!$H$1732:$H$1752,"○")</f>
        <v>0</v>
      </c>
      <c r="AT52" s="392">
        <f>SUMIFS(作業日報!$B$1775:$B$1795,作業日報!$A$1775:$A$1795,$A52,作業日報!$D$1775:$D$1795,"○")+SUMIFS(作業日報!$F$1775:$F$1795,作業日報!$E$1775:$E$1795,$A52,作業日報!$H$1775:$H$1795,"○")</f>
        <v>0</v>
      </c>
      <c r="AU52" s="392">
        <f>SUMIFS(作業日報!$B$1818:$B$1838,作業日報!$A$1818:$A$1838,$A52,作業日報!$D$1818:$D$1838,"○")+SUMIFS(作業日報!$F$1818:$F$1838,作業日報!$E$1818:$E$1838,$A52,作業日報!$H$1818:$H$1838,"○")</f>
        <v>0</v>
      </c>
      <c r="AV52" s="392">
        <f>SUMIFS(作業日報!$B$1861:$B$1881,作業日報!$A$1861:$A$1881,$A52,作業日報!$D$1861:$D$1881,"○")+SUMIFS(作業日報!$F$1861:$F$1881,作業日報!$E$1861:$E$1881,$A52,作業日報!$H$1861:$H$1881,"○")</f>
        <v>0</v>
      </c>
      <c r="AW52" s="392">
        <f>SUMIFS(作業日報!$B$1904:$B$1924,作業日報!$A$1904:$A$1924,$A52,作業日報!$D$1904:$D$1924,"○")+SUMIFS(作業日報!$F$1904:$F$1924,作業日報!$E$1904:$E$1924,$A52,作業日報!$H$1904:$H$1924,"○")</f>
        <v>0</v>
      </c>
      <c r="AX52" s="392">
        <f>SUMIFS(作業日報!$B$1947:$B$1967,作業日報!$A$1947:$A$1967,$A52,作業日報!$D$1947:$D$1967,"○")+SUMIFS(作業日報!$F$1947:$F$1967,作業日報!$E$1947:$E$1967,$A52,作業日報!$H$1947:$H$1967,"○")</f>
        <v>0</v>
      </c>
      <c r="AY52" s="392">
        <f>SUMIFS(作業日報!$B$1990:$B$2010,作業日報!$A$1990:$A$2010,$A52,作業日報!$D$1990:$D$2010,"○")+SUMIFS(作業日報!$F$1990:$F$2010,作業日報!$E$1990:$E$2010,$A52,作業日報!$H$1990:$H$2010,"○")</f>
        <v>0</v>
      </c>
      <c r="AZ52" s="392">
        <f>SUMIFS(作業日報!$B$2033:$B$2053,作業日報!$A$2033:$A$2053,$A52,作業日報!$D$2033:$D$2053,"○")+SUMIFS(作業日報!$F$2033:$F$2053,作業日報!$E$2033:$E$2053,$A52,作業日報!$H$2033:$H$2053,"○")</f>
        <v>0</v>
      </c>
      <c r="BA52" s="392">
        <f>SUMIFS(作業日報!$B$2076:$B$2096,作業日報!$A$2076:$A$2096,$A52,作業日報!$D$2076:$D$2096,"○")+SUMIFS(作業日報!$F$2076:$F$2096,作業日報!$E$2076:$E$2096,$A52,作業日報!$H$2076:$H$2096,"○")</f>
        <v>0</v>
      </c>
      <c r="BB52" s="392">
        <f>SUMIFS(作業日報!$B$2119:$B$2139,作業日報!$A$2119:$A$2139,$A52,作業日報!$D$2119:$D$2139,"○")+SUMIFS(作業日報!$F$2119:$F$2139,作業日報!$E$2119:$E$2139,$A52,作業日報!$H$2119:$H$2139,"○")</f>
        <v>0</v>
      </c>
      <c r="BC52" s="478">
        <f>SUMIFS(作業日報!$B$2162:$B$2182,作業日報!$A$2162:$A$2182,$A52,作業日報!$D$2162:$D$2182,"○")+SUMIFS(作業日報!$F$2162:$F$2182,作業日報!$E$2162:$E$2182,$A52,作業日報!$H$2162:$H$2182,"○")</f>
        <v>0</v>
      </c>
    </row>
    <row r="53" spans="1:55" x14ac:dyDescent="0.2">
      <c r="A53" s="399"/>
      <c r="B53" s="398"/>
      <c r="C53" s="397"/>
      <c r="D53" s="396">
        <f>SUMIFS(作業日報!B:B,作業日報!A:A,A53,作業日報!D:D,"○")+SUMIFS(作業日報!F:F,作業日報!E:E,A53,作業日報!H:H,"○")</f>
        <v>0</v>
      </c>
      <c r="E53" s="395">
        <f>SUMIFS(作業日報!$B$12:$B$32,作業日報!$A$12:$A$32,$A53,作業日報!$D$12:$D$32,"○")+SUMIFS(作業日報!$F$12:$F$32,作業日報!$E$12:$E$32,$A53,作業日報!$H$12:$H$32,"○")</f>
        <v>0</v>
      </c>
      <c r="F53" s="394">
        <f>SUMIFS(作業日報!$B$55:$B$75,作業日報!$A$55:$A$75,$A53,作業日報!$D$55:$D$75,"○")+SUMIFS(作業日報!$F$55:$F$75,作業日報!$E$55:$E$75,$A53,作業日報!$H$55:$H$75,"○")</f>
        <v>0</v>
      </c>
      <c r="G53" s="394">
        <f>SUMIFS(作業日報!$B$98:$B$118,作業日報!$A$98:$A$118,$A53,作業日報!$D$98:$D$118,"○")+SUMIFS(作業日報!$F$98:$F$118,作業日報!$E$98:$E$118,$A53,作業日報!$H$98:$H$118,"○")</f>
        <v>0</v>
      </c>
      <c r="H53" s="394">
        <f>SUMIFS(作業日報!$B$141:$B$161,作業日報!$A$141:$A$161,$A53,作業日報!$D$141:$D$161,"○")+SUMIFS(作業日報!$F$141:$F$161,作業日報!$E$141:$E$161,$A53,作業日報!$H$141:$H$161,"○")</f>
        <v>0</v>
      </c>
      <c r="I53" s="394">
        <f>SUMIFS(作業日報!$B$184:$B$204,作業日報!$A$184:$A$204,$A53,作業日報!$D$184:$D$204,"○")+SUMIFS(作業日報!$F$184:$F$204,作業日報!$E$184:$E$204,$A53,作業日報!$H$184:$H$204,"○")</f>
        <v>0</v>
      </c>
      <c r="J53" s="394">
        <f>SUMIFS(作業日報!$B$227:$B$247,作業日報!$A$227:$A$247,$A53,作業日報!$D$227:$D$247,"○")+SUMIFS(作業日報!$F$227:$F$247,作業日報!$E$227:$E$247,$A53,作業日報!$H$227:$H$247,"○")</f>
        <v>0</v>
      </c>
      <c r="K53" s="394">
        <f>SUMIFS(作業日報!$B$270:$B$290,作業日報!$A$270:$A$290,$A53,作業日報!$D$270:$D$290,"○")+SUMIFS(作業日報!$F$270:$F$290,作業日報!$E$270:$E$290,$A53,作業日報!$H$270:$H$290,"○")</f>
        <v>0</v>
      </c>
      <c r="L53" s="394">
        <f>SUMIFS(作業日報!$B$313:$B$333,作業日報!$A$313:$A$333,$A53,作業日報!$D$313:$D$333,"○")+SUMIFS(作業日報!$F$313:$F$333,作業日報!$E$313:$E$333,$A53,作業日報!$H$313:$H$333,"○")</f>
        <v>0</v>
      </c>
      <c r="M53" s="394">
        <f>SUMIFS(作業日報!$B$356:$B$376,作業日報!$A$356:$A$376,$A53,作業日報!$D$356:$D$376,"○")+SUMIFS(作業日報!$F$356:$F$376,作業日報!$E$356:$E$376,$A53,作業日報!$H$356:$H$376,"○")</f>
        <v>0</v>
      </c>
      <c r="N53" s="394">
        <f>SUMIFS(作業日報!$B$399:$B$419,作業日報!$A$399:$A$419,$A53,作業日報!$D$399:$D$419,"○")+SUMIFS(作業日報!$F$399:$F$419,作業日報!$E$399:$E$419,$A53,作業日報!$H$399:$H$419,"○")</f>
        <v>0</v>
      </c>
      <c r="O53" s="394">
        <f>SUMIFS(作業日報!$B$442:$B$462,作業日報!$A$442:$A$462,$A53,作業日報!$D$442:$D$462,"○")+SUMIFS(作業日報!$F$442:$F$462,作業日報!$E$442:$E$462,$A53,作業日報!$H$442:$H$462,"○")</f>
        <v>0</v>
      </c>
      <c r="P53" s="394">
        <f>SUMIFS(作業日報!$B$485:$B$505,作業日報!$A$485:$A$505,$A53,作業日報!$D$485:$D$505,"○")+SUMIFS(作業日報!$F$485:$F$505,作業日報!$E$485:$E$505,$A53,作業日報!$H$485:$H$505,"○")</f>
        <v>0</v>
      </c>
      <c r="Q53" s="394">
        <f>SUMIFS(作業日報!$B$528:$B$548,作業日報!$A$528:$A$548,$A53,作業日報!$D$528:$D$548,"○")+SUMIFS(作業日報!$F$528:$F$548,作業日報!$E$528:$E$548,$A53,作業日報!$H$528:$H$548,"○")</f>
        <v>0</v>
      </c>
      <c r="R53" s="394">
        <f>SUMIFS(作業日報!$B$571:$B$591,作業日報!$A$571:$A$591,$A53,作業日報!$D$571:$D$591,"○")+SUMIFS(作業日報!$F$571:$F$591,作業日報!$E$571:$E$591,$A53,作業日報!$H$571:$H$591,"○")</f>
        <v>0</v>
      </c>
      <c r="S53" s="391">
        <f>SUMIFS(作業日報!$B$614:$B$634,作業日報!$A$614:$A$634,$A53,作業日報!$D$614:$D$634,"○")+SUMIFS(作業日報!$F$614:$F$634,作業日報!$E$614:$E$634,$A53,作業日報!$H$614:$H$634,"○")</f>
        <v>0</v>
      </c>
      <c r="T53" s="393">
        <f>SUMIFS(作業日報!$B$657:$B$677,作業日報!$A$657:$A$677,$A53,作業日報!$D$657:$D$677,"○")+SUMIFS(作業日報!$F$657:$F$677,作業日報!$E$657:$E$677,$A53,作業日報!$H$657:$H$677,"○")</f>
        <v>0</v>
      </c>
      <c r="U53" s="392">
        <f>SUMIFS(作業日報!$B$700:$B$720,作業日報!$A$700:$A$720,$A53,作業日報!$D$700:$D$720,"○")+SUMIFS(作業日報!$F$700:$F$720,作業日報!$E$700:$E$720,$A53,作業日報!$H$700:$H$720,"○")</f>
        <v>0</v>
      </c>
      <c r="V53" s="392">
        <f>SUMIFS(作業日報!$B$743:$B$763,作業日報!$A$743:$A$763,$A53,作業日報!$D$743:$D$763,"○")+SUMIFS(作業日報!$F$743:$F$763,作業日報!$E$743:$E$763,$A53,作業日報!$H$743:$H$763,"○")</f>
        <v>0</v>
      </c>
      <c r="W53" s="392">
        <f>SUMIFS(作業日報!$B$786:$B$806,作業日報!$A$786:$A$806,$A53,作業日報!$D$786:$D$806,"○")+SUMIFS(作業日報!$F$786:$F$806,作業日報!$E$786:$E$806,$A53,作業日報!$H$786:$H$806,"○")</f>
        <v>0</v>
      </c>
      <c r="X53" s="392">
        <f>SUMIFS(作業日報!$B$829:$B$849,作業日報!$A$829:$A$849,$A53,作業日報!$D$829:$D$849,"○")+SUMIFS(作業日報!$F$829:$F$849,作業日報!$E$829:$E$849,$A53,作業日報!$H$829:$H$849,"○")</f>
        <v>0</v>
      </c>
      <c r="Y53" s="392">
        <f>SUMIFS(作業日報!$B$872:$B$892,作業日報!$A$872:$A$892,$A53,作業日報!$D$872:$D$892,"○")+SUMIFS(作業日報!$F$872:$F$892,作業日報!$E$872:$E$892,$A53,作業日報!$H$872:$H$892,"○")</f>
        <v>0</v>
      </c>
      <c r="Z53" s="392">
        <f>SUMIFS(作業日報!$B$915:$B$935,作業日報!$A$915:$A$935,$A53,作業日報!$D$915:$D$935,"○")+SUMIFS(作業日報!$F$915:$F$935,作業日報!$E$915:$E$935,$A53,作業日報!$H$915:$H$935,"○")</f>
        <v>0</v>
      </c>
      <c r="AA53" s="473">
        <f>SUMIFS(作業日報!$B$958:$B$978,作業日報!$A$958:$A$978,$A53,作業日報!$D$958:$D$978,"○")+SUMIFS(作業日報!$F$958:$F$978,作業日報!$E$958:$E$978,$A53,作業日報!$H$958:$H$978,"○")</f>
        <v>0</v>
      </c>
      <c r="AB53" s="392">
        <f>SUMIFS(作業日報!$B$1001:$B$1021,作業日報!$A$1001:$A$1021,$A53,作業日報!$D$1001:$D$1021,"○")+SUMIFS(作業日報!$F$1001:$F$1021,作業日報!$E$1001:$E$1021,$A53,作業日報!$H$1001:$H$1021,"○")</f>
        <v>0</v>
      </c>
      <c r="AC53" s="392">
        <f>SUMIFS(作業日報!$B$1044:$B$1064,作業日報!$A$1044:$A$1064,$A53,作業日報!$D$1044:$D$1064,"○")+SUMIFS(作業日報!$F$1044:$F$1064,作業日報!$E$1044:$E$1064,$A53,作業日報!$H$1044:$H$1064,"○")</f>
        <v>0</v>
      </c>
      <c r="AD53" s="392">
        <f>SUMIFS(作業日報!$B$1087:$B$1107,作業日報!$A$1087:$A$1107,$A53,作業日報!$D$1087:$D$1107,"○")+SUMIFS(作業日報!$F$1087:$F$1107,作業日報!$E$1087:$E$1107,$A53,作業日報!$H$1087:$H$1107,"○")</f>
        <v>0</v>
      </c>
      <c r="AE53" s="392">
        <f>SUMIFS(作業日報!$B$1130:$B$1150,作業日報!$A$1130:$A$1150,$A53,作業日報!$D$1130:$D$1150,"○")+SUMIFS(作業日報!$F$1130:$F$1150,作業日報!$E$1130:$E$1150,$A53,作業日報!$H$1130:$H$1150,"○")</f>
        <v>0</v>
      </c>
      <c r="AF53" s="392">
        <f>SUMIFS(作業日報!$B$1173:$B$1193,作業日報!$A$1173:$A$1193,$A53,作業日報!$D$1173:$D$1193,"○")+SUMIFS(作業日報!$F$1173:$F$1193,作業日報!$E$1173:$E$1193,$A53,作業日報!$H$1173:$H$1193,"○")</f>
        <v>0</v>
      </c>
      <c r="AG53" s="392">
        <f>SUMIFS(作業日報!$B$1216:$B$1236,作業日報!$A$1216:$A$1236,$A53,作業日報!$D$1216:$D$1236,"○")+SUMIFS(作業日報!$F$1216:$F$1236,作業日報!$E$1216:$E$1236,$A53,作業日報!$H$1216:$H$1236,"○")</f>
        <v>0</v>
      </c>
      <c r="AH53" s="392">
        <f>SUMIFS(作業日報!$B$1259:$B$1279,作業日報!$A$1259:$A$1279,$A53,作業日報!$D$1259:$D$1279,"○")+SUMIFS(作業日報!$F$1259:$F$1279,作業日報!$E$1259:$E$1279,$A53,作業日報!$H$1259:$H$1279,"○")</f>
        <v>0</v>
      </c>
      <c r="AI53" s="392">
        <f>SUMIFS(作業日報!$B$1302:$B$1322,作業日報!$A$1302:$A$1322,$A53,作業日報!$D$1302:$D$1322,"○")+SUMIFS(作業日報!$F$1302:$F$1322,作業日報!$E$1302:$E$1322,$A53,作業日報!$H$1302:$H$1322,"○")</f>
        <v>0</v>
      </c>
      <c r="AJ53" s="392">
        <f>SUMIFS(作業日報!$B$1345:$B$1365,作業日報!$A$1345:$A$1365,$A53,作業日報!$D$1345:$D$1365,"○")+SUMIFS(作業日報!$F$1345:$F$1365,作業日報!$E$1345:$E$1365,$A53,作業日報!$H$1345:$H$1365,"○")</f>
        <v>0</v>
      </c>
      <c r="AK53" s="392">
        <f>SUMIFS(作業日報!$B$1388:$B$1408,作業日報!$A$1388:$A$1408,$A53,作業日報!$D$1388:$D$1408,"○")+SUMIFS(作業日報!$F$1388:$F$1408,作業日報!$E$1388:$E$1408,$A53,作業日報!$H$1388:$H$1408,"○")</f>
        <v>0</v>
      </c>
      <c r="AL53" s="392">
        <f>SUMIFS(作業日報!$B$1431:$B$1451,作業日報!$A$1431:$A$1451,$A53,作業日報!$D$1431:$D$1451,"○")+SUMIFS(作業日報!$F$1431:$F$1451,作業日報!$E$1431:$E$1451,$A53,作業日報!$H$1431:$H$1451,"○")</f>
        <v>0</v>
      </c>
      <c r="AM53" s="392">
        <f>SUMIFS(作業日報!$B$1474:$B$1494,作業日報!$A$1474:$A$1494,$A53,作業日報!$D$1474:$D$1494,"○")+SUMIFS(作業日報!$F$1474:$F$1494,作業日報!$E$1474:$E$1494,$A53,作業日報!$H$1474:$H$1494,"○")</f>
        <v>0</v>
      </c>
      <c r="AN53" s="392">
        <f>SUMIFS(作業日報!$B$1517:$B$1537,作業日報!$A$1517:$A$1537,$A53,作業日報!$D$1517:$D$1537,"○")+SUMIFS(作業日報!$F$1517:$F$1537,作業日報!$E$1517:$E$1537,$A53,作業日報!$H$1517:$H$1537,"○")</f>
        <v>0</v>
      </c>
      <c r="AO53" s="392">
        <f>SUMIFS(作業日報!$B$1560:$B$1580,作業日報!$A$1560:$A$1580,$A53,作業日報!$D$1560:$D$1580,"○")+SUMIFS(作業日報!$F$1560:$F$1580,作業日報!$E$1560:$E$1580,$A53,作業日報!$H$1560:$H$1580,"○")</f>
        <v>0</v>
      </c>
      <c r="AP53" s="392">
        <f>SUMIFS(作業日報!$B$1603:$B$1623,作業日報!$A$1603:$A$1623,$A53,作業日報!$D$1603:$D$1623,"○")+SUMIFS(作業日報!$F$1603:$F$1623,作業日報!$E$1603:$E$1623,$A53,作業日報!$H$1603:$H$1623,"○")</f>
        <v>0</v>
      </c>
      <c r="AQ53" s="392">
        <f>SUMIFS(作業日報!$B$1646:$B$1666,作業日報!$A$1646:$A$1666,$A53,作業日報!$D$1646:$D$1666,"○")+SUMIFS(作業日報!$F$1646:$F$1666,作業日報!$E$1646:$E$1666,$A53,作業日報!$H$1646:$H$1666,"○")</f>
        <v>0</v>
      </c>
      <c r="AR53" s="392">
        <f>SUMIFS(作業日報!$B$1689:$B$1709,作業日報!$A$1689:$A$1709,$A53,作業日報!$D$1689:$D$1709,"○")+SUMIFS(作業日報!$F$1689:$F$1709,作業日報!$E$1689:$E$1709,$A53,作業日報!$H$1689:$H$1709,"○")</f>
        <v>0</v>
      </c>
      <c r="AS53" s="392">
        <f>SUMIFS(作業日報!$B$1732:$B$1752,作業日報!$A$1732:$A$1752,$A53,作業日報!$D$1732:$D$1752,"○")+SUMIFS(作業日報!$F$1732:$F$1752,作業日報!$E$1732:$E$1752,$A53,作業日報!$H$1732:$H$1752,"○")</f>
        <v>0</v>
      </c>
      <c r="AT53" s="392">
        <f>SUMIFS(作業日報!$B$1775:$B$1795,作業日報!$A$1775:$A$1795,$A53,作業日報!$D$1775:$D$1795,"○")+SUMIFS(作業日報!$F$1775:$F$1795,作業日報!$E$1775:$E$1795,$A53,作業日報!$H$1775:$H$1795,"○")</f>
        <v>0</v>
      </c>
      <c r="AU53" s="392">
        <f>SUMIFS(作業日報!$B$1818:$B$1838,作業日報!$A$1818:$A$1838,$A53,作業日報!$D$1818:$D$1838,"○")+SUMIFS(作業日報!$F$1818:$F$1838,作業日報!$E$1818:$E$1838,$A53,作業日報!$H$1818:$H$1838,"○")</f>
        <v>0</v>
      </c>
      <c r="AV53" s="392">
        <f>SUMIFS(作業日報!$B$1861:$B$1881,作業日報!$A$1861:$A$1881,$A53,作業日報!$D$1861:$D$1881,"○")+SUMIFS(作業日報!$F$1861:$F$1881,作業日報!$E$1861:$E$1881,$A53,作業日報!$H$1861:$H$1881,"○")</f>
        <v>0</v>
      </c>
      <c r="AW53" s="392">
        <f>SUMIFS(作業日報!$B$1904:$B$1924,作業日報!$A$1904:$A$1924,$A53,作業日報!$D$1904:$D$1924,"○")+SUMIFS(作業日報!$F$1904:$F$1924,作業日報!$E$1904:$E$1924,$A53,作業日報!$H$1904:$H$1924,"○")</f>
        <v>0</v>
      </c>
      <c r="AX53" s="392">
        <f>SUMIFS(作業日報!$B$1947:$B$1967,作業日報!$A$1947:$A$1967,$A53,作業日報!$D$1947:$D$1967,"○")+SUMIFS(作業日報!$F$1947:$F$1967,作業日報!$E$1947:$E$1967,$A53,作業日報!$H$1947:$H$1967,"○")</f>
        <v>0</v>
      </c>
      <c r="AY53" s="392">
        <f>SUMIFS(作業日報!$B$1990:$B$2010,作業日報!$A$1990:$A$2010,$A53,作業日報!$D$1990:$D$2010,"○")+SUMIFS(作業日報!$F$1990:$F$2010,作業日報!$E$1990:$E$2010,$A53,作業日報!$H$1990:$H$2010,"○")</f>
        <v>0</v>
      </c>
      <c r="AZ53" s="392">
        <f>SUMIFS(作業日報!$B$2033:$B$2053,作業日報!$A$2033:$A$2053,$A53,作業日報!$D$2033:$D$2053,"○")+SUMIFS(作業日報!$F$2033:$F$2053,作業日報!$E$2033:$E$2053,$A53,作業日報!$H$2033:$H$2053,"○")</f>
        <v>0</v>
      </c>
      <c r="BA53" s="392">
        <f>SUMIFS(作業日報!$B$2076:$B$2096,作業日報!$A$2076:$A$2096,$A53,作業日報!$D$2076:$D$2096,"○")+SUMIFS(作業日報!$F$2076:$F$2096,作業日報!$E$2076:$E$2096,$A53,作業日報!$H$2076:$H$2096,"○")</f>
        <v>0</v>
      </c>
      <c r="BB53" s="392">
        <f>SUMIFS(作業日報!$B$2119:$B$2139,作業日報!$A$2119:$A$2139,$A53,作業日報!$D$2119:$D$2139,"○")+SUMIFS(作業日報!$F$2119:$F$2139,作業日報!$E$2119:$E$2139,$A53,作業日報!$H$2119:$H$2139,"○")</f>
        <v>0</v>
      </c>
      <c r="BC53" s="478">
        <f>SUMIFS(作業日報!$B$2162:$B$2182,作業日報!$A$2162:$A$2182,$A53,作業日報!$D$2162:$D$2182,"○")+SUMIFS(作業日報!$F$2162:$F$2182,作業日報!$E$2162:$E$2182,$A53,作業日報!$H$2162:$H$2182,"○")</f>
        <v>0</v>
      </c>
    </row>
    <row r="54" spans="1:55" x14ac:dyDescent="0.2">
      <c r="A54" s="399"/>
      <c r="B54" s="398"/>
      <c r="C54" s="397"/>
      <c r="D54" s="396">
        <f>SUMIFS(作業日報!B:B,作業日報!A:A,A54,作業日報!D:D,"○")+SUMIFS(作業日報!F:F,作業日報!E:E,A54,作業日報!H:H,"○")</f>
        <v>0</v>
      </c>
      <c r="E54" s="395">
        <f>SUMIFS(作業日報!$B$12:$B$32,作業日報!$A$12:$A$32,$A54,作業日報!$D$12:$D$32,"○")+SUMIFS(作業日報!$F$12:$F$32,作業日報!$E$12:$E$32,$A54,作業日報!$H$12:$H$32,"○")</f>
        <v>0</v>
      </c>
      <c r="F54" s="394">
        <f>SUMIFS(作業日報!$B$55:$B$75,作業日報!$A$55:$A$75,$A54,作業日報!$D$55:$D$75,"○")+SUMIFS(作業日報!$F$55:$F$75,作業日報!$E$55:$E$75,$A54,作業日報!$H$55:$H$75,"○")</f>
        <v>0</v>
      </c>
      <c r="G54" s="394">
        <f>SUMIFS(作業日報!$B$98:$B$118,作業日報!$A$98:$A$118,$A54,作業日報!$D$98:$D$118,"○")+SUMIFS(作業日報!$F$98:$F$118,作業日報!$E$98:$E$118,$A54,作業日報!$H$98:$H$118,"○")</f>
        <v>0</v>
      </c>
      <c r="H54" s="394">
        <f>SUMIFS(作業日報!$B$141:$B$161,作業日報!$A$141:$A$161,$A54,作業日報!$D$141:$D$161,"○")+SUMIFS(作業日報!$F$141:$F$161,作業日報!$E$141:$E$161,$A54,作業日報!$H$141:$H$161,"○")</f>
        <v>0</v>
      </c>
      <c r="I54" s="394">
        <f>SUMIFS(作業日報!$B$184:$B$204,作業日報!$A$184:$A$204,$A54,作業日報!$D$184:$D$204,"○")+SUMIFS(作業日報!$F$184:$F$204,作業日報!$E$184:$E$204,$A54,作業日報!$H$184:$H$204,"○")</f>
        <v>0</v>
      </c>
      <c r="J54" s="394">
        <f>SUMIFS(作業日報!$B$227:$B$247,作業日報!$A$227:$A$247,$A54,作業日報!$D$227:$D$247,"○")+SUMIFS(作業日報!$F$227:$F$247,作業日報!$E$227:$E$247,$A54,作業日報!$H$227:$H$247,"○")</f>
        <v>0</v>
      </c>
      <c r="K54" s="394">
        <f>SUMIFS(作業日報!$B$270:$B$290,作業日報!$A$270:$A$290,$A54,作業日報!$D$270:$D$290,"○")+SUMIFS(作業日報!$F$270:$F$290,作業日報!$E$270:$E$290,$A54,作業日報!$H$270:$H$290,"○")</f>
        <v>0</v>
      </c>
      <c r="L54" s="394">
        <f>SUMIFS(作業日報!$B$313:$B$333,作業日報!$A$313:$A$333,$A54,作業日報!$D$313:$D$333,"○")+SUMIFS(作業日報!$F$313:$F$333,作業日報!$E$313:$E$333,$A54,作業日報!$H$313:$H$333,"○")</f>
        <v>0</v>
      </c>
      <c r="M54" s="394">
        <f>SUMIFS(作業日報!$B$356:$B$376,作業日報!$A$356:$A$376,$A54,作業日報!$D$356:$D$376,"○")+SUMIFS(作業日報!$F$356:$F$376,作業日報!$E$356:$E$376,$A54,作業日報!$H$356:$H$376,"○")</f>
        <v>0</v>
      </c>
      <c r="N54" s="394">
        <f>SUMIFS(作業日報!$B$399:$B$419,作業日報!$A$399:$A$419,$A54,作業日報!$D$399:$D$419,"○")+SUMIFS(作業日報!$F$399:$F$419,作業日報!$E$399:$E$419,$A54,作業日報!$H$399:$H$419,"○")</f>
        <v>0</v>
      </c>
      <c r="O54" s="394">
        <f>SUMIFS(作業日報!$B$442:$B$462,作業日報!$A$442:$A$462,$A54,作業日報!$D$442:$D$462,"○")+SUMIFS(作業日報!$F$442:$F$462,作業日報!$E$442:$E$462,$A54,作業日報!$H$442:$H$462,"○")</f>
        <v>0</v>
      </c>
      <c r="P54" s="394">
        <f>SUMIFS(作業日報!$B$485:$B$505,作業日報!$A$485:$A$505,$A54,作業日報!$D$485:$D$505,"○")+SUMIFS(作業日報!$F$485:$F$505,作業日報!$E$485:$E$505,$A54,作業日報!$H$485:$H$505,"○")</f>
        <v>0</v>
      </c>
      <c r="Q54" s="394">
        <f>SUMIFS(作業日報!$B$528:$B$548,作業日報!$A$528:$A$548,$A54,作業日報!$D$528:$D$548,"○")+SUMIFS(作業日報!$F$528:$F$548,作業日報!$E$528:$E$548,$A54,作業日報!$H$528:$H$548,"○")</f>
        <v>0</v>
      </c>
      <c r="R54" s="394">
        <f>SUMIFS(作業日報!$B$571:$B$591,作業日報!$A$571:$A$591,$A54,作業日報!$D$571:$D$591,"○")+SUMIFS(作業日報!$F$571:$F$591,作業日報!$E$571:$E$591,$A54,作業日報!$H$571:$H$591,"○")</f>
        <v>0</v>
      </c>
      <c r="S54" s="391">
        <f>SUMIFS(作業日報!$B$614:$B$634,作業日報!$A$614:$A$634,$A54,作業日報!$D$614:$D$634,"○")+SUMIFS(作業日報!$F$614:$F$634,作業日報!$E$614:$E$634,$A54,作業日報!$H$614:$H$634,"○")</f>
        <v>0</v>
      </c>
      <c r="T54" s="393">
        <f>SUMIFS(作業日報!$B$657:$B$677,作業日報!$A$657:$A$677,$A54,作業日報!$D$657:$D$677,"○")+SUMIFS(作業日報!$F$657:$F$677,作業日報!$E$657:$E$677,$A54,作業日報!$H$657:$H$677,"○")</f>
        <v>0</v>
      </c>
      <c r="U54" s="392">
        <f>SUMIFS(作業日報!$B$700:$B$720,作業日報!$A$700:$A$720,$A54,作業日報!$D$700:$D$720,"○")+SUMIFS(作業日報!$F$700:$F$720,作業日報!$E$700:$E$720,$A54,作業日報!$H$700:$H$720,"○")</f>
        <v>0</v>
      </c>
      <c r="V54" s="392">
        <f>SUMIFS(作業日報!$B$743:$B$763,作業日報!$A$743:$A$763,$A54,作業日報!$D$743:$D$763,"○")+SUMIFS(作業日報!$F$743:$F$763,作業日報!$E$743:$E$763,$A54,作業日報!$H$743:$H$763,"○")</f>
        <v>0</v>
      </c>
      <c r="W54" s="392">
        <f>SUMIFS(作業日報!$B$786:$B$806,作業日報!$A$786:$A$806,$A54,作業日報!$D$786:$D$806,"○")+SUMIFS(作業日報!$F$786:$F$806,作業日報!$E$786:$E$806,$A54,作業日報!$H$786:$H$806,"○")</f>
        <v>0</v>
      </c>
      <c r="X54" s="392">
        <f>SUMIFS(作業日報!$B$829:$B$849,作業日報!$A$829:$A$849,$A54,作業日報!$D$829:$D$849,"○")+SUMIFS(作業日報!$F$829:$F$849,作業日報!$E$829:$E$849,$A54,作業日報!$H$829:$H$849,"○")</f>
        <v>0</v>
      </c>
      <c r="Y54" s="392">
        <f>SUMIFS(作業日報!$B$872:$B$892,作業日報!$A$872:$A$892,$A54,作業日報!$D$872:$D$892,"○")+SUMIFS(作業日報!$F$872:$F$892,作業日報!$E$872:$E$892,$A54,作業日報!$H$872:$H$892,"○")</f>
        <v>0</v>
      </c>
      <c r="Z54" s="392">
        <f>SUMIFS(作業日報!$B$915:$B$935,作業日報!$A$915:$A$935,$A54,作業日報!$D$915:$D$935,"○")+SUMIFS(作業日報!$F$915:$F$935,作業日報!$E$915:$E$935,$A54,作業日報!$H$915:$H$935,"○")</f>
        <v>0</v>
      </c>
      <c r="AA54" s="473">
        <f>SUMIFS(作業日報!$B$958:$B$978,作業日報!$A$958:$A$978,$A54,作業日報!$D$958:$D$978,"○")+SUMIFS(作業日報!$F$958:$F$978,作業日報!$E$958:$E$978,$A54,作業日報!$H$958:$H$978,"○")</f>
        <v>0</v>
      </c>
      <c r="AB54" s="392">
        <f>SUMIFS(作業日報!$B$1001:$B$1021,作業日報!$A$1001:$A$1021,$A54,作業日報!$D$1001:$D$1021,"○")+SUMIFS(作業日報!$F$1001:$F$1021,作業日報!$E$1001:$E$1021,$A54,作業日報!$H$1001:$H$1021,"○")</f>
        <v>0</v>
      </c>
      <c r="AC54" s="392">
        <f>SUMIFS(作業日報!$B$1044:$B$1064,作業日報!$A$1044:$A$1064,$A54,作業日報!$D$1044:$D$1064,"○")+SUMIFS(作業日報!$F$1044:$F$1064,作業日報!$E$1044:$E$1064,$A54,作業日報!$H$1044:$H$1064,"○")</f>
        <v>0</v>
      </c>
      <c r="AD54" s="392">
        <f>SUMIFS(作業日報!$B$1087:$B$1107,作業日報!$A$1087:$A$1107,$A54,作業日報!$D$1087:$D$1107,"○")+SUMIFS(作業日報!$F$1087:$F$1107,作業日報!$E$1087:$E$1107,$A54,作業日報!$H$1087:$H$1107,"○")</f>
        <v>0</v>
      </c>
      <c r="AE54" s="392">
        <f>SUMIFS(作業日報!$B$1130:$B$1150,作業日報!$A$1130:$A$1150,$A54,作業日報!$D$1130:$D$1150,"○")+SUMIFS(作業日報!$F$1130:$F$1150,作業日報!$E$1130:$E$1150,$A54,作業日報!$H$1130:$H$1150,"○")</f>
        <v>0</v>
      </c>
      <c r="AF54" s="392">
        <f>SUMIFS(作業日報!$B$1173:$B$1193,作業日報!$A$1173:$A$1193,$A54,作業日報!$D$1173:$D$1193,"○")+SUMIFS(作業日報!$F$1173:$F$1193,作業日報!$E$1173:$E$1193,$A54,作業日報!$H$1173:$H$1193,"○")</f>
        <v>0</v>
      </c>
      <c r="AG54" s="392">
        <f>SUMIFS(作業日報!$B$1216:$B$1236,作業日報!$A$1216:$A$1236,$A54,作業日報!$D$1216:$D$1236,"○")+SUMIFS(作業日報!$F$1216:$F$1236,作業日報!$E$1216:$E$1236,$A54,作業日報!$H$1216:$H$1236,"○")</f>
        <v>0</v>
      </c>
      <c r="AH54" s="392">
        <f>SUMIFS(作業日報!$B$1259:$B$1279,作業日報!$A$1259:$A$1279,$A54,作業日報!$D$1259:$D$1279,"○")+SUMIFS(作業日報!$F$1259:$F$1279,作業日報!$E$1259:$E$1279,$A54,作業日報!$H$1259:$H$1279,"○")</f>
        <v>0</v>
      </c>
      <c r="AI54" s="392">
        <f>SUMIFS(作業日報!$B$1302:$B$1322,作業日報!$A$1302:$A$1322,$A54,作業日報!$D$1302:$D$1322,"○")+SUMIFS(作業日報!$F$1302:$F$1322,作業日報!$E$1302:$E$1322,$A54,作業日報!$H$1302:$H$1322,"○")</f>
        <v>0</v>
      </c>
      <c r="AJ54" s="392">
        <f>SUMIFS(作業日報!$B$1345:$B$1365,作業日報!$A$1345:$A$1365,$A54,作業日報!$D$1345:$D$1365,"○")+SUMIFS(作業日報!$F$1345:$F$1365,作業日報!$E$1345:$E$1365,$A54,作業日報!$H$1345:$H$1365,"○")</f>
        <v>0</v>
      </c>
      <c r="AK54" s="392">
        <f>SUMIFS(作業日報!$B$1388:$B$1408,作業日報!$A$1388:$A$1408,$A54,作業日報!$D$1388:$D$1408,"○")+SUMIFS(作業日報!$F$1388:$F$1408,作業日報!$E$1388:$E$1408,$A54,作業日報!$H$1388:$H$1408,"○")</f>
        <v>0</v>
      </c>
      <c r="AL54" s="392">
        <f>SUMIFS(作業日報!$B$1431:$B$1451,作業日報!$A$1431:$A$1451,$A54,作業日報!$D$1431:$D$1451,"○")+SUMIFS(作業日報!$F$1431:$F$1451,作業日報!$E$1431:$E$1451,$A54,作業日報!$H$1431:$H$1451,"○")</f>
        <v>0</v>
      </c>
      <c r="AM54" s="392">
        <f>SUMIFS(作業日報!$B$1474:$B$1494,作業日報!$A$1474:$A$1494,$A54,作業日報!$D$1474:$D$1494,"○")+SUMIFS(作業日報!$F$1474:$F$1494,作業日報!$E$1474:$E$1494,$A54,作業日報!$H$1474:$H$1494,"○")</f>
        <v>0</v>
      </c>
      <c r="AN54" s="392">
        <f>SUMIFS(作業日報!$B$1517:$B$1537,作業日報!$A$1517:$A$1537,$A54,作業日報!$D$1517:$D$1537,"○")+SUMIFS(作業日報!$F$1517:$F$1537,作業日報!$E$1517:$E$1537,$A54,作業日報!$H$1517:$H$1537,"○")</f>
        <v>0</v>
      </c>
      <c r="AO54" s="392">
        <f>SUMIFS(作業日報!$B$1560:$B$1580,作業日報!$A$1560:$A$1580,$A54,作業日報!$D$1560:$D$1580,"○")+SUMIFS(作業日報!$F$1560:$F$1580,作業日報!$E$1560:$E$1580,$A54,作業日報!$H$1560:$H$1580,"○")</f>
        <v>0</v>
      </c>
      <c r="AP54" s="392">
        <f>SUMIFS(作業日報!$B$1603:$B$1623,作業日報!$A$1603:$A$1623,$A54,作業日報!$D$1603:$D$1623,"○")+SUMIFS(作業日報!$F$1603:$F$1623,作業日報!$E$1603:$E$1623,$A54,作業日報!$H$1603:$H$1623,"○")</f>
        <v>0</v>
      </c>
      <c r="AQ54" s="392">
        <f>SUMIFS(作業日報!$B$1646:$B$1666,作業日報!$A$1646:$A$1666,$A54,作業日報!$D$1646:$D$1666,"○")+SUMIFS(作業日報!$F$1646:$F$1666,作業日報!$E$1646:$E$1666,$A54,作業日報!$H$1646:$H$1666,"○")</f>
        <v>0</v>
      </c>
      <c r="AR54" s="392">
        <f>SUMIFS(作業日報!$B$1689:$B$1709,作業日報!$A$1689:$A$1709,$A54,作業日報!$D$1689:$D$1709,"○")+SUMIFS(作業日報!$F$1689:$F$1709,作業日報!$E$1689:$E$1709,$A54,作業日報!$H$1689:$H$1709,"○")</f>
        <v>0</v>
      </c>
      <c r="AS54" s="392">
        <f>SUMIFS(作業日報!$B$1732:$B$1752,作業日報!$A$1732:$A$1752,$A54,作業日報!$D$1732:$D$1752,"○")+SUMIFS(作業日報!$F$1732:$F$1752,作業日報!$E$1732:$E$1752,$A54,作業日報!$H$1732:$H$1752,"○")</f>
        <v>0</v>
      </c>
      <c r="AT54" s="392">
        <f>SUMIFS(作業日報!$B$1775:$B$1795,作業日報!$A$1775:$A$1795,$A54,作業日報!$D$1775:$D$1795,"○")+SUMIFS(作業日報!$F$1775:$F$1795,作業日報!$E$1775:$E$1795,$A54,作業日報!$H$1775:$H$1795,"○")</f>
        <v>0</v>
      </c>
      <c r="AU54" s="392">
        <f>SUMIFS(作業日報!$B$1818:$B$1838,作業日報!$A$1818:$A$1838,$A54,作業日報!$D$1818:$D$1838,"○")+SUMIFS(作業日報!$F$1818:$F$1838,作業日報!$E$1818:$E$1838,$A54,作業日報!$H$1818:$H$1838,"○")</f>
        <v>0</v>
      </c>
      <c r="AV54" s="392">
        <f>SUMIFS(作業日報!$B$1861:$B$1881,作業日報!$A$1861:$A$1881,$A54,作業日報!$D$1861:$D$1881,"○")+SUMIFS(作業日報!$F$1861:$F$1881,作業日報!$E$1861:$E$1881,$A54,作業日報!$H$1861:$H$1881,"○")</f>
        <v>0</v>
      </c>
      <c r="AW54" s="392">
        <f>SUMIFS(作業日報!$B$1904:$B$1924,作業日報!$A$1904:$A$1924,$A54,作業日報!$D$1904:$D$1924,"○")+SUMIFS(作業日報!$F$1904:$F$1924,作業日報!$E$1904:$E$1924,$A54,作業日報!$H$1904:$H$1924,"○")</f>
        <v>0</v>
      </c>
      <c r="AX54" s="392">
        <f>SUMIFS(作業日報!$B$1947:$B$1967,作業日報!$A$1947:$A$1967,$A54,作業日報!$D$1947:$D$1967,"○")+SUMIFS(作業日報!$F$1947:$F$1967,作業日報!$E$1947:$E$1967,$A54,作業日報!$H$1947:$H$1967,"○")</f>
        <v>0</v>
      </c>
      <c r="AY54" s="392">
        <f>SUMIFS(作業日報!$B$1990:$B$2010,作業日報!$A$1990:$A$2010,$A54,作業日報!$D$1990:$D$2010,"○")+SUMIFS(作業日報!$F$1990:$F$2010,作業日報!$E$1990:$E$2010,$A54,作業日報!$H$1990:$H$2010,"○")</f>
        <v>0</v>
      </c>
      <c r="AZ54" s="392">
        <f>SUMIFS(作業日報!$B$2033:$B$2053,作業日報!$A$2033:$A$2053,$A54,作業日報!$D$2033:$D$2053,"○")+SUMIFS(作業日報!$F$2033:$F$2053,作業日報!$E$2033:$E$2053,$A54,作業日報!$H$2033:$H$2053,"○")</f>
        <v>0</v>
      </c>
      <c r="BA54" s="392">
        <f>SUMIFS(作業日報!$B$2076:$B$2096,作業日報!$A$2076:$A$2096,$A54,作業日報!$D$2076:$D$2096,"○")+SUMIFS(作業日報!$F$2076:$F$2096,作業日報!$E$2076:$E$2096,$A54,作業日報!$H$2076:$H$2096,"○")</f>
        <v>0</v>
      </c>
      <c r="BB54" s="392">
        <f>SUMIFS(作業日報!$B$2119:$B$2139,作業日報!$A$2119:$A$2139,$A54,作業日報!$D$2119:$D$2139,"○")+SUMIFS(作業日報!$F$2119:$F$2139,作業日報!$E$2119:$E$2139,$A54,作業日報!$H$2119:$H$2139,"○")</f>
        <v>0</v>
      </c>
      <c r="BC54" s="478">
        <f>SUMIFS(作業日報!$B$2162:$B$2182,作業日報!$A$2162:$A$2182,$A54,作業日報!$D$2162:$D$2182,"○")+SUMIFS(作業日報!$F$2162:$F$2182,作業日報!$E$2162:$E$2182,$A54,作業日報!$H$2162:$H$2182,"○")</f>
        <v>0</v>
      </c>
    </row>
    <row r="55" spans="1:55" x14ac:dyDescent="0.2">
      <c r="A55" s="399"/>
      <c r="B55" s="398"/>
      <c r="C55" s="397"/>
      <c r="D55" s="396">
        <f>SUMIFS(作業日報!B:B,作業日報!A:A,A55,作業日報!D:D,"○")+SUMIFS(作業日報!F:F,作業日報!E:E,A55,作業日報!H:H,"○")</f>
        <v>0</v>
      </c>
      <c r="E55" s="395">
        <f>SUMIFS(作業日報!$B$12:$B$32,作業日報!$A$12:$A$32,$A55,作業日報!$D$12:$D$32,"○")+SUMIFS(作業日報!$F$12:$F$32,作業日報!$E$12:$E$32,$A55,作業日報!$H$12:$H$32,"○")</f>
        <v>0</v>
      </c>
      <c r="F55" s="394">
        <f>SUMIFS(作業日報!$B$55:$B$75,作業日報!$A$55:$A$75,$A55,作業日報!$D$55:$D$75,"○")+SUMIFS(作業日報!$F$55:$F$75,作業日報!$E$55:$E$75,$A55,作業日報!$H$55:$H$75,"○")</f>
        <v>0</v>
      </c>
      <c r="G55" s="394">
        <f>SUMIFS(作業日報!$B$98:$B$118,作業日報!$A$98:$A$118,$A55,作業日報!$D$98:$D$118,"○")+SUMIFS(作業日報!$F$98:$F$118,作業日報!$E$98:$E$118,$A55,作業日報!$H$98:$H$118,"○")</f>
        <v>0</v>
      </c>
      <c r="H55" s="394">
        <f>SUMIFS(作業日報!$B$141:$B$161,作業日報!$A$141:$A$161,$A55,作業日報!$D$141:$D$161,"○")+SUMIFS(作業日報!$F$141:$F$161,作業日報!$E$141:$E$161,$A55,作業日報!$H$141:$H$161,"○")</f>
        <v>0</v>
      </c>
      <c r="I55" s="394">
        <f>SUMIFS(作業日報!$B$184:$B$204,作業日報!$A$184:$A$204,$A55,作業日報!$D$184:$D$204,"○")+SUMIFS(作業日報!$F$184:$F$204,作業日報!$E$184:$E$204,$A55,作業日報!$H$184:$H$204,"○")</f>
        <v>0</v>
      </c>
      <c r="J55" s="394">
        <f>SUMIFS(作業日報!$B$227:$B$247,作業日報!$A$227:$A$247,$A55,作業日報!$D$227:$D$247,"○")+SUMIFS(作業日報!$F$227:$F$247,作業日報!$E$227:$E$247,$A55,作業日報!$H$227:$H$247,"○")</f>
        <v>0</v>
      </c>
      <c r="K55" s="394">
        <f>SUMIFS(作業日報!$B$270:$B$290,作業日報!$A$270:$A$290,$A55,作業日報!$D$270:$D$290,"○")+SUMIFS(作業日報!$F$270:$F$290,作業日報!$E$270:$E$290,$A55,作業日報!$H$270:$H$290,"○")</f>
        <v>0</v>
      </c>
      <c r="L55" s="394">
        <f>SUMIFS(作業日報!$B$313:$B$333,作業日報!$A$313:$A$333,$A55,作業日報!$D$313:$D$333,"○")+SUMIFS(作業日報!$F$313:$F$333,作業日報!$E$313:$E$333,$A55,作業日報!$H$313:$H$333,"○")</f>
        <v>0</v>
      </c>
      <c r="M55" s="394">
        <f>SUMIFS(作業日報!$B$356:$B$376,作業日報!$A$356:$A$376,$A55,作業日報!$D$356:$D$376,"○")+SUMIFS(作業日報!$F$356:$F$376,作業日報!$E$356:$E$376,$A55,作業日報!$H$356:$H$376,"○")</f>
        <v>0</v>
      </c>
      <c r="N55" s="394">
        <f>SUMIFS(作業日報!$B$399:$B$419,作業日報!$A$399:$A$419,$A55,作業日報!$D$399:$D$419,"○")+SUMIFS(作業日報!$F$399:$F$419,作業日報!$E$399:$E$419,$A55,作業日報!$H$399:$H$419,"○")</f>
        <v>0</v>
      </c>
      <c r="O55" s="394">
        <f>SUMIFS(作業日報!$B$442:$B$462,作業日報!$A$442:$A$462,$A55,作業日報!$D$442:$D$462,"○")+SUMIFS(作業日報!$F$442:$F$462,作業日報!$E$442:$E$462,$A55,作業日報!$H$442:$H$462,"○")</f>
        <v>0</v>
      </c>
      <c r="P55" s="394">
        <f>SUMIFS(作業日報!$B$485:$B$505,作業日報!$A$485:$A$505,$A55,作業日報!$D$485:$D$505,"○")+SUMIFS(作業日報!$F$485:$F$505,作業日報!$E$485:$E$505,$A55,作業日報!$H$485:$H$505,"○")</f>
        <v>0</v>
      </c>
      <c r="Q55" s="394">
        <f>SUMIFS(作業日報!$B$528:$B$548,作業日報!$A$528:$A$548,$A55,作業日報!$D$528:$D$548,"○")+SUMIFS(作業日報!$F$528:$F$548,作業日報!$E$528:$E$548,$A55,作業日報!$H$528:$H$548,"○")</f>
        <v>0</v>
      </c>
      <c r="R55" s="394">
        <f>SUMIFS(作業日報!$B$571:$B$591,作業日報!$A$571:$A$591,$A55,作業日報!$D$571:$D$591,"○")+SUMIFS(作業日報!$F$571:$F$591,作業日報!$E$571:$E$591,$A55,作業日報!$H$571:$H$591,"○")</f>
        <v>0</v>
      </c>
      <c r="S55" s="391">
        <f>SUMIFS(作業日報!$B$614:$B$634,作業日報!$A$614:$A$634,$A55,作業日報!$D$614:$D$634,"○")+SUMIFS(作業日報!$F$614:$F$634,作業日報!$E$614:$E$634,$A55,作業日報!$H$614:$H$634,"○")</f>
        <v>0</v>
      </c>
      <c r="T55" s="393">
        <f>SUMIFS(作業日報!$B$657:$B$677,作業日報!$A$657:$A$677,$A55,作業日報!$D$657:$D$677,"○")+SUMIFS(作業日報!$F$657:$F$677,作業日報!$E$657:$E$677,$A55,作業日報!$H$657:$H$677,"○")</f>
        <v>0</v>
      </c>
      <c r="U55" s="392">
        <f>SUMIFS(作業日報!$B$700:$B$720,作業日報!$A$700:$A$720,$A55,作業日報!$D$700:$D$720,"○")+SUMIFS(作業日報!$F$700:$F$720,作業日報!$E$700:$E$720,$A55,作業日報!$H$700:$H$720,"○")</f>
        <v>0</v>
      </c>
      <c r="V55" s="392">
        <f>SUMIFS(作業日報!$B$743:$B$763,作業日報!$A$743:$A$763,$A55,作業日報!$D$743:$D$763,"○")+SUMIFS(作業日報!$F$743:$F$763,作業日報!$E$743:$E$763,$A55,作業日報!$H$743:$H$763,"○")</f>
        <v>0</v>
      </c>
      <c r="W55" s="392">
        <f>SUMIFS(作業日報!$B$786:$B$806,作業日報!$A$786:$A$806,$A55,作業日報!$D$786:$D$806,"○")+SUMIFS(作業日報!$F$786:$F$806,作業日報!$E$786:$E$806,$A55,作業日報!$H$786:$H$806,"○")</f>
        <v>0</v>
      </c>
      <c r="X55" s="392">
        <f>SUMIFS(作業日報!$B$829:$B$849,作業日報!$A$829:$A$849,$A55,作業日報!$D$829:$D$849,"○")+SUMIFS(作業日報!$F$829:$F$849,作業日報!$E$829:$E$849,$A55,作業日報!$H$829:$H$849,"○")</f>
        <v>0</v>
      </c>
      <c r="Y55" s="392">
        <f>SUMIFS(作業日報!$B$872:$B$892,作業日報!$A$872:$A$892,$A55,作業日報!$D$872:$D$892,"○")+SUMIFS(作業日報!$F$872:$F$892,作業日報!$E$872:$E$892,$A55,作業日報!$H$872:$H$892,"○")</f>
        <v>0</v>
      </c>
      <c r="Z55" s="392">
        <f>SUMIFS(作業日報!$B$915:$B$935,作業日報!$A$915:$A$935,$A55,作業日報!$D$915:$D$935,"○")+SUMIFS(作業日報!$F$915:$F$935,作業日報!$E$915:$E$935,$A55,作業日報!$H$915:$H$935,"○")</f>
        <v>0</v>
      </c>
      <c r="AA55" s="473">
        <f>SUMIFS(作業日報!$B$958:$B$978,作業日報!$A$958:$A$978,$A55,作業日報!$D$958:$D$978,"○")+SUMIFS(作業日報!$F$958:$F$978,作業日報!$E$958:$E$978,$A55,作業日報!$H$958:$H$978,"○")</f>
        <v>0</v>
      </c>
      <c r="AB55" s="392">
        <f>SUMIFS(作業日報!$B$1001:$B$1021,作業日報!$A$1001:$A$1021,$A55,作業日報!$D$1001:$D$1021,"○")+SUMIFS(作業日報!$F$1001:$F$1021,作業日報!$E$1001:$E$1021,$A55,作業日報!$H$1001:$H$1021,"○")</f>
        <v>0</v>
      </c>
      <c r="AC55" s="392">
        <f>SUMIFS(作業日報!$B$1044:$B$1064,作業日報!$A$1044:$A$1064,$A55,作業日報!$D$1044:$D$1064,"○")+SUMIFS(作業日報!$F$1044:$F$1064,作業日報!$E$1044:$E$1064,$A55,作業日報!$H$1044:$H$1064,"○")</f>
        <v>0</v>
      </c>
      <c r="AD55" s="392">
        <f>SUMIFS(作業日報!$B$1087:$B$1107,作業日報!$A$1087:$A$1107,$A55,作業日報!$D$1087:$D$1107,"○")+SUMIFS(作業日報!$F$1087:$F$1107,作業日報!$E$1087:$E$1107,$A55,作業日報!$H$1087:$H$1107,"○")</f>
        <v>0</v>
      </c>
      <c r="AE55" s="392">
        <f>SUMIFS(作業日報!$B$1130:$B$1150,作業日報!$A$1130:$A$1150,$A55,作業日報!$D$1130:$D$1150,"○")+SUMIFS(作業日報!$F$1130:$F$1150,作業日報!$E$1130:$E$1150,$A55,作業日報!$H$1130:$H$1150,"○")</f>
        <v>0</v>
      </c>
      <c r="AF55" s="392">
        <f>SUMIFS(作業日報!$B$1173:$B$1193,作業日報!$A$1173:$A$1193,$A55,作業日報!$D$1173:$D$1193,"○")+SUMIFS(作業日報!$F$1173:$F$1193,作業日報!$E$1173:$E$1193,$A55,作業日報!$H$1173:$H$1193,"○")</f>
        <v>0</v>
      </c>
      <c r="AG55" s="392">
        <f>SUMIFS(作業日報!$B$1216:$B$1236,作業日報!$A$1216:$A$1236,$A55,作業日報!$D$1216:$D$1236,"○")+SUMIFS(作業日報!$F$1216:$F$1236,作業日報!$E$1216:$E$1236,$A55,作業日報!$H$1216:$H$1236,"○")</f>
        <v>0</v>
      </c>
      <c r="AH55" s="392">
        <f>SUMIFS(作業日報!$B$1259:$B$1279,作業日報!$A$1259:$A$1279,$A55,作業日報!$D$1259:$D$1279,"○")+SUMIFS(作業日報!$F$1259:$F$1279,作業日報!$E$1259:$E$1279,$A55,作業日報!$H$1259:$H$1279,"○")</f>
        <v>0</v>
      </c>
      <c r="AI55" s="392">
        <f>SUMIFS(作業日報!$B$1302:$B$1322,作業日報!$A$1302:$A$1322,$A55,作業日報!$D$1302:$D$1322,"○")+SUMIFS(作業日報!$F$1302:$F$1322,作業日報!$E$1302:$E$1322,$A55,作業日報!$H$1302:$H$1322,"○")</f>
        <v>0</v>
      </c>
      <c r="AJ55" s="392">
        <f>SUMIFS(作業日報!$B$1345:$B$1365,作業日報!$A$1345:$A$1365,$A55,作業日報!$D$1345:$D$1365,"○")+SUMIFS(作業日報!$F$1345:$F$1365,作業日報!$E$1345:$E$1365,$A55,作業日報!$H$1345:$H$1365,"○")</f>
        <v>0</v>
      </c>
      <c r="AK55" s="392">
        <f>SUMIFS(作業日報!$B$1388:$B$1408,作業日報!$A$1388:$A$1408,$A55,作業日報!$D$1388:$D$1408,"○")+SUMIFS(作業日報!$F$1388:$F$1408,作業日報!$E$1388:$E$1408,$A55,作業日報!$H$1388:$H$1408,"○")</f>
        <v>0</v>
      </c>
      <c r="AL55" s="392">
        <f>SUMIFS(作業日報!$B$1431:$B$1451,作業日報!$A$1431:$A$1451,$A55,作業日報!$D$1431:$D$1451,"○")+SUMIFS(作業日報!$F$1431:$F$1451,作業日報!$E$1431:$E$1451,$A55,作業日報!$H$1431:$H$1451,"○")</f>
        <v>0</v>
      </c>
      <c r="AM55" s="392">
        <f>SUMIFS(作業日報!$B$1474:$B$1494,作業日報!$A$1474:$A$1494,$A55,作業日報!$D$1474:$D$1494,"○")+SUMIFS(作業日報!$F$1474:$F$1494,作業日報!$E$1474:$E$1494,$A55,作業日報!$H$1474:$H$1494,"○")</f>
        <v>0</v>
      </c>
      <c r="AN55" s="392">
        <f>SUMIFS(作業日報!$B$1517:$B$1537,作業日報!$A$1517:$A$1537,$A55,作業日報!$D$1517:$D$1537,"○")+SUMIFS(作業日報!$F$1517:$F$1537,作業日報!$E$1517:$E$1537,$A55,作業日報!$H$1517:$H$1537,"○")</f>
        <v>0</v>
      </c>
      <c r="AO55" s="392">
        <f>SUMIFS(作業日報!$B$1560:$B$1580,作業日報!$A$1560:$A$1580,$A55,作業日報!$D$1560:$D$1580,"○")+SUMIFS(作業日報!$F$1560:$F$1580,作業日報!$E$1560:$E$1580,$A55,作業日報!$H$1560:$H$1580,"○")</f>
        <v>0</v>
      </c>
      <c r="AP55" s="392">
        <f>SUMIFS(作業日報!$B$1603:$B$1623,作業日報!$A$1603:$A$1623,$A55,作業日報!$D$1603:$D$1623,"○")+SUMIFS(作業日報!$F$1603:$F$1623,作業日報!$E$1603:$E$1623,$A55,作業日報!$H$1603:$H$1623,"○")</f>
        <v>0</v>
      </c>
      <c r="AQ55" s="392">
        <f>SUMIFS(作業日報!$B$1646:$B$1666,作業日報!$A$1646:$A$1666,$A55,作業日報!$D$1646:$D$1666,"○")+SUMIFS(作業日報!$F$1646:$F$1666,作業日報!$E$1646:$E$1666,$A55,作業日報!$H$1646:$H$1666,"○")</f>
        <v>0</v>
      </c>
      <c r="AR55" s="392">
        <f>SUMIFS(作業日報!$B$1689:$B$1709,作業日報!$A$1689:$A$1709,$A55,作業日報!$D$1689:$D$1709,"○")+SUMIFS(作業日報!$F$1689:$F$1709,作業日報!$E$1689:$E$1709,$A55,作業日報!$H$1689:$H$1709,"○")</f>
        <v>0</v>
      </c>
      <c r="AS55" s="392">
        <f>SUMIFS(作業日報!$B$1732:$B$1752,作業日報!$A$1732:$A$1752,$A55,作業日報!$D$1732:$D$1752,"○")+SUMIFS(作業日報!$F$1732:$F$1752,作業日報!$E$1732:$E$1752,$A55,作業日報!$H$1732:$H$1752,"○")</f>
        <v>0</v>
      </c>
      <c r="AT55" s="392">
        <f>SUMIFS(作業日報!$B$1775:$B$1795,作業日報!$A$1775:$A$1795,$A55,作業日報!$D$1775:$D$1795,"○")+SUMIFS(作業日報!$F$1775:$F$1795,作業日報!$E$1775:$E$1795,$A55,作業日報!$H$1775:$H$1795,"○")</f>
        <v>0</v>
      </c>
      <c r="AU55" s="392">
        <f>SUMIFS(作業日報!$B$1818:$B$1838,作業日報!$A$1818:$A$1838,$A55,作業日報!$D$1818:$D$1838,"○")+SUMIFS(作業日報!$F$1818:$F$1838,作業日報!$E$1818:$E$1838,$A55,作業日報!$H$1818:$H$1838,"○")</f>
        <v>0</v>
      </c>
      <c r="AV55" s="392">
        <f>SUMIFS(作業日報!$B$1861:$B$1881,作業日報!$A$1861:$A$1881,$A55,作業日報!$D$1861:$D$1881,"○")+SUMIFS(作業日報!$F$1861:$F$1881,作業日報!$E$1861:$E$1881,$A55,作業日報!$H$1861:$H$1881,"○")</f>
        <v>0</v>
      </c>
      <c r="AW55" s="392">
        <f>SUMIFS(作業日報!$B$1904:$B$1924,作業日報!$A$1904:$A$1924,$A55,作業日報!$D$1904:$D$1924,"○")+SUMIFS(作業日報!$F$1904:$F$1924,作業日報!$E$1904:$E$1924,$A55,作業日報!$H$1904:$H$1924,"○")</f>
        <v>0</v>
      </c>
      <c r="AX55" s="392">
        <f>SUMIFS(作業日報!$B$1947:$B$1967,作業日報!$A$1947:$A$1967,$A55,作業日報!$D$1947:$D$1967,"○")+SUMIFS(作業日報!$F$1947:$F$1967,作業日報!$E$1947:$E$1967,$A55,作業日報!$H$1947:$H$1967,"○")</f>
        <v>0</v>
      </c>
      <c r="AY55" s="392">
        <f>SUMIFS(作業日報!$B$1990:$B$2010,作業日報!$A$1990:$A$2010,$A55,作業日報!$D$1990:$D$2010,"○")+SUMIFS(作業日報!$F$1990:$F$2010,作業日報!$E$1990:$E$2010,$A55,作業日報!$H$1990:$H$2010,"○")</f>
        <v>0</v>
      </c>
      <c r="AZ55" s="392">
        <f>SUMIFS(作業日報!$B$2033:$B$2053,作業日報!$A$2033:$A$2053,$A55,作業日報!$D$2033:$D$2053,"○")+SUMIFS(作業日報!$F$2033:$F$2053,作業日報!$E$2033:$E$2053,$A55,作業日報!$H$2033:$H$2053,"○")</f>
        <v>0</v>
      </c>
      <c r="BA55" s="392">
        <f>SUMIFS(作業日報!$B$2076:$B$2096,作業日報!$A$2076:$A$2096,$A55,作業日報!$D$2076:$D$2096,"○")+SUMIFS(作業日報!$F$2076:$F$2096,作業日報!$E$2076:$E$2096,$A55,作業日報!$H$2076:$H$2096,"○")</f>
        <v>0</v>
      </c>
      <c r="BB55" s="392">
        <f>SUMIFS(作業日報!$B$2119:$B$2139,作業日報!$A$2119:$A$2139,$A55,作業日報!$D$2119:$D$2139,"○")+SUMIFS(作業日報!$F$2119:$F$2139,作業日報!$E$2119:$E$2139,$A55,作業日報!$H$2119:$H$2139,"○")</f>
        <v>0</v>
      </c>
      <c r="BC55" s="478">
        <f>SUMIFS(作業日報!$B$2162:$B$2182,作業日報!$A$2162:$A$2182,$A55,作業日報!$D$2162:$D$2182,"○")+SUMIFS(作業日報!$F$2162:$F$2182,作業日報!$E$2162:$E$2182,$A55,作業日報!$H$2162:$H$2182,"○")</f>
        <v>0</v>
      </c>
    </row>
    <row r="56" spans="1:55" x14ac:dyDescent="0.2">
      <c r="A56" s="399"/>
      <c r="B56" s="398"/>
      <c r="C56" s="397"/>
      <c r="D56" s="396">
        <f>SUMIFS(作業日報!B:B,作業日報!A:A,A56,作業日報!D:D,"○")+SUMIFS(作業日報!F:F,作業日報!E:E,A56,作業日報!H:H,"○")</f>
        <v>0</v>
      </c>
      <c r="E56" s="395">
        <f>SUMIFS(作業日報!$B$12:$B$32,作業日報!$A$12:$A$32,$A56,作業日報!$D$12:$D$32,"○")+SUMIFS(作業日報!$F$12:$F$32,作業日報!$E$12:$E$32,$A56,作業日報!$H$12:$H$32,"○")</f>
        <v>0</v>
      </c>
      <c r="F56" s="394">
        <f>SUMIFS(作業日報!$B$55:$B$75,作業日報!$A$55:$A$75,$A56,作業日報!$D$55:$D$75,"○")+SUMIFS(作業日報!$F$55:$F$75,作業日報!$E$55:$E$75,$A56,作業日報!$H$55:$H$75,"○")</f>
        <v>0</v>
      </c>
      <c r="G56" s="394">
        <f>SUMIFS(作業日報!$B$98:$B$118,作業日報!$A$98:$A$118,$A56,作業日報!$D$98:$D$118,"○")+SUMIFS(作業日報!$F$98:$F$118,作業日報!$E$98:$E$118,$A56,作業日報!$H$98:$H$118,"○")</f>
        <v>0</v>
      </c>
      <c r="H56" s="394">
        <f>SUMIFS(作業日報!$B$141:$B$161,作業日報!$A$141:$A$161,$A56,作業日報!$D$141:$D$161,"○")+SUMIFS(作業日報!$F$141:$F$161,作業日報!$E$141:$E$161,$A56,作業日報!$H$141:$H$161,"○")</f>
        <v>0</v>
      </c>
      <c r="I56" s="394">
        <f>SUMIFS(作業日報!$B$184:$B$204,作業日報!$A$184:$A$204,$A56,作業日報!$D$184:$D$204,"○")+SUMIFS(作業日報!$F$184:$F$204,作業日報!$E$184:$E$204,$A56,作業日報!$H$184:$H$204,"○")</f>
        <v>0</v>
      </c>
      <c r="J56" s="394">
        <f>SUMIFS(作業日報!$B$227:$B$247,作業日報!$A$227:$A$247,$A56,作業日報!$D$227:$D$247,"○")+SUMIFS(作業日報!$F$227:$F$247,作業日報!$E$227:$E$247,$A56,作業日報!$H$227:$H$247,"○")</f>
        <v>0</v>
      </c>
      <c r="K56" s="394">
        <f>SUMIFS(作業日報!$B$270:$B$290,作業日報!$A$270:$A$290,$A56,作業日報!$D$270:$D$290,"○")+SUMIFS(作業日報!$F$270:$F$290,作業日報!$E$270:$E$290,$A56,作業日報!$H$270:$H$290,"○")</f>
        <v>0</v>
      </c>
      <c r="L56" s="394">
        <f>SUMIFS(作業日報!$B$313:$B$333,作業日報!$A$313:$A$333,$A56,作業日報!$D$313:$D$333,"○")+SUMIFS(作業日報!$F$313:$F$333,作業日報!$E$313:$E$333,$A56,作業日報!$H$313:$H$333,"○")</f>
        <v>0</v>
      </c>
      <c r="M56" s="394">
        <f>SUMIFS(作業日報!$B$356:$B$376,作業日報!$A$356:$A$376,$A56,作業日報!$D$356:$D$376,"○")+SUMIFS(作業日報!$F$356:$F$376,作業日報!$E$356:$E$376,$A56,作業日報!$H$356:$H$376,"○")</f>
        <v>0</v>
      </c>
      <c r="N56" s="394">
        <f>SUMIFS(作業日報!$B$399:$B$419,作業日報!$A$399:$A$419,$A56,作業日報!$D$399:$D$419,"○")+SUMIFS(作業日報!$F$399:$F$419,作業日報!$E$399:$E$419,$A56,作業日報!$H$399:$H$419,"○")</f>
        <v>0</v>
      </c>
      <c r="O56" s="394">
        <f>SUMIFS(作業日報!$B$442:$B$462,作業日報!$A$442:$A$462,$A56,作業日報!$D$442:$D$462,"○")+SUMIFS(作業日報!$F$442:$F$462,作業日報!$E$442:$E$462,$A56,作業日報!$H$442:$H$462,"○")</f>
        <v>0</v>
      </c>
      <c r="P56" s="394">
        <f>SUMIFS(作業日報!$B$485:$B$505,作業日報!$A$485:$A$505,$A56,作業日報!$D$485:$D$505,"○")+SUMIFS(作業日報!$F$485:$F$505,作業日報!$E$485:$E$505,$A56,作業日報!$H$485:$H$505,"○")</f>
        <v>0</v>
      </c>
      <c r="Q56" s="394">
        <f>SUMIFS(作業日報!$B$528:$B$548,作業日報!$A$528:$A$548,$A56,作業日報!$D$528:$D$548,"○")+SUMIFS(作業日報!$F$528:$F$548,作業日報!$E$528:$E$548,$A56,作業日報!$H$528:$H$548,"○")</f>
        <v>0</v>
      </c>
      <c r="R56" s="394">
        <f>SUMIFS(作業日報!$B$571:$B$591,作業日報!$A$571:$A$591,$A56,作業日報!$D$571:$D$591,"○")+SUMIFS(作業日報!$F$571:$F$591,作業日報!$E$571:$E$591,$A56,作業日報!$H$571:$H$591,"○")</f>
        <v>0</v>
      </c>
      <c r="S56" s="391">
        <f>SUMIFS(作業日報!$B$614:$B$634,作業日報!$A$614:$A$634,$A56,作業日報!$D$614:$D$634,"○")+SUMIFS(作業日報!$F$614:$F$634,作業日報!$E$614:$E$634,$A56,作業日報!$H$614:$H$634,"○")</f>
        <v>0</v>
      </c>
      <c r="T56" s="393">
        <f>SUMIFS(作業日報!$B$657:$B$677,作業日報!$A$657:$A$677,$A56,作業日報!$D$657:$D$677,"○")+SUMIFS(作業日報!$F$657:$F$677,作業日報!$E$657:$E$677,$A56,作業日報!$H$657:$H$677,"○")</f>
        <v>0</v>
      </c>
      <c r="U56" s="392">
        <f>SUMIFS(作業日報!$B$700:$B$720,作業日報!$A$700:$A$720,$A56,作業日報!$D$700:$D$720,"○")+SUMIFS(作業日報!$F$700:$F$720,作業日報!$E$700:$E$720,$A56,作業日報!$H$700:$H$720,"○")</f>
        <v>0</v>
      </c>
      <c r="V56" s="392">
        <f>SUMIFS(作業日報!$B$743:$B$763,作業日報!$A$743:$A$763,$A56,作業日報!$D$743:$D$763,"○")+SUMIFS(作業日報!$F$743:$F$763,作業日報!$E$743:$E$763,$A56,作業日報!$H$743:$H$763,"○")</f>
        <v>0</v>
      </c>
      <c r="W56" s="392">
        <f>SUMIFS(作業日報!$B$786:$B$806,作業日報!$A$786:$A$806,$A56,作業日報!$D$786:$D$806,"○")+SUMIFS(作業日報!$F$786:$F$806,作業日報!$E$786:$E$806,$A56,作業日報!$H$786:$H$806,"○")</f>
        <v>0</v>
      </c>
      <c r="X56" s="392">
        <f>SUMIFS(作業日報!$B$829:$B$849,作業日報!$A$829:$A$849,$A56,作業日報!$D$829:$D$849,"○")+SUMIFS(作業日報!$F$829:$F$849,作業日報!$E$829:$E$849,$A56,作業日報!$H$829:$H$849,"○")</f>
        <v>0</v>
      </c>
      <c r="Y56" s="392">
        <f>SUMIFS(作業日報!$B$872:$B$892,作業日報!$A$872:$A$892,$A56,作業日報!$D$872:$D$892,"○")+SUMIFS(作業日報!$F$872:$F$892,作業日報!$E$872:$E$892,$A56,作業日報!$H$872:$H$892,"○")</f>
        <v>0</v>
      </c>
      <c r="Z56" s="392">
        <f>SUMIFS(作業日報!$B$915:$B$935,作業日報!$A$915:$A$935,$A56,作業日報!$D$915:$D$935,"○")+SUMIFS(作業日報!$F$915:$F$935,作業日報!$E$915:$E$935,$A56,作業日報!$H$915:$H$935,"○")</f>
        <v>0</v>
      </c>
      <c r="AA56" s="473">
        <f>SUMIFS(作業日報!$B$958:$B$978,作業日報!$A$958:$A$978,$A56,作業日報!$D$958:$D$978,"○")+SUMIFS(作業日報!$F$958:$F$978,作業日報!$E$958:$E$978,$A56,作業日報!$H$958:$H$978,"○")</f>
        <v>0</v>
      </c>
      <c r="AB56" s="392">
        <f>SUMIFS(作業日報!$B$1001:$B$1021,作業日報!$A$1001:$A$1021,$A56,作業日報!$D$1001:$D$1021,"○")+SUMIFS(作業日報!$F$1001:$F$1021,作業日報!$E$1001:$E$1021,$A56,作業日報!$H$1001:$H$1021,"○")</f>
        <v>0</v>
      </c>
      <c r="AC56" s="392">
        <f>SUMIFS(作業日報!$B$1044:$B$1064,作業日報!$A$1044:$A$1064,$A56,作業日報!$D$1044:$D$1064,"○")+SUMIFS(作業日報!$F$1044:$F$1064,作業日報!$E$1044:$E$1064,$A56,作業日報!$H$1044:$H$1064,"○")</f>
        <v>0</v>
      </c>
      <c r="AD56" s="392">
        <f>SUMIFS(作業日報!$B$1087:$B$1107,作業日報!$A$1087:$A$1107,$A56,作業日報!$D$1087:$D$1107,"○")+SUMIFS(作業日報!$F$1087:$F$1107,作業日報!$E$1087:$E$1107,$A56,作業日報!$H$1087:$H$1107,"○")</f>
        <v>0</v>
      </c>
      <c r="AE56" s="392">
        <f>SUMIFS(作業日報!$B$1130:$B$1150,作業日報!$A$1130:$A$1150,$A56,作業日報!$D$1130:$D$1150,"○")+SUMIFS(作業日報!$F$1130:$F$1150,作業日報!$E$1130:$E$1150,$A56,作業日報!$H$1130:$H$1150,"○")</f>
        <v>0</v>
      </c>
      <c r="AF56" s="392">
        <f>SUMIFS(作業日報!$B$1173:$B$1193,作業日報!$A$1173:$A$1193,$A56,作業日報!$D$1173:$D$1193,"○")+SUMIFS(作業日報!$F$1173:$F$1193,作業日報!$E$1173:$E$1193,$A56,作業日報!$H$1173:$H$1193,"○")</f>
        <v>0</v>
      </c>
      <c r="AG56" s="392">
        <f>SUMIFS(作業日報!$B$1216:$B$1236,作業日報!$A$1216:$A$1236,$A56,作業日報!$D$1216:$D$1236,"○")+SUMIFS(作業日報!$F$1216:$F$1236,作業日報!$E$1216:$E$1236,$A56,作業日報!$H$1216:$H$1236,"○")</f>
        <v>0</v>
      </c>
      <c r="AH56" s="392">
        <f>SUMIFS(作業日報!$B$1259:$B$1279,作業日報!$A$1259:$A$1279,$A56,作業日報!$D$1259:$D$1279,"○")+SUMIFS(作業日報!$F$1259:$F$1279,作業日報!$E$1259:$E$1279,$A56,作業日報!$H$1259:$H$1279,"○")</f>
        <v>0</v>
      </c>
      <c r="AI56" s="392">
        <f>SUMIFS(作業日報!$B$1302:$B$1322,作業日報!$A$1302:$A$1322,$A56,作業日報!$D$1302:$D$1322,"○")+SUMIFS(作業日報!$F$1302:$F$1322,作業日報!$E$1302:$E$1322,$A56,作業日報!$H$1302:$H$1322,"○")</f>
        <v>0</v>
      </c>
      <c r="AJ56" s="392">
        <f>SUMIFS(作業日報!$B$1345:$B$1365,作業日報!$A$1345:$A$1365,$A56,作業日報!$D$1345:$D$1365,"○")+SUMIFS(作業日報!$F$1345:$F$1365,作業日報!$E$1345:$E$1365,$A56,作業日報!$H$1345:$H$1365,"○")</f>
        <v>0</v>
      </c>
      <c r="AK56" s="392">
        <f>SUMIFS(作業日報!$B$1388:$B$1408,作業日報!$A$1388:$A$1408,$A56,作業日報!$D$1388:$D$1408,"○")+SUMIFS(作業日報!$F$1388:$F$1408,作業日報!$E$1388:$E$1408,$A56,作業日報!$H$1388:$H$1408,"○")</f>
        <v>0</v>
      </c>
      <c r="AL56" s="392">
        <f>SUMIFS(作業日報!$B$1431:$B$1451,作業日報!$A$1431:$A$1451,$A56,作業日報!$D$1431:$D$1451,"○")+SUMIFS(作業日報!$F$1431:$F$1451,作業日報!$E$1431:$E$1451,$A56,作業日報!$H$1431:$H$1451,"○")</f>
        <v>0</v>
      </c>
      <c r="AM56" s="392">
        <f>SUMIFS(作業日報!$B$1474:$B$1494,作業日報!$A$1474:$A$1494,$A56,作業日報!$D$1474:$D$1494,"○")+SUMIFS(作業日報!$F$1474:$F$1494,作業日報!$E$1474:$E$1494,$A56,作業日報!$H$1474:$H$1494,"○")</f>
        <v>0</v>
      </c>
      <c r="AN56" s="392">
        <f>SUMIFS(作業日報!$B$1517:$B$1537,作業日報!$A$1517:$A$1537,$A56,作業日報!$D$1517:$D$1537,"○")+SUMIFS(作業日報!$F$1517:$F$1537,作業日報!$E$1517:$E$1537,$A56,作業日報!$H$1517:$H$1537,"○")</f>
        <v>0</v>
      </c>
      <c r="AO56" s="392">
        <f>SUMIFS(作業日報!$B$1560:$B$1580,作業日報!$A$1560:$A$1580,$A56,作業日報!$D$1560:$D$1580,"○")+SUMIFS(作業日報!$F$1560:$F$1580,作業日報!$E$1560:$E$1580,$A56,作業日報!$H$1560:$H$1580,"○")</f>
        <v>0</v>
      </c>
      <c r="AP56" s="392">
        <f>SUMIFS(作業日報!$B$1603:$B$1623,作業日報!$A$1603:$A$1623,$A56,作業日報!$D$1603:$D$1623,"○")+SUMIFS(作業日報!$F$1603:$F$1623,作業日報!$E$1603:$E$1623,$A56,作業日報!$H$1603:$H$1623,"○")</f>
        <v>0</v>
      </c>
      <c r="AQ56" s="392">
        <f>SUMIFS(作業日報!$B$1646:$B$1666,作業日報!$A$1646:$A$1666,$A56,作業日報!$D$1646:$D$1666,"○")+SUMIFS(作業日報!$F$1646:$F$1666,作業日報!$E$1646:$E$1666,$A56,作業日報!$H$1646:$H$1666,"○")</f>
        <v>0</v>
      </c>
      <c r="AR56" s="392">
        <f>SUMIFS(作業日報!$B$1689:$B$1709,作業日報!$A$1689:$A$1709,$A56,作業日報!$D$1689:$D$1709,"○")+SUMIFS(作業日報!$F$1689:$F$1709,作業日報!$E$1689:$E$1709,$A56,作業日報!$H$1689:$H$1709,"○")</f>
        <v>0</v>
      </c>
      <c r="AS56" s="392">
        <f>SUMIFS(作業日報!$B$1732:$B$1752,作業日報!$A$1732:$A$1752,$A56,作業日報!$D$1732:$D$1752,"○")+SUMIFS(作業日報!$F$1732:$F$1752,作業日報!$E$1732:$E$1752,$A56,作業日報!$H$1732:$H$1752,"○")</f>
        <v>0</v>
      </c>
      <c r="AT56" s="392">
        <f>SUMIFS(作業日報!$B$1775:$B$1795,作業日報!$A$1775:$A$1795,$A56,作業日報!$D$1775:$D$1795,"○")+SUMIFS(作業日報!$F$1775:$F$1795,作業日報!$E$1775:$E$1795,$A56,作業日報!$H$1775:$H$1795,"○")</f>
        <v>0</v>
      </c>
      <c r="AU56" s="392">
        <f>SUMIFS(作業日報!$B$1818:$B$1838,作業日報!$A$1818:$A$1838,$A56,作業日報!$D$1818:$D$1838,"○")+SUMIFS(作業日報!$F$1818:$F$1838,作業日報!$E$1818:$E$1838,$A56,作業日報!$H$1818:$H$1838,"○")</f>
        <v>0</v>
      </c>
      <c r="AV56" s="392">
        <f>SUMIFS(作業日報!$B$1861:$B$1881,作業日報!$A$1861:$A$1881,$A56,作業日報!$D$1861:$D$1881,"○")+SUMIFS(作業日報!$F$1861:$F$1881,作業日報!$E$1861:$E$1881,$A56,作業日報!$H$1861:$H$1881,"○")</f>
        <v>0</v>
      </c>
      <c r="AW56" s="392">
        <f>SUMIFS(作業日報!$B$1904:$B$1924,作業日報!$A$1904:$A$1924,$A56,作業日報!$D$1904:$D$1924,"○")+SUMIFS(作業日報!$F$1904:$F$1924,作業日報!$E$1904:$E$1924,$A56,作業日報!$H$1904:$H$1924,"○")</f>
        <v>0</v>
      </c>
      <c r="AX56" s="392">
        <f>SUMIFS(作業日報!$B$1947:$B$1967,作業日報!$A$1947:$A$1967,$A56,作業日報!$D$1947:$D$1967,"○")+SUMIFS(作業日報!$F$1947:$F$1967,作業日報!$E$1947:$E$1967,$A56,作業日報!$H$1947:$H$1967,"○")</f>
        <v>0</v>
      </c>
      <c r="AY56" s="392">
        <f>SUMIFS(作業日報!$B$1990:$B$2010,作業日報!$A$1990:$A$2010,$A56,作業日報!$D$1990:$D$2010,"○")+SUMIFS(作業日報!$F$1990:$F$2010,作業日報!$E$1990:$E$2010,$A56,作業日報!$H$1990:$H$2010,"○")</f>
        <v>0</v>
      </c>
      <c r="AZ56" s="392">
        <f>SUMIFS(作業日報!$B$2033:$B$2053,作業日報!$A$2033:$A$2053,$A56,作業日報!$D$2033:$D$2053,"○")+SUMIFS(作業日報!$F$2033:$F$2053,作業日報!$E$2033:$E$2053,$A56,作業日報!$H$2033:$H$2053,"○")</f>
        <v>0</v>
      </c>
      <c r="BA56" s="392">
        <f>SUMIFS(作業日報!$B$2076:$B$2096,作業日報!$A$2076:$A$2096,$A56,作業日報!$D$2076:$D$2096,"○")+SUMIFS(作業日報!$F$2076:$F$2096,作業日報!$E$2076:$E$2096,$A56,作業日報!$H$2076:$H$2096,"○")</f>
        <v>0</v>
      </c>
      <c r="BB56" s="392">
        <f>SUMIFS(作業日報!$B$2119:$B$2139,作業日報!$A$2119:$A$2139,$A56,作業日報!$D$2119:$D$2139,"○")+SUMIFS(作業日報!$F$2119:$F$2139,作業日報!$E$2119:$E$2139,$A56,作業日報!$H$2119:$H$2139,"○")</f>
        <v>0</v>
      </c>
      <c r="BC56" s="478">
        <f>SUMIFS(作業日報!$B$2162:$B$2182,作業日報!$A$2162:$A$2182,$A56,作業日報!$D$2162:$D$2182,"○")+SUMIFS(作業日報!$F$2162:$F$2182,作業日報!$E$2162:$E$2182,$A56,作業日報!$H$2162:$H$2182,"○")</f>
        <v>0</v>
      </c>
    </row>
    <row r="57" spans="1:55" x14ac:dyDescent="0.2">
      <c r="A57" s="399"/>
      <c r="B57" s="398"/>
      <c r="C57" s="397"/>
      <c r="D57" s="396">
        <f>SUMIFS(作業日報!B:B,作業日報!A:A,A57,作業日報!D:D,"○")+SUMIFS(作業日報!F:F,作業日報!E:E,A57,作業日報!H:H,"○")</f>
        <v>0</v>
      </c>
      <c r="E57" s="395">
        <f>SUMIFS(作業日報!$B$12:$B$32,作業日報!$A$12:$A$32,$A57,作業日報!$D$12:$D$32,"○")+SUMIFS(作業日報!$F$12:$F$32,作業日報!$E$12:$E$32,$A57,作業日報!$H$12:$H$32,"○")</f>
        <v>0</v>
      </c>
      <c r="F57" s="394">
        <f>SUMIFS(作業日報!$B$55:$B$75,作業日報!$A$55:$A$75,$A57,作業日報!$D$55:$D$75,"○")+SUMIFS(作業日報!$F$55:$F$75,作業日報!$E$55:$E$75,$A57,作業日報!$H$55:$H$75,"○")</f>
        <v>0</v>
      </c>
      <c r="G57" s="394">
        <f>SUMIFS(作業日報!$B$98:$B$118,作業日報!$A$98:$A$118,$A57,作業日報!$D$98:$D$118,"○")+SUMIFS(作業日報!$F$98:$F$118,作業日報!$E$98:$E$118,$A57,作業日報!$H$98:$H$118,"○")</f>
        <v>0</v>
      </c>
      <c r="H57" s="394">
        <f>SUMIFS(作業日報!$B$141:$B$161,作業日報!$A$141:$A$161,$A57,作業日報!$D$141:$D$161,"○")+SUMIFS(作業日報!$F$141:$F$161,作業日報!$E$141:$E$161,$A57,作業日報!$H$141:$H$161,"○")</f>
        <v>0</v>
      </c>
      <c r="I57" s="394">
        <f>SUMIFS(作業日報!$B$184:$B$204,作業日報!$A$184:$A$204,$A57,作業日報!$D$184:$D$204,"○")+SUMIFS(作業日報!$F$184:$F$204,作業日報!$E$184:$E$204,$A57,作業日報!$H$184:$H$204,"○")</f>
        <v>0</v>
      </c>
      <c r="J57" s="394">
        <f>SUMIFS(作業日報!$B$227:$B$247,作業日報!$A$227:$A$247,$A57,作業日報!$D$227:$D$247,"○")+SUMIFS(作業日報!$F$227:$F$247,作業日報!$E$227:$E$247,$A57,作業日報!$H$227:$H$247,"○")</f>
        <v>0</v>
      </c>
      <c r="K57" s="394">
        <f>SUMIFS(作業日報!$B$270:$B$290,作業日報!$A$270:$A$290,$A57,作業日報!$D$270:$D$290,"○")+SUMIFS(作業日報!$F$270:$F$290,作業日報!$E$270:$E$290,$A57,作業日報!$H$270:$H$290,"○")</f>
        <v>0</v>
      </c>
      <c r="L57" s="394">
        <f>SUMIFS(作業日報!$B$313:$B$333,作業日報!$A$313:$A$333,$A57,作業日報!$D$313:$D$333,"○")+SUMIFS(作業日報!$F$313:$F$333,作業日報!$E$313:$E$333,$A57,作業日報!$H$313:$H$333,"○")</f>
        <v>0</v>
      </c>
      <c r="M57" s="394">
        <f>SUMIFS(作業日報!$B$356:$B$376,作業日報!$A$356:$A$376,$A57,作業日報!$D$356:$D$376,"○")+SUMIFS(作業日報!$F$356:$F$376,作業日報!$E$356:$E$376,$A57,作業日報!$H$356:$H$376,"○")</f>
        <v>0</v>
      </c>
      <c r="N57" s="394">
        <f>SUMIFS(作業日報!$B$399:$B$419,作業日報!$A$399:$A$419,$A57,作業日報!$D$399:$D$419,"○")+SUMIFS(作業日報!$F$399:$F$419,作業日報!$E$399:$E$419,$A57,作業日報!$H$399:$H$419,"○")</f>
        <v>0</v>
      </c>
      <c r="O57" s="394">
        <f>SUMIFS(作業日報!$B$442:$B$462,作業日報!$A$442:$A$462,$A57,作業日報!$D$442:$D$462,"○")+SUMIFS(作業日報!$F$442:$F$462,作業日報!$E$442:$E$462,$A57,作業日報!$H$442:$H$462,"○")</f>
        <v>0</v>
      </c>
      <c r="P57" s="394">
        <f>SUMIFS(作業日報!$B$485:$B$505,作業日報!$A$485:$A$505,$A57,作業日報!$D$485:$D$505,"○")+SUMIFS(作業日報!$F$485:$F$505,作業日報!$E$485:$E$505,$A57,作業日報!$H$485:$H$505,"○")</f>
        <v>0</v>
      </c>
      <c r="Q57" s="394">
        <f>SUMIFS(作業日報!$B$528:$B$548,作業日報!$A$528:$A$548,$A57,作業日報!$D$528:$D$548,"○")+SUMIFS(作業日報!$F$528:$F$548,作業日報!$E$528:$E$548,$A57,作業日報!$H$528:$H$548,"○")</f>
        <v>0</v>
      </c>
      <c r="R57" s="394">
        <f>SUMIFS(作業日報!$B$571:$B$591,作業日報!$A$571:$A$591,$A57,作業日報!$D$571:$D$591,"○")+SUMIFS(作業日報!$F$571:$F$591,作業日報!$E$571:$E$591,$A57,作業日報!$H$571:$H$591,"○")</f>
        <v>0</v>
      </c>
      <c r="S57" s="391">
        <f>SUMIFS(作業日報!$B$614:$B$634,作業日報!$A$614:$A$634,$A57,作業日報!$D$614:$D$634,"○")+SUMIFS(作業日報!$F$614:$F$634,作業日報!$E$614:$E$634,$A57,作業日報!$H$614:$H$634,"○")</f>
        <v>0</v>
      </c>
      <c r="T57" s="393">
        <f>SUMIFS(作業日報!$B$657:$B$677,作業日報!$A$657:$A$677,$A57,作業日報!$D$657:$D$677,"○")+SUMIFS(作業日報!$F$657:$F$677,作業日報!$E$657:$E$677,$A57,作業日報!$H$657:$H$677,"○")</f>
        <v>0</v>
      </c>
      <c r="U57" s="392">
        <f>SUMIFS(作業日報!$B$700:$B$720,作業日報!$A$700:$A$720,$A57,作業日報!$D$700:$D$720,"○")+SUMIFS(作業日報!$F$700:$F$720,作業日報!$E$700:$E$720,$A57,作業日報!$H$700:$H$720,"○")</f>
        <v>0</v>
      </c>
      <c r="V57" s="392">
        <f>SUMIFS(作業日報!$B$743:$B$763,作業日報!$A$743:$A$763,$A57,作業日報!$D$743:$D$763,"○")+SUMIFS(作業日報!$F$743:$F$763,作業日報!$E$743:$E$763,$A57,作業日報!$H$743:$H$763,"○")</f>
        <v>0</v>
      </c>
      <c r="W57" s="392">
        <f>SUMIFS(作業日報!$B$786:$B$806,作業日報!$A$786:$A$806,$A57,作業日報!$D$786:$D$806,"○")+SUMIFS(作業日報!$F$786:$F$806,作業日報!$E$786:$E$806,$A57,作業日報!$H$786:$H$806,"○")</f>
        <v>0</v>
      </c>
      <c r="X57" s="392">
        <f>SUMIFS(作業日報!$B$829:$B$849,作業日報!$A$829:$A$849,$A57,作業日報!$D$829:$D$849,"○")+SUMIFS(作業日報!$F$829:$F$849,作業日報!$E$829:$E$849,$A57,作業日報!$H$829:$H$849,"○")</f>
        <v>0</v>
      </c>
      <c r="Y57" s="392">
        <f>SUMIFS(作業日報!$B$872:$B$892,作業日報!$A$872:$A$892,$A57,作業日報!$D$872:$D$892,"○")+SUMIFS(作業日報!$F$872:$F$892,作業日報!$E$872:$E$892,$A57,作業日報!$H$872:$H$892,"○")</f>
        <v>0</v>
      </c>
      <c r="Z57" s="392">
        <f>SUMIFS(作業日報!$B$915:$B$935,作業日報!$A$915:$A$935,$A57,作業日報!$D$915:$D$935,"○")+SUMIFS(作業日報!$F$915:$F$935,作業日報!$E$915:$E$935,$A57,作業日報!$H$915:$H$935,"○")</f>
        <v>0</v>
      </c>
      <c r="AA57" s="473">
        <f>SUMIFS(作業日報!$B$958:$B$978,作業日報!$A$958:$A$978,$A57,作業日報!$D$958:$D$978,"○")+SUMIFS(作業日報!$F$958:$F$978,作業日報!$E$958:$E$978,$A57,作業日報!$H$958:$H$978,"○")</f>
        <v>0</v>
      </c>
      <c r="AB57" s="392">
        <f>SUMIFS(作業日報!$B$1001:$B$1021,作業日報!$A$1001:$A$1021,$A57,作業日報!$D$1001:$D$1021,"○")+SUMIFS(作業日報!$F$1001:$F$1021,作業日報!$E$1001:$E$1021,$A57,作業日報!$H$1001:$H$1021,"○")</f>
        <v>0</v>
      </c>
      <c r="AC57" s="392">
        <f>SUMIFS(作業日報!$B$1044:$B$1064,作業日報!$A$1044:$A$1064,$A57,作業日報!$D$1044:$D$1064,"○")+SUMIFS(作業日報!$F$1044:$F$1064,作業日報!$E$1044:$E$1064,$A57,作業日報!$H$1044:$H$1064,"○")</f>
        <v>0</v>
      </c>
      <c r="AD57" s="392">
        <f>SUMIFS(作業日報!$B$1087:$B$1107,作業日報!$A$1087:$A$1107,$A57,作業日報!$D$1087:$D$1107,"○")+SUMIFS(作業日報!$F$1087:$F$1107,作業日報!$E$1087:$E$1107,$A57,作業日報!$H$1087:$H$1107,"○")</f>
        <v>0</v>
      </c>
      <c r="AE57" s="392">
        <f>SUMIFS(作業日報!$B$1130:$B$1150,作業日報!$A$1130:$A$1150,$A57,作業日報!$D$1130:$D$1150,"○")+SUMIFS(作業日報!$F$1130:$F$1150,作業日報!$E$1130:$E$1150,$A57,作業日報!$H$1130:$H$1150,"○")</f>
        <v>0</v>
      </c>
      <c r="AF57" s="392">
        <f>SUMIFS(作業日報!$B$1173:$B$1193,作業日報!$A$1173:$A$1193,$A57,作業日報!$D$1173:$D$1193,"○")+SUMIFS(作業日報!$F$1173:$F$1193,作業日報!$E$1173:$E$1193,$A57,作業日報!$H$1173:$H$1193,"○")</f>
        <v>0</v>
      </c>
      <c r="AG57" s="392">
        <f>SUMIFS(作業日報!$B$1216:$B$1236,作業日報!$A$1216:$A$1236,$A57,作業日報!$D$1216:$D$1236,"○")+SUMIFS(作業日報!$F$1216:$F$1236,作業日報!$E$1216:$E$1236,$A57,作業日報!$H$1216:$H$1236,"○")</f>
        <v>0</v>
      </c>
      <c r="AH57" s="392">
        <f>SUMIFS(作業日報!$B$1259:$B$1279,作業日報!$A$1259:$A$1279,$A57,作業日報!$D$1259:$D$1279,"○")+SUMIFS(作業日報!$F$1259:$F$1279,作業日報!$E$1259:$E$1279,$A57,作業日報!$H$1259:$H$1279,"○")</f>
        <v>0</v>
      </c>
      <c r="AI57" s="392">
        <f>SUMIFS(作業日報!$B$1302:$B$1322,作業日報!$A$1302:$A$1322,$A57,作業日報!$D$1302:$D$1322,"○")+SUMIFS(作業日報!$F$1302:$F$1322,作業日報!$E$1302:$E$1322,$A57,作業日報!$H$1302:$H$1322,"○")</f>
        <v>0</v>
      </c>
      <c r="AJ57" s="392">
        <f>SUMIFS(作業日報!$B$1345:$B$1365,作業日報!$A$1345:$A$1365,$A57,作業日報!$D$1345:$D$1365,"○")+SUMIFS(作業日報!$F$1345:$F$1365,作業日報!$E$1345:$E$1365,$A57,作業日報!$H$1345:$H$1365,"○")</f>
        <v>0</v>
      </c>
      <c r="AK57" s="392">
        <f>SUMIFS(作業日報!$B$1388:$B$1408,作業日報!$A$1388:$A$1408,$A57,作業日報!$D$1388:$D$1408,"○")+SUMIFS(作業日報!$F$1388:$F$1408,作業日報!$E$1388:$E$1408,$A57,作業日報!$H$1388:$H$1408,"○")</f>
        <v>0</v>
      </c>
      <c r="AL57" s="392">
        <f>SUMIFS(作業日報!$B$1431:$B$1451,作業日報!$A$1431:$A$1451,$A57,作業日報!$D$1431:$D$1451,"○")+SUMIFS(作業日報!$F$1431:$F$1451,作業日報!$E$1431:$E$1451,$A57,作業日報!$H$1431:$H$1451,"○")</f>
        <v>0</v>
      </c>
      <c r="AM57" s="392">
        <f>SUMIFS(作業日報!$B$1474:$B$1494,作業日報!$A$1474:$A$1494,$A57,作業日報!$D$1474:$D$1494,"○")+SUMIFS(作業日報!$F$1474:$F$1494,作業日報!$E$1474:$E$1494,$A57,作業日報!$H$1474:$H$1494,"○")</f>
        <v>0</v>
      </c>
      <c r="AN57" s="392">
        <f>SUMIFS(作業日報!$B$1517:$B$1537,作業日報!$A$1517:$A$1537,$A57,作業日報!$D$1517:$D$1537,"○")+SUMIFS(作業日報!$F$1517:$F$1537,作業日報!$E$1517:$E$1537,$A57,作業日報!$H$1517:$H$1537,"○")</f>
        <v>0</v>
      </c>
      <c r="AO57" s="392">
        <f>SUMIFS(作業日報!$B$1560:$B$1580,作業日報!$A$1560:$A$1580,$A57,作業日報!$D$1560:$D$1580,"○")+SUMIFS(作業日報!$F$1560:$F$1580,作業日報!$E$1560:$E$1580,$A57,作業日報!$H$1560:$H$1580,"○")</f>
        <v>0</v>
      </c>
      <c r="AP57" s="392">
        <f>SUMIFS(作業日報!$B$1603:$B$1623,作業日報!$A$1603:$A$1623,$A57,作業日報!$D$1603:$D$1623,"○")+SUMIFS(作業日報!$F$1603:$F$1623,作業日報!$E$1603:$E$1623,$A57,作業日報!$H$1603:$H$1623,"○")</f>
        <v>0</v>
      </c>
      <c r="AQ57" s="392">
        <f>SUMIFS(作業日報!$B$1646:$B$1666,作業日報!$A$1646:$A$1666,$A57,作業日報!$D$1646:$D$1666,"○")+SUMIFS(作業日報!$F$1646:$F$1666,作業日報!$E$1646:$E$1666,$A57,作業日報!$H$1646:$H$1666,"○")</f>
        <v>0</v>
      </c>
      <c r="AR57" s="392">
        <f>SUMIFS(作業日報!$B$1689:$B$1709,作業日報!$A$1689:$A$1709,$A57,作業日報!$D$1689:$D$1709,"○")+SUMIFS(作業日報!$F$1689:$F$1709,作業日報!$E$1689:$E$1709,$A57,作業日報!$H$1689:$H$1709,"○")</f>
        <v>0</v>
      </c>
      <c r="AS57" s="392">
        <f>SUMIFS(作業日報!$B$1732:$B$1752,作業日報!$A$1732:$A$1752,$A57,作業日報!$D$1732:$D$1752,"○")+SUMIFS(作業日報!$F$1732:$F$1752,作業日報!$E$1732:$E$1752,$A57,作業日報!$H$1732:$H$1752,"○")</f>
        <v>0</v>
      </c>
      <c r="AT57" s="392">
        <f>SUMIFS(作業日報!$B$1775:$B$1795,作業日報!$A$1775:$A$1795,$A57,作業日報!$D$1775:$D$1795,"○")+SUMIFS(作業日報!$F$1775:$F$1795,作業日報!$E$1775:$E$1795,$A57,作業日報!$H$1775:$H$1795,"○")</f>
        <v>0</v>
      </c>
      <c r="AU57" s="392">
        <f>SUMIFS(作業日報!$B$1818:$B$1838,作業日報!$A$1818:$A$1838,$A57,作業日報!$D$1818:$D$1838,"○")+SUMIFS(作業日報!$F$1818:$F$1838,作業日報!$E$1818:$E$1838,$A57,作業日報!$H$1818:$H$1838,"○")</f>
        <v>0</v>
      </c>
      <c r="AV57" s="392">
        <f>SUMIFS(作業日報!$B$1861:$B$1881,作業日報!$A$1861:$A$1881,$A57,作業日報!$D$1861:$D$1881,"○")+SUMIFS(作業日報!$F$1861:$F$1881,作業日報!$E$1861:$E$1881,$A57,作業日報!$H$1861:$H$1881,"○")</f>
        <v>0</v>
      </c>
      <c r="AW57" s="392">
        <f>SUMIFS(作業日報!$B$1904:$B$1924,作業日報!$A$1904:$A$1924,$A57,作業日報!$D$1904:$D$1924,"○")+SUMIFS(作業日報!$F$1904:$F$1924,作業日報!$E$1904:$E$1924,$A57,作業日報!$H$1904:$H$1924,"○")</f>
        <v>0</v>
      </c>
      <c r="AX57" s="392">
        <f>SUMIFS(作業日報!$B$1947:$B$1967,作業日報!$A$1947:$A$1967,$A57,作業日報!$D$1947:$D$1967,"○")+SUMIFS(作業日報!$F$1947:$F$1967,作業日報!$E$1947:$E$1967,$A57,作業日報!$H$1947:$H$1967,"○")</f>
        <v>0</v>
      </c>
      <c r="AY57" s="392">
        <f>SUMIFS(作業日報!$B$1990:$B$2010,作業日報!$A$1990:$A$2010,$A57,作業日報!$D$1990:$D$2010,"○")+SUMIFS(作業日報!$F$1990:$F$2010,作業日報!$E$1990:$E$2010,$A57,作業日報!$H$1990:$H$2010,"○")</f>
        <v>0</v>
      </c>
      <c r="AZ57" s="392">
        <f>SUMIFS(作業日報!$B$2033:$B$2053,作業日報!$A$2033:$A$2053,$A57,作業日報!$D$2033:$D$2053,"○")+SUMIFS(作業日報!$F$2033:$F$2053,作業日報!$E$2033:$E$2053,$A57,作業日報!$H$2033:$H$2053,"○")</f>
        <v>0</v>
      </c>
      <c r="BA57" s="392">
        <f>SUMIFS(作業日報!$B$2076:$B$2096,作業日報!$A$2076:$A$2096,$A57,作業日報!$D$2076:$D$2096,"○")+SUMIFS(作業日報!$F$2076:$F$2096,作業日報!$E$2076:$E$2096,$A57,作業日報!$H$2076:$H$2096,"○")</f>
        <v>0</v>
      </c>
      <c r="BB57" s="392">
        <f>SUMIFS(作業日報!$B$2119:$B$2139,作業日報!$A$2119:$A$2139,$A57,作業日報!$D$2119:$D$2139,"○")+SUMIFS(作業日報!$F$2119:$F$2139,作業日報!$E$2119:$E$2139,$A57,作業日報!$H$2119:$H$2139,"○")</f>
        <v>0</v>
      </c>
      <c r="BC57" s="478">
        <f>SUMIFS(作業日報!$B$2162:$B$2182,作業日報!$A$2162:$A$2182,$A57,作業日報!$D$2162:$D$2182,"○")+SUMIFS(作業日報!$F$2162:$F$2182,作業日報!$E$2162:$E$2182,$A57,作業日報!$H$2162:$H$2182,"○")</f>
        <v>0</v>
      </c>
    </row>
    <row r="58" spans="1:55" x14ac:dyDescent="0.2">
      <c r="A58" s="399"/>
      <c r="B58" s="398"/>
      <c r="C58" s="397"/>
      <c r="D58" s="396">
        <f>SUMIFS(作業日報!B:B,作業日報!A:A,A58,作業日報!D:D,"○")+SUMIFS(作業日報!F:F,作業日報!E:E,A58,作業日報!H:H,"○")</f>
        <v>0</v>
      </c>
      <c r="E58" s="395">
        <f>SUMIFS(作業日報!$B$12:$B$32,作業日報!$A$12:$A$32,$A58,作業日報!$D$12:$D$32,"○")+SUMIFS(作業日報!$F$12:$F$32,作業日報!$E$12:$E$32,$A58,作業日報!$H$12:$H$32,"○")</f>
        <v>0</v>
      </c>
      <c r="F58" s="394">
        <f>SUMIFS(作業日報!$B$55:$B$75,作業日報!$A$55:$A$75,$A58,作業日報!$D$55:$D$75,"○")+SUMIFS(作業日報!$F$55:$F$75,作業日報!$E$55:$E$75,$A58,作業日報!$H$55:$H$75,"○")</f>
        <v>0</v>
      </c>
      <c r="G58" s="394">
        <f>SUMIFS(作業日報!$B$98:$B$118,作業日報!$A$98:$A$118,$A58,作業日報!$D$98:$D$118,"○")+SUMIFS(作業日報!$F$98:$F$118,作業日報!$E$98:$E$118,$A58,作業日報!$H$98:$H$118,"○")</f>
        <v>0</v>
      </c>
      <c r="H58" s="394">
        <f>SUMIFS(作業日報!$B$141:$B$161,作業日報!$A$141:$A$161,$A58,作業日報!$D$141:$D$161,"○")+SUMIFS(作業日報!$F$141:$F$161,作業日報!$E$141:$E$161,$A58,作業日報!$H$141:$H$161,"○")</f>
        <v>0</v>
      </c>
      <c r="I58" s="394">
        <f>SUMIFS(作業日報!$B$184:$B$204,作業日報!$A$184:$A$204,$A58,作業日報!$D$184:$D$204,"○")+SUMIFS(作業日報!$F$184:$F$204,作業日報!$E$184:$E$204,$A58,作業日報!$H$184:$H$204,"○")</f>
        <v>0</v>
      </c>
      <c r="J58" s="394">
        <f>SUMIFS(作業日報!$B$227:$B$247,作業日報!$A$227:$A$247,$A58,作業日報!$D$227:$D$247,"○")+SUMIFS(作業日報!$F$227:$F$247,作業日報!$E$227:$E$247,$A58,作業日報!$H$227:$H$247,"○")</f>
        <v>0</v>
      </c>
      <c r="K58" s="394">
        <f>SUMIFS(作業日報!$B$270:$B$290,作業日報!$A$270:$A$290,$A58,作業日報!$D$270:$D$290,"○")+SUMIFS(作業日報!$F$270:$F$290,作業日報!$E$270:$E$290,$A58,作業日報!$H$270:$H$290,"○")</f>
        <v>0</v>
      </c>
      <c r="L58" s="394">
        <f>SUMIFS(作業日報!$B$313:$B$333,作業日報!$A$313:$A$333,$A58,作業日報!$D$313:$D$333,"○")+SUMIFS(作業日報!$F$313:$F$333,作業日報!$E$313:$E$333,$A58,作業日報!$H$313:$H$333,"○")</f>
        <v>0</v>
      </c>
      <c r="M58" s="394">
        <f>SUMIFS(作業日報!$B$356:$B$376,作業日報!$A$356:$A$376,$A58,作業日報!$D$356:$D$376,"○")+SUMIFS(作業日報!$F$356:$F$376,作業日報!$E$356:$E$376,$A58,作業日報!$H$356:$H$376,"○")</f>
        <v>0</v>
      </c>
      <c r="N58" s="394">
        <f>SUMIFS(作業日報!$B$399:$B$419,作業日報!$A$399:$A$419,$A58,作業日報!$D$399:$D$419,"○")+SUMIFS(作業日報!$F$399:$F$419,作業日報!$E$399:$E$419,$A58,作業日報!$H$399:$H$419,"○")</f>
        <v>0</v>
      </c>
      <c r="O58" s="394">
        <f>SUMIFS(作業日報!$B$442:$B$462,作業日報!$A$442:$A$462,$A58,作業日報!$D$442:$D$462,"○")+SUMIFS(作業日報!$F$442:$F$462,作業日報!$E$442:$E$462,$A58,作業日報!$H$442:$H$462,"○")</f>
        <v>0</v>
      </c>
      <c r="P58" s="394">
        <f>SUMIFS(作業日報!$B$485:$B$505,作業日報!$A$485:$A$505,$A58,作業日報!$D$485:$D$505,"○")+SUMIFS(作業日報!$F$485:$F$505,作業日報!$E$485:$E$505,$A58,作業日報!$H$485:$H$505,"○")</f>
        <v>0</v>
      </c>
      <c r="Q58" s="394">
        <f>SUMIFS(作業日報!$B$528:$B$548,作業日報!$A$528:$A$548,$A58,作業日報!$D$528:$D$548,"○")+SUMIFS(作業日報!$F$528:$F$548,作業日報!$E$528:$E$548,$A58,作業日報!$H$528:$H$548,"○")</f>
        <v>0</v>
      </c>
      <c r="R58" s="394">
        <f>SUMIFS(作業日報!$B$571:$B$591,作業日報!$A$571:$A$591,$A58,作業日報!$D$571:$D$591,"○")+SUMIFS(作業日報!$F$571:$F$591,作業日報!$E$571:$E$591,$A58,作業日報!$H$571:$H$591,"○")</f>
        <v>0</v>
      </c>
      <c r="S58" s="391">
        <f>SUMIFS(作業日報!$B$614:$B$634,作業日報!$A$614:$A$634,$A58,作業日報!$D$614:$D$634,"○")+SUMIFS(作業日報!$F$614:$F$634,作業日報!$E$614:$E$634,$A58,作業日報!$H$614:$H$634,"○")</f>
        <v>0</v>
      </c>
      <c r="T58" s="393">
        <f>SUMIFS(作業日報!$B$657:$B$677,作業日報!$A$657:$A$677,$A58,作業日報!$D$657:$D$677,"○")+SUMIFS(作業日報!$F$657:$F$677,作業日報!$E$657:$E$677,$A58,作業日報!$H$657:$H$677,"○")</f>
        <v>0</v>
      </c>
      <c r="U58" s="392">
        <f>SUMIFS(作業日報!$B$700:$B$720,作業日報!$A$700:$A$720,$A58,作業日報!$D$700:$D$720,"○")+SUMIFS(作業日報!$F$700:$F$720,作業日報!$E$700:$E$720,$A58,作業日報!$H$700:$H$720,"○")</f>
        <v>0</v>
      </c>
      <c r="V58" s="392">
        <f>SUMIFS(作業日報!$B$743:$B$763,作業日報!$A$743:$A$763,$A58,作業日報!$D$743:$D$763,"○")+SUMIFS(作業日報!$F$743:$F$763,作業日報!$E$743:$E$763,$A58,作業日報!$H$743:$H$763,"○")</f>
        <v>0</v>
      </c>
      <c r="W58" s="392">
        <f>SUMIFS(作業日報!$B$786:$B$806,作業日報!$A$786:$A$806,$A58,作業日報!$D$786:$D$806,"○")+SUMIFS(作業日報!$F$786:$F$806,作業日報!$E$786:$E$806,$A58,作業日報!$H$786:$H$806,"○")</f>
        <v>0</v>
      </c>
      <c r="X58" s="392">
        <f>SUMIFS(作業日報!$B$829:$B$849,作業日報!$A$829:$A$849,$A58,作業日報!$D$829:$D$849,"○")+SUMIFS(作業日報!$F$829:$F$849,作業日報!$E$829:$E$849,$A58,作業日報!$H$829:$H$849,"○")</f>
        <v>0</v>
      </c>
      <c r="Y58" s="392">
        <f>SUMIFS(作業日報!$B$872:$B$892,作業日報!$A$872:$A$892,$A58,作業日報!$D$872:$D$892,"○")+SUMIFS(作業日報!$F$872:$F$892,作業日報!$E$872:$E$892,$A58,作業日報!$H$872:$H$892,"○")</f>
        <v>0</v>
      </c>
      <c r="Z58" s="392">
        <f>SUMIFS(作業日報!$B$915:$B$935,作業日報!$A$915:$A$935,$A58,作業日報!$D$915:$D$935,"○")+SUMIFS(作業日報!$F$915:$F$935,作業日報!$E$915:$E$935,$A58,作業日報!$H$915:$H$935,"○")</f>
        <v>0</v>
      </c>
      <c r="AA58" s="473">
        <f>SUMIFS(作業日報!$B$958:$B$978,作業日報!$A$958:$A$978,$A58,作業日報!$D$958:$D$978,"○")+SUMIFS(作業日報!$F$958:$F$978,作業日報!$E$958:$E$978,$A58,作業日報!$H$958:$H$978,"○")</f>
        <v>0</v>
      </c>
      <c r="AB58" s="392">
        <f>SUMIFS(作業日報!$B$1001:$B$1021,作業日報!$A$1001:$A$1021,$A58,作業日報!$D$1001:$D$1021,"○")+SUMIFS(作業日報!$F$1001:$F$1021,作業日報!$E$1001:$E$1021,$A58,作業日報!$H$1001:$H$1021,"○")</f>
        <v>0</v>
      </c>
      <c r="AC58" s="392">
        <f>SUMIFS(作業日報!$B$1044:$B$1064,作業日報!$A$1044:$A$1064,$A58,作業日報!$D$1044:$D$1064,"○")+SUMIFS(作業日報!$F$1044:$F$1064,作業日報!$E$1044:$E$1064,$A58,作業日報!$H$1044:$H$1064,"○")</f>
        <v>0</v>
      </c>
      <c r="AD58" s="392">
        <f>SUMIFS(作業日報!$B$1087:$B$1107,作業日報!$A$1087:$A$1107,$A58,作業日報!$D$1087:$D$1107,"○")+SUMIFS(作業日報!$F$1087:$F$1107,作業日報!$E$1087:$E$1107,$A58,作業日報!$H$1087:$H$1107,"○")</f>
        <v>0</v>
      </c>
      <c r="AE58" s="392">
        <f>SUMIFS(作業日報!$B$1130:$B$1150,作業日報!$A$1130:$A$1150,$A58,作業日報!$D$1130:$D$1150,"○")+SUMIFS(作業日報!$F$1130:$F$1150,作業日報!$E$1130:$E$1150,$A58,作業日報!$H$1130:$H$1150,"○")</f>
        <v>0</v>
      </c>
      <c r="AF58" s="392">
        <f>SUMIFS(作業日報!$B$1173:$B$1193,作業日報!$A$1173:$A$1193,$A58,作業日報!$D$1173:$D$1193,"○")+SUMIFS(作業日報!$F$1173:$F$1193,作業日報!$E$1173:$E$1193,$A58,作業日報!$H$1173:$H$1193,"○")</f>
        <v>0</v>
      </c>
      <c r="AG58" s="392">
        <f>SUMIFS(作業日報!$B$1216:$B$1236,作業日報!$A$1216:$A$1236,$A58,作業日報!$D$1216:$D$1236,"○")+SUMIFS(作業日報!$F$1216:$F$1236,作業日報!$E$1216:$E$1236,$A58,作業日報!$H$1216:$H$1236,"○")</f>
        <v>0</v>
      </c>
      <c r="AH58" s="392">
        <f>SUMIFS(作業日報!$B$1259:$B$1279,作業日報!$A$1259:$A$1279,$A58,作業日報!$D$1259:$D$1279,"○")+SUMIFS(作業日報!$F$1259:$F$1279,作業日報!$E$1259:$E$1279,$A58,作業日報!$H$1259:$H$1279,"○")</f>
        <v>0</v>
      </c>
      <c r="AI58" s="392">
        <f>SUMIFS(作業日報!$B$1302:$B$1322,作業日報!$A$1302:$A$1322,$A58,作業日報!$D$1302:$D$1322,"○")+SUMIFS(作業日報!$F$1302:$F$1322,作業日報!$E$1302:$E$1322,$A58,作業日報!$H$1302:$H$1322,"○")</f>
        <v>0</v>
      </c>
      <c r="AJ58" s="392">
        <f>SUMIFS(作業日報!$B$1345:$B$1365,作業日報!$A$1345:$A$1365,$A58,作業日報!$D$1345:$D$1365,"○")+SUMIFS(作業日報!$F$1345:$F$1365,作業日報!$E$1345:$E$1365,$A58,作業日報!$H$1345:$H$1365,"○")</f>
        <v>0</v>
      </c>
      <c r="AK58" s="392">
        <f>SUMIFS(作業日報!$B$1388:$B$1408,作業日報!$A$1388:$A$1408,$A58,作業日報!$D$1388:$D$1408,"○")+SUMIFS(作業日報!$F$1388:$F$1408,作業日報!$E$1388:$E$1408,$A58,作業日報!$H$1388:$H$1408,"○")</f>
        <v>0</v>
      </c>
      <c r="AL58" s="392">
        <f>SUMIFS(作業日報!$B$1431:$B$1451,作業日報!$A$1431:$A$1451,$A58,作業日報!$D$1431:$D$1451,"○")+SUMIFS(作業日報!$F$1431:$F$1451,作業日報!$E$1431:$E$1451,$A58,作業日報!$H$1431:$H$1451,"○")</f>
        <v>0</v>
      </c>
      <c r="AM58" s="392">
        <f>SUMIFS(作業日報!$B$1474:$B$1494,作業日報!$A$1474:$A$1494,$A58,作業日報!$D$1474:$D$1494,"○")+SUMIFS(作業日報!$F$1474:$F$1494,作業日報!$E$1474:$E$1494,$A58,作業日報!$H$1474:$H$1494,"○")</f>
        <v>0</v>
      </c>
      <c r="AN58" s="392">
        <f>SUMIFS(作業日報!$B$1517:$B$1537,作業日報!$A$1517:$A$1537,$A58,作業日報!$D$1517:$D$1537,"○")+SUMIFS(作業日報!$F$1517:$F$1537,作業日報!$E$1517:$E$1537,$A58,作業日報!$H$1517:$H$1537,"○")</f>
        <v>0</v>
      </c>
      <c r="AO58" s="392">
        <f>SUMIFS(作業日報!$B$1560:$B$1580,作業日報!$A$1560:$A$1580,$A58,作業日報!$D$1560:$D$1580,"○")+SUMIFS(作業日報!$F$1560:$F$1580,作業日報!$E$1560:$E$1580,$A58,作業日報!$H$1560:$H$1580,"○")</f>
        <v>0</v>
      </c>
      <c r="AP58" s="392">
        <f>SUMIFS(作業日報!$B$1603:$B$1623,作業日報!$A$1603:$A$1623,$A58,作業日報!$D$1603:$D$1623,"○")+SUMIFS(作業日報!$F$1603:$F$1623,作業日報!$E$1603:$E$1623,$A58,作業日報!$H$1603:$H$1623,"○")</f>
        <v>0</v>
      </c>
      <c r="AQ58" s="392">
        <f>SUMIFS(作業日報!$B$1646:$B$1666,作業日報!$A$1646:$A$1666,$A58,作業日報!$D$1646:$D$1666,"○")+SUMIFS(作業日報!$F$1646:$F$1666,作業日報!$E$1646:$E$1666,$A58,作業日報!$H$1646:$H$1666,"○")</f>
        <v>0</v>
      </c>
      <c r="AR58" s="392">
        <f>SUMIFS(作業日報!$B$1689:$B$1709,作業日報!$A$1689:$A$1709,$A58,作業日報!$D$1689:$D$1709,"○")+SUMIFS(作業日報!$F$1689:$F$1709,作業日報!$E$1689:$E$1709,$A58,作業日報!$H$1689:$H$1709,"○")</f>
        <v>0</v>
      </c>
      <c r="AS58" s="392">
        <f>SUMIFS(作業日報!$B$1732:$B$1752,作業日報!$A$1732:$A$1752,$A58,作業日報!$D$1732:$D$1752,"○")+SUMIFS(作業日報!$F$1732:$F$1752,作業日報!$E$1732:$E$1752,$A58,作業日報!$H$1732:$H$1752,"○")</f>
        <v>0</v>
      </c>
      <c r="AT58" s="392">
        <f>SUMIFS(作業日報!$B$1775:$B$1795,作業日報!$A$1775:$A$1795,$A58,作業日報!$D$1775:$D$1795,"○")+SUMIFS(作業日報!$F$1775:$F$1795,作業日報!$E$1775:$E$1795,$A58,作業日報!$H$1775:$H$1795,"○")</f>
        <v>0</v>
      </c>
      <c r="AU58" s="392">
        <f>SUMIFS(作業日報!$B$1818:$B$1838,作業日報!$A$1818:$A$1838,$A58,作業日報!$D$1818:$D$1838,"○")+SUMIFS(作業日報!$F$1818:$F$1838,作業日報!$E$1818:$E$1838,$A58,作業日報!$H$1818:$H$1838,"○")</f>
        <v>0</v>
      </c>
      <c r="AV58" s="392">
        <f>SUMIFS(作業日報!$B$1861:$B$1881,作業日報!$A$1861:$A$1881,$A58,作業日報!$D$1861:$D$1881,"○")+SUMIFS(作業日報!$F$1861:$F$1881,作業日報!$E$1861:$E$1881,$A58,作業日報!$H$1861:$H$1881,"○")</f>
        <v>0</v>
      </c>
      <c r="AW58" s="392">
        <f>SUMIFS(作業日報!$B$1904:$B$1924,作業日報!$A$1904:$A$1924,$A58,作業日報!$D$1904:$D$1924,"○")+SUMIFS(作業日報!$F$1904:$F$1924,作業日報!$E$1904:$E$1924,$A58,作業日報!$H$1904:$H$1924,"○")</f>
        <v>0</v>
      </c>
      <c r="AX58" s="392">
        <f>SUMIFS(作業日報!$B$1947:$B$1967,作業日報!$A$1947:$A$1967,$A58,作業日報!$D$1947:$D$1967,"○")+SUMIFS(作業日報!$F$1947:$F$1967,作業日報!$E$1947:$E$1967,$A58,作業日報!$H$1947:$H$1967,"○")</f>
        <v>0</v>
      </c>
      <c r="AY58" s="392">
        <f>SUMIFS(作業日報!$B$1990:$B$2010,作業日報!$A$1990:$A$2010,$A58,作業日報!$D$1990:$D$2010,"○")+SUMIFS(作業日報!$F$1990:$F$2010,作業日報!$E$1990:$E$2010,$A58,作業日報!$H$1990:$H$2010,"○")</f>
        <v>0</v>
      </c>
      <c r="AZ58" s="392">
        <f>SUMIFS(作業日報!$B$2033:$B$2053,作業日報!$A$2033:$A$2053,$A58,作業日報!$D$2033:$D$2053,"○")+SUMIFS(作業日報!$F$2033:$F$2053,作業日報!$E$2033:$E$2053,$A58,作業日報!$H$2033:$H$2053,"○")</f>
        <v>0</v>
      </c>
      <c r="BA58" s="392">
        <f>SUMIFS(作業日報!$B$2076:$B$2096,作業日報!$A$2076:$A$2096,$A58,作業日報!$D$2076:$D$2096,"○")+SUMIFS(作業日報!$F$2076:$F$2096,作業日報!$E$2076:$E$2096,$A58,作業日報!$H$2076:$H$2096,"○")</f>
        <v>0</v>
      </c>
      <c r="BB58" s="392">
        <f>SUMIFS(作業日報!$B$2119:$B$2139,作業日報!$A$2119:$A$2139,$A58,作業日報!$D$2119:$D$2139,"○")+SUMIFS(作業日報!$F$2119:$F$2139,作業日報!$E$2119:$E$2139,$A58,作業日報!$H$2119:$H$2139,"○")</f>
        <v>0</v>
      </c>
      <c r="BC58" s="478">
        <f>SUMIFS(作業日報!$B$2162:$B$2182,作業日報!$A$2162:$A$2182,$A58,作業日報!$D$2162:$D$2182,"○")+SUMIFS(作業日報!$F$2162:$F$2182,作業日報!$E$2162:$E$2182,$A58,作業日報!$H$2162:$H$2182,"○")</f>
        <v>0</v>
      </c>
    </row>
    <row r="59" spans="1:55" x14ac:dyDescent="0.2">
      <c r="A59" s="399"/>
      <c r="B59" s="398"/>
      <c r="C59" s="397"/>
      <c r="D59" s="396">
        <f>SUMIFS(作業日報!B:B,作業日報!A:A,A59,作業日報!D:D,"○")+SUMIFS(作業日報!F:F,作業日報!E:E,A59,作業日報!H:H,"○")</f>
        <v>0</v>
      </c>
      <c r="E59" s="395">
        <f>SUMIFS(作業日報!$B$12:$B$32,作業日報!$A$12:$A$32,$A59,作業日報!$D$12:$D$32,"○")+SUMIFS(作業日報!$F$12:$F$32,作業日報!$E$12:$E$32,$A59,作業日報!$H$12:$H$32,"○")</f>
        <v>0</v>
      </c>
      <c r="F59" s="394">
        <f>SUMIFS(作業日報!$B$55:$B$75,作業日報!$A$55:$A$75,$A59,作業日報!$D$55:$D$75,"○")+SUMIFS(作業日報!$F$55:$F$75,作業日報!$E$55:$E$75,$A59,作業日報!$H$55:$H$75,"○")</f>
        <v>0</v>
      </c>
      <c r="G59" s="394">
        <f>SUMIFS(作業日報!$B$98:$B$118,作業日報!$A$98:$A$118,$A59,作業日報!$D$98:$D$118,"○")+SUMIFS(作業日報!$F$98:$F$118,作業日報!$E$98:$E$118,$A59,作業日報!$H$98:$H$118,"○")</f>
        <v>0</v>
      </c>
      <c r="H59" s="394">
        <f>SUMIFS(作業日報!$B$141:$B$161,作業日報!$A$141:$A$161,$A59,作業日報!$D$141:$D$161,"○")+SUMIFS(作業日報!$F$141:$F$161,作業日報!$E$141:$E$161,$A59,作業日報!$H$141:$H$161,"○")</f>
        <v>0</v>
      </c>
      <c r="I59" s="394">
        <f>SUMIFS(作業日報!$B$184:$B$204,作業日報!$A$184:$A$204,$A59,作業日報!$D$184:$D$204,"○")+SUMIFS(作業日報!$F$184:$F$204,作業日報!$E$184:$E$204,$A59,作業日報!$H$184:$H$204,"○")</f>
        <v>0</v>
      </c>
      <c r="J59" s="394">
        <f>SUMIFS(作業日報!$B$227:$B$247,作業日報!$A$227:$A$247,$A59,作業日報!$D$227:$D$247,"○")+SUMIFS(作業日報!$F$227:$F$247,作業日報!$E$227:$E$247,$A59,作業日報!$H$227:$H$247,"○")</f>
        <v>0</v>
      </c>
      <c r="K59" s="394">
        <f>SUMIFS(作業日報!$B$270:$B$290,作業日報!$A$270:$A$290,$A59,作業日報!$D$270:$D$290,"○")+SUMIFS(作業日報!$F$270:$F$290,作業日報!$E$270:$E$290,$A59,作業日報!$H$270:$H$290,"○")</f>
        <v>0</v>
      </c>
      <c r="L59" s="394">
        <f>SUMIFS(作業日報!$B$313:$B$333,作業日報!$A$313:$A$333,$A59,作業日報!$D$313:$D$333,"○")+SUMIFS(作業日報!$F$313:$F$333,作業日報!$E$313:$E$333,$A59,作業日報!$H$313:$H$333,"○")</f>
        <v>0</v>
      </c>
      <c r="M59" s="394">
        <f>SUMIFS(作業日報!$B$356:$B$376,作業日報!$A$356:$A$376,$A59,作業日報!$D$356:$D$376,"○")+SUMIFS(作業日報!$F$356:$F$376,作業日報!$E$356:$E$376,$A59,作業日報!$H$356:$H$376,"○")</f>
        <v>0</v>
      </c>
      <c r="N59" s="394">
        <f>SUMIFS(作業日報!$B$399:$B$419,作業日報!$A$399:$A$419,$A59,作業日報!$D$399:$D$419,"○")+SUMIFS(作業日報!$F$399:$F$419,作業日報!$E$399:$E$419,$A59,作業日報!$H$399:$H$419,"○")</f>
        <v>0</v>
      </c>
      <c r="O59" s="394">
        <f>SUMIFS(作業日報!$B$442:$B$462,作業日報!$A$442:$A$462,$A59,作業日報!$D$442:$D$462,"○")+SUMIFS(作業日報!$F$442:$F$462,作業日報!$E$442:$E$462,$A59,作業日報!$H$442:$H$462,"○")</f>
        <v>0</v>
      </c>
      <c r="P59" s="394">
        <f>SUMIFS(作業日報!$B$485:$B$505,作業日報!$A$485:$A$505,$A59,作業日報!$D$485:$D$505,"○")+SUMIFS(作業日報!$F$485:$F$505,作業日報!$E$485:$E$505,$A59,作業日報!$H$485:$H$505,"○")</f>
        <v>0</v>
      </c>
      <c r="Q59" s="394">
        <f>SUMIFS(作業日報!$B$528:$B$548,作業日報!$A$528:$A$548,$A59,作業日報!$D$528:$D$548,"○")+SUMIFS(作業日報!$F$528:$F$548,作業日報!$E$528:$E$548,$A59,作業日報!$H$528:$H$548,"○")</f>
        <v>0</v>
      </c>
      <c r="R59" s="394">
        <f>SUMIFS(作業日報!$B$571:$B$591,作業日報!$A$571:$A$591,$A59,作業日報!$D$571:$D$591,"○")+SUMIFS(作業日報!$F$571:$F$591,作業日報!$E$571:$E$591,$A59,作業日報!$H$571:$H$591,"○")</f>
        <v>0</v>
      </c>
      <c r="S59" s="391">
        <f>SUMIFS(作業日報!$B$614:$B$634,作業日報!$A$614:$A$634,$A59,作業日報!$D$614:$D$634,"○")+SUMIFS(作業日報!$F$614:$F$634,作業日報!$E$614:$E$634,$A59,作業日報!$H$614:$H$634,"○")</f>
        <v>0</v>
      </c>
      <c r="T59" s="393">
        <f>SUMIFS(作業日報!$B$657:$B$677,作業日報!$A$657:$A$677,$A59,作業日報!$D$657:$D$677,"○")+SUMIFS(作業日報!$F$657:$F$677,作業日報!$E$657:$E$677,$A59,作業日報!$H$657:$H$677,"○")</f>
        <v>0</v>
      </c>
      <c r="U59" s="392">
        <f>SUMIFS(作業日報!$B$700:$B$720,作業日報!$A$700:$A$720,$A59,作業日報!$D$700:$D$720,"○")+SUMIFS(作業日報!$F$700:$F$720,作業日報!$E$700:$E$720,$A59,作業日報!$H$700:$H$720,"○")</f>
        <v>0</v>
      </c>
      <c r="V59" s="392">
        <f>SUMIFS(作業日報!$B$743:$B$763,作業日報!$A$743:$A$763,$A59,作業日報!$D$743:$D$763,"○")+SUMIFS(作業日報!$F$743:$F$763,作業日報!$E$743:$E$763,$A59,作業日報!$H$743:$H$763,"○")</f>
        <v>0</v>
      </c>
      <c r="W59" s="392">
        <f>SUMIFS(作業日報!$B$786:$B$806,作業日報!$A$786:$A$806,$A59,作業日報!$D$786:$D$806,"○")+SUMIFS(作業日報!$F$786:$F$806,作業日報!$E$786:$E$806,$A59,作業日報!$H$786:$H$806,"○")</f>
        <v>0</v>
      </c>
      <c r="X59" s="392">
        <f>SUMIFS(作業日報!$B$829:$B$849,作業日報!$A$829:$A$849,$A59,作業日報!$D$829:$D$849,"○")+SUMIFS(作業日報!$F$829:$F$849,作業日報!$E$829:$E$849,$A59,作業日報!$H$829:$H$849,"○")</f>
        <v>0</v>
      </c>
      <c r="Y59" s="392">
        <f>SUMIFS(作業日報!$B$872:$B$892,作業日報!$A$872:$A$892,$A59,作業日報!$D$872:$D$892,"○")+SUMIFS(作業日報!$F$872:$F$892,作業日報!$E$872:$E$892,$A59,作業日報!$H$872:$H$892,"○")</f>
        <v>0</v>
      </c>
      <c r="Z59" s="392">
        <f>SUMIFS(作業日報!$B$915:$B$935,作業日報!$A$915:$A$935,$A59,作業日報!$D$915:$D$935,"○")+SUMIFS(作業日報!$F$915:$F$935,作業日報!$E$915:$E$935,$A59,作業日報!$H$915:$H$935,"○")</f>
        <v>0</v>
      </c>
      <c r="AA59" s="473">
        <f>SUMIFS(作業日報!$B$958:$B$978,作業日報!$A$958:$A$978,$A59,作業日報!$D$958:$D$978,"○")+SUMIFS(作業日報!$F$958:$F$978,作業日報!$E$958:$E$978,$A59,作業日報!$H$958:$H$978,"○")</f>
        <v>0</v>
      </c>
      <c r="AB59" s="392">
        <f>SUMIFS(作業日報!$B$1001:$B$1021,作業日報!$A$1001:$A$1021,$A59,作業日報!$D$1001:$D$1021,"○")+SUMIFS(作業日報!$F$1001:$F$1021,作業日報!$E$1001:$E$1021,$A59,作業日報!$H$1001:$H$1021,"○")</f>
        <v>0</v>
      </c>
      <c r="AC59" s="392">
        <f>SUMIFS(作業日報!$B$1044:$B$1064,作業日報!$A$1044:$A$1064,$A59,作業日報!$D$1044:$D$1064,"○")+SUMIFS(作業日報!$F$1044:$F$1064,作業日報!$E$1044:$E$1064,$A59,作業日報!$H$1044:$H$1064,"○")</f>
        <v>0</v>
      </c>
      <c r="AD59" s="392">
        <f>SUMIFS(作業日報!$B$1087:$B$1107,作業日報!$A$1087:$A$1107,$A59,作業日報!$D$1087:$D$1107,"○")+SUMIFS(作業日報!$F$1087:$F$1107,作業日報!$E$1087:$E$1107,$A59,作業日報!$H$1087:$H$1107,"○")</f>
        <v>0</v>
      </c>
      <c r="AE59" s="392">
        <f>SUMIFS(作業日報!$B$1130:$B$1150,作業日報!$A$1130:$A$1150,$A59,作業日報!$D$1130:$D$1150,"○")+SUMIFS(作業日報!$F$1130:$F$1150,作業日報!$E$1130:$E$1150,$A59,作業日報!$H$1130:$H$1150,"○")</f>
        <v>0</v>
      </c>
      <c r="AF59" s="392">
        <f>SUMIFS(作業日報!$B$1173:$B$1193,作業日報!$A$1173:$A$1193,$A59,作業日報!$D$1173:$D$1193,"○")+SUMIFS(作業日報!$F$1173:$F$1193,作業日報!$E$1173:$E$1193,$A59,作業日報!$H$1173:$H$1193,"○")</f>
        <v>0</v>
      </c>
      <c r="AG59" s="392">
        <f>SUMIFS(作業日報!$B$1216:$B$1236,作業日報!$A$1216:$A$1236,$A59,作業日報!$D$1216:$D$1236,"○")+SUMIFS(作業日報!$F$1216:$F$1236,作業日報!$E$1216:$E$1236,$A59,作業日報!$H$1216:$H$1236,"○")</f>
        <v>0</v>
      </c>
      <c r="AH59" s="392">
        <f>SUMIFS(作業日報!$B$1259:$B$1279,作業日報!$A$1259:$A$1279,$A59,作業日報!$D$1259:$D$1279,"○")+SUMIFS(作業日報!$F$1259:$F$1279,作業日報!$E$1259:$E$1279,$A59,作業日報!$H$1259:$H$1279,"○")</f>
        <v>0</v>
      </c>
      <c r="AI59" s="392">
        <f>SUMIFS(作業日報!$B$1302:$B$1322,作業日報!$A$1302:$A$1322,$A59,作業日報!$D$1302:$D$1322,"○")+SUMIFS(作業日報!$F$1302:$F$1322,作業日報!$E$1302:$E$1322,$A59,作業日報!$H$1302:$H$1322,"○")</f>
        <v>0</v>
      </c>
      <c r="AJ59" s="392">
        <f>SUMIFS(作業日報!$B$1345:$B$1365,作業日報!$A$1345:$A$1365,$A59,作業日報!$D$1345:$D$1365,"○")+SUMIFS(作業日報!$F$1345:$F$1365,作業日報!$E$1345:$E$1365,$A59,作業日報!$H$1345:$H$1365,"○")</f>
        <v>0</v>
      </c>
      <c r="AK59" s="392">
        <f>SUMIFS(作業日報!$B$1388:$B$1408,作業日報!$A$1388:$A$1408,$A59,作業日報!$D$1388:$D$1408,"○")+SUMIFS(作業日報!$F$1388:$F$1408,作業日報!$E$1388:$E$1408,$A59,作業日報!$H$1388:$H$1408,"○")</f>
        <v>0</v>
      </c>
      <c r="AL59" s="392">
        <f>SUMIFS(作業日報!$B$1431:$B$1451,作業日報!$A$1431:$A$1451,$A59,作業日報!$D$1431:$D$1451,"○")+SUMIFS(作業日報!$F$1431:$F$1451,作業日報!$E$1431:$E$1451,$A59,作業日報!$H$1431:$H$1451,"○")</f>
        <v>0</v>
      </c>
      <c r="AM59" s="392">
        <f>SUMIFS(作業日報!$B$1474:$B$1494,作業日報!$A$1474:$A$1494,$A59,作業日報!$D$1474:$D$1494,"○")+SUMIFS(作業日報!$F$1474:$F$1494,作業日報!$E$1474:$E$1494,$A59,作業日報!$H$1474:$H$1494,"○")</f>
        <v>0</v>
      </c>
      <c r="AN59" s="392">
        <f>SUMIFS(作業日報!$B$1517:$B$1537,作業日報!$A$1517:$A$1537,$A59,作業日報!$D$1517:$D$1537,"○")+SUMIFS(作業日報!$F$1517:$F$1537,作業日報!$E$1517:$E$1537,$A59,作業日報!$H$1517:$H$1537,"○")</f>
        <v>0</v>
      </c>
      <c r="AO59" s="392">
        <f>SUMIFS(作業日報!$B$1560:$B$1580,作業日報!$A$1560:$A$1580,$A59,作業日報!$D$1560:$D$1580,"○")+SUMIFS(作業日報!$F$1560:$F$1580,作業日報!$E$1560:$E$1580,$A59,作業日報!$H$1560:$H$1580,"○")</f>
        <v>0</v>
      </c>
      <c r="AP59" s="392">
        <f>SUMIFS(作業日報!$B$1603:$B$1623,作業日報!$A$1603:$A$1623,$A59,作業日報!$D$1603:$D$1623,"○")+SUMIFS(作業日報!$F$1603:$F$1623,作業日報!$E$1603:$E$1623,$A59,作業日報!$H$1603:$H$1623,"○")</f>
        <v>0</v>
      </c>
      <c r="AQ59" s="392">
        <f>SUMIFS(作業日報!$B$1646:$B$1666,作業日報!$A$1646:$A$1666,$A59,作業日報!$D$1646:$D$1666,"○")+SUMIFS(作業日報!$F$1646:$F$1666,作業日報!$E$1646:$E$1666,$A59,作業日報!$H$1646:$H$1666,"○")</f>
        <v>0</v>
      </c>
      <c r="AR59" s="392">
        <f>SUMIFS(作業日報!$B$1689:$B$1709,作業日報!$A$1689:$A$1709,$A59,作業日報!$D$1689:$D$1709,"○")+SUMIFS(作業日報!$F$1689:$F$1709,作業日報!$E$1689:$E$1709,$A59,作業日報!$H$1689:$H$1709,"○")</f>
        <v>0</v>
      </c>
      <c r="AS59" s="392">
        <f>SUMIFS(作業日報!$B$1732:$B$1752,作業日報!$A$1732:$A$1752,$A59,作業日報!$D$1732:$D$1752,"○")+SUMIFS(作業日報!$F$1732:$F$1752,作業日報!$E$1732:$E$1752,$A59,作業日報!$H$1732:$H$1752,"○")</f>
        <v>0</v>
      </c>
      <c r="AT59" s="392">
        <f>SUMIFS(作業日報!$B$1775:$B$1795,作業日報!$A$1775:$A$1795,$A59,作業日報!$D$1775:$D$1795,"○")+SUMIFS(作業日報!$F$1775:$F$1795,作業日報!$E$1775:$E$1795,$A59,作業日報!$H$1775:$H$1795,"○")</f>
        <v>0</v>
      </c>
      <c r="AU59" s="392">
        <f>SUMIFS(作業日報!$B$1818:$B$1838,作業日報!$A$1818:$A$1838,$A59,作業日報!$D$1818:$D$1838,"○")+SUMIFS(作業日報!$F$1818:$F$1838,作業日報!$E$1818:$E$1838,$A59,作業日報!$H$1818:$H$1838,"○")</f>
        <v>0</v>
      </c>
      <c r="AV59" s="392">
        <f>SUMIFS(作業日報!$B$1861:$B$1881,作業日報!$A$1861:$A$1881,$A59,作業日報!$D$1861:$D$1881,"○")+SUMIFS(作業日報!$F$1861:$F$1881,作業日報!$E$1861:$E$1881,$A59,作業日報!$H$1861:$H$1881,"○")</f>
        <v>0</v>
      </c>
      <c r="AW59" s="392">
        <f>SUMIFS(作業日報!$B$1904:$B$1924,作業日報!$A$1904:$A$1924,$A59,作業日報!$D$1904:$D$1924,"○")+SUMIFS(作業日報!$F$1904:$F$1924,作業日報!$E$1904:$E$1924,$A59,作業日報!$H$1904:$H$1924,"○")</f>
        <v>0</v>
      </c>
      <c r="AX59" s="392">
        <f>SUMIFS(作業日報!$B$1947:$B$1967,作業日報!$A$1947:$A$1967,$A59,作業日報!$D$1947:$D$1967,"○")+SUMIFS(作業日報!$F$1947:$F$1967,作業日報!$E$1947:$E$1967,$A59,作業日報!$H$1947:$H$1967,"○")</f>
        <v>0</v>
      </c>
      <c r="AY59" s="392">
        <f>SUMIFS(作業日報!$B$1990:$B$2010,作業日報!$A$1990:$A$2010,$A59,作業日報!$D$1990:$D$2010,"○")+SUMIFS(作業日報!$F$1990:$F$2010,作業日報!$E$1990:$E$2010,$A59,作業日報!$H$1990:$H$2010,"○")</f>
        <v>0</v>
      </c>
      <c r="AZ59" s="392">
        <f>SUMIFS(作業日報!$B$2033:$B$2053,作業日報!$A$2033:$A$2053,$A59,作業日報!$D$2033:$D$2053,"○")+SUMIFS(作業日報!$F$2033:$F$2053,作業日報!$E$2033:$E$2053,$A59,作業日報!$H$2033:$H$2053,"○")</f>
        <v>0</v>
      </c>
      <c r="BA59" s="392">
        <f>SUMIFS(作業日報!$B$2076:$B$2096,作業日報!$A$2076:$A$2096,$A59,作業日報!$D$2076:$D$2096,"○")+SUMIFS(作業日報!$F$2076:$F$2096,作業日報!$E$2076:$E$2096,$A59,作業日報!$H$2076:$H$2096,"○")</f>
        <v>0</v>
      </c>
      <c r="BB59" s="392">
        <f>SUMIFS(作業日報!$B$2119:$B$2139,作業日報!$A$2119:$A$2139,$A59,作業日報!$D$2119:$D$2139,"○")+SUMIFS(作業日報!$F$2119:$F$2139,作業日報!$E$2119:$E$2139,$A59,作業日報!$H$2119:$H$2139,"○")</f>
        <v>0</v>
      </c>
      <c r="BC59" s="478">
        <f>SUMIFS(作業日報!$B$2162:$B$2182,作業日報!$A$2162:$A$2182,$A59,作業日報!$D$2162:$D$2182,"○")+SUMIFS(作業日報!$F$2162:$F$2182,作業日報!$E$2162:$E$2182,$A59,作業日報!$H$2162:$H$2182,"○")</f>
        <v>0</v>
      </c>
    </row>
    <row r="60" spans="1:55" x14ac:dyDescent="0.2">
      <c r="A60" s="399"/>
      <c r="B60" s="398"/>
      <c r="C60" s="397"/>
      <c r="D60" s="396">
        <f>SUMIFS(作業日報!B:B,作業日報!A:A,A60,作業日報!D:D,"○")+SUMIFS(作業日報!F:F,作業日報!E:E,A60,作業日報!H:H,"○")</f>
        <v>0</v>
      </c>
      <c r="E60" s="395">
        <f>SUMIFS(作業日報!$B$12:$B$32,作業日報!$A$12:$A$32,$A60,作業日報!$D$12:$D$32,"○")+SUMIFS(作業日報!$F$12:$F$32,作業日報!$E$12:$E$32,$A60,作業日報!$H$12:$H$32,"○")</f>
        <v>0</v>
      </c>
      <c r="F60" s="394">
        <f>SUMIFS(作業日報!$B$55:$B$75,作業日報!$A$55:$A$75,$A60,作業日報!$D$55:$D$75,"○")+SUMIFS(作業日報!$F$55:$F$75,作業日報!$E$55:$E$75,$A60,作業日報!$H$55:$H$75,"○")</f>
        <v>0</v>
      </c>
      <c r="G60" s="394">
        <f>SUMIFS(作業日報!$B$98:$B$118,作業日報!$A$98:$A$118,$A60,作業日報!$D$98:$D$118,"○")+SUMIFS(作業日報!$F$98:$F$118,作業日報!$E$98:$E$118,$A60,作業日報!$H$98:$H$118,"○")</f>
        <v>0</v>
      </c>
      <c r="H60" s="394">
        <f>SUMIFS(作業日報!$B$141:$B$161,作業日報!$A$141:$A$161,$A60,作業日報!$D$141:$D$161,"○")+SUMIFS(作業日報!$F$141:$F$161,作業日報!$E$141:$E$161,$A60,作業日報!$H$141:$H$161,"○")</f>
        <v>0</v>
      </c>
      <c r="I60" s="394">
        <f>SUMIFS(作業日報!$B$184:$B$204,作業日報!$A$184:$A$204,$A60,作業日報!$D$184:$D$204,"○")+SUMIFS(作業日報!$F$184:$F$204,作業日報!$E$184:$E$204,$A60,作業日報!$H$184:$H$204,"○")</f>
        <v>0</v>
      </c>
      <c r="J60" s="394">
        <f>SUMIFS(作業日報!$B$227:$B$247,作業日報!$A$227:$A$247,$A60,作業日報!$D$227:$D$247,"○")+SUMIFS(作業日報!$F$227:$F$247,作業日報!$E$227:$E$247,$A60,作業日報!$H$227:$H$247,"○")</f>
        <v>0</v>
      </c>
      <c r="K60" s="394">
        <f>SUMIFS(作業日報!$B$270:$B$290,作業日報!$A$270:$A$290,$A60,作業日報!$D$270:$D$290,"○")+SUMIFS(作業日報!$F$270:$F$290,作業日報!$E$270:$E$290,$A60,作業日報!$H$270:$H$290,"○")</f>
        <v>0</v>
      </c>
      <c r="L60" s="394">
        <f>SUMIFS(作業日報!$B$313:$B$333,作業日報!$A$313:$A$333,$A60,作業日報!$D$313:$D$333,"○")+SUMIFS(作業日報!$F$313:$F$333,作業日報!$E$313:$E$333,$A60,作業日報!$H$313:$H$333,"○")</f>
        <v>0</v>
      </c>
      <c r="M60" s="394">
        <f>SUMIFS(作業日報!$B$356:$B$376,作業日報!$A$356:$A$376,$A60,作業日報!$D$356:$D$376,"○")+SUMIFS(作業日報!$F$356:$F$376,作業日報!$E$356:$E$376,$A60,作業日報!$H$356:$H$376,"○")</f>
        <v>0</v>
      </c>
      <c r="N60" s="394">
        <f>SUMIFS(作業日報!$B$399:$B$419,作業日報!$A$399:$A$419,$A60,作業日報!$D$399:$D$419,"○")+SUMIFS(作業日報!$F$399:$F$419,作業日報!$E$399:$E$419,$A60,作業日報!$H$399:$H$419,"○")</f>
        <v>0</v>
      </c>
      <c r="O60" s="394">
        <f>SUMIFS(作業日報!$B$442:$B$462,作業日報!$A$442:$A$462,$A60,作業日報!$D$442:$D$462,"○")+SUMIFS(作業日報!$F$442:$F$462,作業日報!$E$442:$E$462,$A60,作業日報!$H$442:$H$462,"○")</f>
        <v>0</v>
      </c>
      <c r="P60" s="394">
        <f>SUMIFS(作業日報!$B$485:$B$505,作業日報!$A$485:$A$505,$A60,作業日報!$D$485:$D$505,"○")+SUMIFS(作業日報!$F$485:$F$505,作業日報!$E$485:$E$505,$A60,作業日報!$H$485:$H$505,"○")</f>
        <v>0</v>
      </c>
      <c r="Q60" s="394">
        <f>SUMIFS(作業日報!$B$528:$B$548,作業日報!$A$528:$A$548,$A60,作業日報!$D$528:$D$548,"○")+SUMIFS(作業日報!$F$528:$F$548,作業日報!$E$528:$E$548,$A60,作業日報!$H$528:$H$548,"○")</f>
        <v>0</v>
      </c>
      <c r="R60" s="394">
        <f>SUMIFS(作業日報!$B$571:$B$591,作業日報!$A$571:$A$591,$A60,作業日報!$D$571:$D$591,"○")+SUMIFS(作業日報!$F$571:$F$591,作業日報!$E$571:$E$591,$A60,作業日報!$H$571:$H$591,"○")</f>
        <v>0</v>
      </c>
      <c r="S60" s="391">
        <f>SUMIFS(作業日報!$B$614:$B$634,作業日報!$A$614:$A$634,$A60,作業日報!$D$614:$D$634,"○")+SUMIFS(作業日報!$F$614:$F$634,作業日報!$E$614:$E$634,$A60,作業日報!$H$614:$H$634,"○")</f>
        <v>0</v>
      </c>
      <c r="T60" s="393">
        <f>SUMIFS(作業日報!$B$657:$B$677,作業日報!$A$657:$A$677,$A60,作業日報!$D$657:$D$677,"○")+SUMIFS(作業日報!$F$657:$F$677,作業日報!$E$657:$E$677,$A60,作業日報!$H$657:$H$677,"○")</f>
        <v>0</v>
      </c>
      <c r="U60" s="392">
        <f>SUMIFS(作業日報!$B$700:$B$720,作業日報!$A$700:$A$720,$A60,作業日報!$D$700:$D$720,"○")+SUMIFS(作業日報!$F$700:$F$720,作業日報!$E$700:$E$720,$A60,作業日報!$H$700:$H$720,"○")</f>
        <v>0</v>
      </c>
      <c r="V60" s="392">
        <f>SUMIFS(作業日報!$B$743:$B$763,作業日報!$A$743:$A$763,$A60,作業日報!$D$743:$D$763,"○")+SUMIFS(作業日報!$F$743:$F$763,作業日報!$E$743:$E$763,$A60,作業日報!$H$743:$H$763,"○")</f>
        <v>0</v>
      </c>
      <c r="W60" s="392">
        <f>SUMIFS(作業日報!$B$786:$B$806,作業日報!$A$786:$A$806,$A60,作業日報!$D$786:$D$806,"○")+SUMIFS(作業日報!$F$786:$F$806,作業日報!$E$786:$E$806,$A60,作業日報!$H$786:$H$806,"○")</f>
        <v>0</v>
      </c>
      <c r="X60" s="392">
        <f>SUMIFS(作業日報!$B$829:$B$849,作業日報!$A$829:$A$849,$A60,作業日報!$D$829:$D$849,"○")+SUMIFS(作業日報!$F$829:$F$849,作業日報!$E$829:$E$849,$A60,作業日報!$H$829:$H$849,"○")</f>
        <v>0</v>
      </c>
      <c r="Y60" s="392">
        <f>SUMIFS(作業日報!$B$872:$B$892,作業日報!$A$872:$A$892,$A60,作業日報!$D$872:$D$892,"○")+SUMIFS(作業日報!$F$872:$F$892,作業日報!$E$872:$E$892,$A60,作業日報!$H$872:$H$892,"○")</f>
        <v>0</v>
      </c>
      <c r="Z60" s="392">
        <f>SUMIFS(作業日報!$B$915:$B$935,作業日報!$A$915:$A$935,$A60,作業日報!$D$915:$D$935,"○")+SUMIFS(作業日報!$F$915:$F$935,作業日報!$E$915:$E$935,$A60,作業日報!$H$915:$H$935,"○")</f>
        <v>0</v>
      </c>
      <c r="AA60" s="473">
        <f>SUMIFS(作業日報!$B$958:$B$978,作業日報!$A$958:$A$978,$A60,作業日報!$D$958:$D$978,"○")+SUMIFS(作業日報!$F$958:$F$978,作業日報!$E$958:$E$978,$A60,作業日報!$H$958:$H$978,"○")</f>
        <v>0</v>
      </c>
      <c r="AB60" s="392">
        <f>SUMIFS(作業日報!$B$1001:$B$1021,作業日報!$A$1001:$A$1021,$A60,作業日報!$D$1001:$D$1021,"○")+SUMIFS(作業日報!$F$1001:$F$1021,作業日報!$E$1001:$E$1021,$A60,作業日報!$H$1001:$H$1021,"○")</f>
        <v>0</v>
      </c>
      <c r="AC60" s="392">
        <f>SUMIFS(作業日報!$B$1044:$B$1064,作業日報!$A$1044:$A$1064,$A60,作業日報!$D$1044:$D$1064,"○")+SUMIFS(作業日報!$F$1044:$F$1064,作業日報!$E$1044:$E$1064,$A60,作業日報!$H$1044:$H$1064,"○")</f>
        <v>0</v>
      </c>
      <c r="AD60" s="392">
        <f>SUMIFS(作業日報!$B$1087:$B$1107,作業日報!$A$1087:$A$1107,$A60,作業日報!$D$1087:$D$1107,"○")+SUMIFS(作業日報!$F$1087:$F$1107,作業日報!$E$1087:$E$1107,$A60,作業日報!$H$1087:$H$1107,"○")</f>
        <v>0</v>
      </c>
      <c r="AE60" s="392">
        <f>SUMIFS(作業日報!$B$1130:$B$1150,作業日報!$A$1130:$A$1150,$A60,作業日報!$D$1130:$D$1150,"○")+SUMIFS(作業日報!$F$1130:$F$1150,作業日報!$E$1130:$E$1150,$A60,作業日報!$H$1130:$H$1150,"○")</f>
        <v>0</v>
      </c>
      <c r="AF60" s="392">
        <f>SUMIFS(作業日報!$B$1173:$B$1193,作業日報!$A$1173:$A$1193,$A60,作業日報!$D$1173:$D$1193,"○")+SUMIFS(作業日報!$F$1173:$F$1193,作業日報!$E$1173:$E$1193,$A60,作業日報!$H$1173:$H$1193,"○")</f>
        <v>0</v>
      </c>
      <c r="AG60" s="392">
        <f>SUMIFS(作業日報!$B$1216:$B$1236,作業日報!$A$1216:$A$1236,$A60,作業日報!$D$1216:$D$1236,"○")+SUMIFS(作業日報!$F$1216:$F$1236,作業日報!$E$1216:$E$1236,$A60,作業日報!$H$1216:$H$1236,"○")</f>
        <v>0</v>
      </c>
      <c r="AH60" s="392">
        <f>SUMIFS(作業日報!$B$1259:$B$1279,作業日報!$A$1259:$A$1279,$A60,作業日報!$D$1259:$D$1279,"○")+SUMIFS(作業日報!$F$1259:$F$1279,作業日報!$E$1259:$E$1279,$A60,作業日報!$H$1259:$H$1279,"○")</f>
        <v>0</v>
      </c>
      <c r="AI60" s="392">
        <f>SUMIFS(作業日報!$B$1302:$B$1322,作業日報!$A$1302:$A$1322,$A60,作業日報!$D$1302:$D$1322,"○")+SUMIFS(作業日報!$F$1302:$F$1322,作業日報!$E$1302:$E$1322,$A60,作業日報!$H$1302:$H$1322,"○")</f>
        <v>0</v>
      </c>
      <c r="AJ60" s="392">
        <f>SUMIFS(作業日報!$B$1345:$B$1365,作業日報!$A$1345:$A$1365,$A60,作業日報!$D$1345:$D$1365,"○")+SUMIFS(作業日報!$F$1345:$F$1365,作業日報!$E$1345:$E$1365,$A60,作業日報!$H$1345:$H$1365,"○")</f>
        <v>0</v>
      </c>
      <c r="AK60" s="392">
        <f>SUMIFS(作業日報!$B$1388:$B$1408,作業日報!$A$1388:$A$1408,$A60,作業日報!$D$1388:$D$1408,"○")+SUMIFS(作業日報!$F$1388:$F$1408,作業日報!$E$1388:$E$1408,$A60,作業日報!$H$1388:$H$1408,"○")</f>
        <v>0</v>
      </c>
      <c r="AL60" s="392">
        <f>SUMIFS(作業日報!$B$1431:$B$1451,作業日報!$A$1431:$A$1451,$A60,作業日報!$D$1431:$D$1451,"○")+SUMIFS(作業日報!$F$1431:$F$1451,作業日報!$E$1431:$E$1451,$A60,作業日報!$H$1431:$H$1451,"○")</f>
        <v>0</v>
      </c>
      <c r="AM60" s="392">
        <f>SUMIFS(作業日報!$B$1474:$B$1494,作業日報!$A$1474:$A$1494,$A60,作業日報!$D$1474:$D$1494,"○")+SUMIFS(作業日報!$F$1474:$F$1494,作業日報!$E$1474:$E$1494,$A60,作業日報!$H$1474:$H$1494,"○")</f>
        <v>0</v>
      </c>
      <c r="AN60" s="392">
        <f>SUMIFS(作業日報!$B$1517:$B$1537,作業日報!$A$1517:$A$1537,$A60,作業日報!$D$1517:$D$1537,"○")+SUMIFS(作業日報!$F$1517:$F$1537,作業日報!$E$1517:$E$1537,$A60,作業日報!$H$1517:$H$1537,"○")</f>
        <v>0</v>
      </c>
      <c r="AO60" s="392">
        <f>SUMIFS(作業日報!$B$1560:$B$1580,作業日報!$A$1560:$A$1580,$A60,作業日報!$D$1560:$D$1580,"○")+SUMIFS(作業日報!$F$1560:$F$1580,作業日報!$E$1560:$E$1580,$A60,作業日報!$H$1560:$H$1580,"○")</f>
        <v>0</v>
      </c>
      <c r="AP60" s="392">
        <f>SUMIFS(作業日報!$B$1603:$B$1623,作業日報!$A$1603:$A$1623,$A60,作業日報!$D$1603:$D$1623,"○")+SUMIFS(作業日報!$F$1603:$F$1623,作業日報!$E$1603:$E$1623,$A60,作業日報!$H$1603:$H$1623,"○")</f>
        <v>0</v>
      </c>
      <c r="AQ60" s="392">
        <f>SUMIFS(作業日報!$B$1646:$B$1666,作業日報!$A$1646:$A$1666,$A60,作業日報!$D$1646:$D$1666,"○")+SUMIFS(作業日報!$F$1646:$F$1666,作業日報!$E$1646:$E$1666,$A60,作業日報!$H$1646:$H$1666,"○")</f>
        <v>0</v>
      </c>
      <c r="AR60" s="392">
        <f>SUMIFS(作業日報!$B$1689:$B$1709,作業日報!$A$1689:$A$1709,$A60,作業日報!$D$1689:$D$1709,"○")+SUMIFS(作業日報!$F$1689:$F$1709,作業日報!$E$1689:$E$1709,$A60,作業日報!$H$1689:$H$1709,"○")</f>
        <v>0</v>
      </c>
      <c r="AS60" s="392">
        <f>SUMIFS(作業日報!$B$1732:$B$1752,作業日報!$A$1732:$A$1752,$A60,作業日報!$D$1732:$D$1752,"○")+SUMIFS(作業日報!$F$1732:$F$1752,作業日報!$E$1732:$E$1752,$A60,作業日報!$H$1732:$H$1752,"○")</f>
        <v>0</v>
      </c>
      <c r="AT60" s="392">
        <f>SUMIFS(作業日報!$B$1775:$B$1795,作業日報!$A$1775:$A$1795,$A60,作業日報!$D$1775:$D$1795,"○")+SUMIFS(作業日報!$F$1775:$F$1795,作業日報!$E$1775:$E$1795,$A60,作業日報!$H$1775:$H$1795,"○")</f>
        <v>0</v>
      </c>
      <c r="AU60" s="392">
        <f>SUMIFS(作業日報!$B$1818:$B$1838,作業日報!$A$1818:$A$1838,$A60,作業日報!$D$1818:$D$1838,"○")+SUMIFS(作業日報!$F$1818:$F$1838,作業日報!$E$1818:$E$1838,$A60,作業日報!$H$1818:$H$1838,"○")</f>
        <v>0</v>
      </c>
      <c r="AV60" s="392">
        <f>SUMIFS(作業日報!$B$1861:$B$1881,作業日報!$A$1861:$A$1881,$A60,作業日報!$D$1861:$D$1881,"○")+SUMIFS(作業日報!$F$1861:$F$1881,作業日報!$E$1861:$E$1881,$A60,作業日報!$H$1861:$H$1881,"○")</f>
        <v>0</v>
      </c>
      <c r="AW60" s="392">
        <f>SUMIFS(作業日報!$B$1904:$B$1924,作業日報!$A$1904:$A$1924,$A60,作業日報!$D$1904:$D$1924,"○")+SUMIFS(作業日報!$F$1904:$F$1924,作業日報!$E$1904:$E$1924,$A60,作業日報!$H$1904:$H$1924,"○")</f>
        <v>0</v>
      </c>
      <c r="AX60" s="392">
        <f>SUMIFS(作業日報!$B$1947:$B$1967,作業日報!$A$1947:$A$1967,$A60,作業日報!$D$1947:$D$1967,"○")+SUMIFS(作業日報!$F$1947:$F$1967,作業日報!$E$1947:$E$1967,$A60,作業日報!$H$1947:$H$1967,"○")</f>
        <v>0</v>
      </c>
      <c r="AY60" s="392">
        <f>SUMIFS(作業日報!$B$1990:$B$2010,作業日報!$A$1990:$A$2010,$A60,作業日報!$D$1990:$D$2010,"○")+SUMIFS(作業日報!$F$1990:$F$2010,作業日報!$E$1990:$E$2010,$A60,作業日報!$H$1990:$H$2010,"○")</f>
        <v>0</v>
      </c>
      <c r="AZ60" s="392">
        <f>SUMIFS(作業日報!$B$2033:$B$2053,作業日報!$A$2033:$A$2053,$A60,作業日報!$D$2033:$D$2053,"○")+SUMIFS(作業日報!$F$2033:$F$2053,作業日報!$E$2033:$E$2053,$A60,作業日報!$H$2033:$H$2053,"○")</f>
        <v>0</v>
      </c>
      <c r="BA60" s="392">
        <f>SUMIFS(作業日報!$B$2076:$B$2096,作業日報!$A$2076:$A$2096,$A60,作業日報!$D$2076:$D$2096,"○")+SUMIFS(作業日報!$F$2076:$F$2096,作業日報!$E$2076:$E$2096,$A60,作業日報!$H$2076:$H$2096,"○")</f>
        <v>0</v>
      </c>
      <c r="BB60" s="392">
        <f>SUMIFS(作業日報!$B$2119:$B$2139,作業日報!$A$2119:$A$2139,$A60,作業日報!$D$2119:$D$2139,"○")+SUMIFS(作業日報!$F$2119:$F$2139,作業日報!$E$2119:$E$2139,$A60,作業日報!$H$2119:$H$2139,"○")</f>
        <v>0</v>
      </c>
      <c r="BC60" s="478">
        <f>SUMIFS(作業日報!$B$2162:$B$2182,作業日報!$A$2162:$A$2182,$A60,作業日報!$D$2162:$D$2182,"○")+SUMIFS(作業日報!$F$2162:$F$2182,作業日報!$E$2162:$E$2182,$A60,作業日報!$H$2162:$H$2182,"○")</f>
        <v>0</v>
      </c>
    </row>
    <row r="61" spans="1:55" x14ac:dyDescent="0.2">
      <c r="A61" s="399"/>
      <c r="B61" s="398"/>
      <c r="C61" s="397"/>
      <c r="D61" s="396">
        <f>SUMIFS(作業日報!B:B,作業日報!A:A,A61,作業日報!D:D,"○")+SUMIFS(作業日報!F:F,作業日報!E:E,A61,作業日報!H:H,"○")</f>
        <v>0</v>
      </c>
      <c r="E61" s="395">
        <f>SUMIFS(作業日報!$B$12:$B$32,作業日報!$A$12:$A$32,$A61,作業日報!$D$12:$D$32,"○")+SUMIFS(作業日報!$F$12:$F$32,作業日報!$E$12:$E$32,$A61,作業日報!$H$12:$H$32,"○")</f>
        <v>0</v>
      </c>
      <c r="F61" s="394">
        <f>SUMIFS(作業日報!$B$55:$B$75,作業日報!$A$55:$A$75,$A61,作業日報!$D$55:$D$75,"○")+SUMIFS(作業日報!$F$55:$F$75,作業日報!$E$55:$E$75,$A61,作業日報!$H$55:$H$75,"○")</f>
        <v>0</v>
      </c>
      <c r="G61" s="394">
        <f>SUMIFS(作業日報!$B$98:$B$118,作業日報!$A$98:$A$118,$A61,作業日報!$D$98:$D$118,"○")+SUMIFS(作業日報!$F$98:$F$118,作業日報!$E$98:$E$118,$A61,作業日報!$H$98:$H$118,"○")</f>
        <v>0</v>
      </c>
      <c r="H61" s="394">
        <f>SUMIFS(作業日報!$B$141:$B$161,作業日報!$A$141:$A$161,$A61,作業日報!$D$141:$D$161,"○")+SUMIFS(作業日報!$F$141:$F$161,作業日報!$E$141:$E$161,$A61,作業日報!$H$141:$H$161,"○")</f>
        <v>0</v>
      </c>
      <c r="I61" s="394">
        <f>SUMIFS(作業日報!$B$184:$B$204,作業日報!$A$184:$A$204,$A61,作業日報!$D$184:$D$204,"○")+SUMIFS(作業日報!$F$184:$F$204,作業日報!$E$184:$E$204,$A61,作業日報!$H$184:$H$204,"○")</f>
        <v>0</v>
      </c>
      <c r="J61" s="394">
        <f>SUMIFS(作業日報!$B$227:$B$247,作業日報!$A$227:$A$247,$A61,作業日報!$D$227:$D$247,"○")+SUMIFS(作業日報!$F$227:$F$247,作業日報!$E$227:$E$247,$A61,作業日報!$H$227:$H$247,"○")</f>
        <v>0</v>
      </c>
      <c r="K61" s="394">
        <f>SUMIFS(作業日報!$B$270:$B$290,作業日報!$A$270:$A$290,$A61,作業日報!$D$270:$D$290,"○")+SUMIFS(作業日報!$F$270:$F$290,作業日報!$E$270:$E$290,$A61,作業日報!$H$270:$H$290,"○")</f>
        <v>0</v>
      </c>
      <c r="L61" s="394">
        <f>SUMIFS(作業日報!$B$313:$B$333,作業日報!$A$313:$A$333,$A61,作業日報!$D$313:$D$333,"○")+SUMIFS(作業日報!$F$313:$F$333,作業日報!$E$313:$E$333,$A61,作業日報!$H$313:$H$333,"○")</f>
        <v>0</v>
      </c>
      <c r="M61" s="394">
        <f>SUMIFS(作業日報!$B$356:$B$376,作業日報!$A$356:$A$376,$A61,作業日報!$D$356:$D$376,"○")+SUMIFS(作業日報!$F$356:$F$376,作業日報!$E$356:$E$376,$A61,作業日報!$H$356:$H$376,"○")</f>
        <v>0</v>
      </c>
      <c r="N61" s="394">
        <f>SUMIFS(作業日報!$B$399:$B$419,作業日報!$A$399:$A$419,$A61,作業日報!$D$399:$D$419,"○")+SUMIFS(作業日報!$F$399:$F$419,作業日報!$E$399:$E$419,$A61,作業日報!$H$399:$H$419,"○")</f>
        <v>0</v>
      </c>
      <c r="O61" s="394">
        <f>SUMIFS(作業日報!$B$442:$B$462,作業日報!$A$442:$A$462,$A61,作業日報!$D$442:$D$462,"○")+SUMIFS(作業日報!$F$442:$F$462,作業日報!$E$442:$E$462,$A61,作業日報!$H$442:$H$462,"○")</f>
        <v>0</v>
      </c>
      <c r="P61" s="394">
        <f>SUMIFS(作業日報!$B$485:$B$505,作業日報!$A$485:$A$505,$A61,作業日報!$D$485:$D$505,"○")+SUMIFS(作業日報!$F$485:$F$505,作業日報!$E$485:$E$505,$A61,作業日報!$H$485:$H$505,"○")</f>
        <v>0</v>
      </c>
      <c r="Q61" s="394">
        <f>SUMIFS(作業日報!$B$528:$B$548,作業日報!$A$528:$A$548,$A61,作業日報!$D$528:$D$548,"○")+SUMIFS(作業日報!$F$528:$F$548,作業日報!$E$528:$E$548,$A61,作業日報!$H$528:$H$548,"○")</f>
        <v>0</v>
      </c>
      <c r="R61" s="394">
        <f>SUMIFS(作業日報!$B$571:$B$591,作業日報!$A$571:$A$591,$A61,作業日報!$D$571:$D$591,"○")+SUMIFS(作業日報!$F$571:$F$591,作業日報!$E$571:$E$591,$A61,作業日報!$H$571:$H$591,"○")</f>
        <v>0</v>
      </c>
      <c r="S61" s="391">
        <f>SUMIFS(作業日報!$B$614:$B$634,作業日報!$A$614:$A$634,$A61,作業日報!$D$614:$D$634,"○")+SUMIFS(作業日報!$F$614:$F$634,作業日報!$E$614:$E$634,$A61,作業日報!$H$614:$H$634,"○")</f>
        <v>0</v>
      </c>
      <c r="T61" s="393">
        <f>SUMIFS(作業日報!$B$657:$B$677,作業日報!$A$657:$A$677,$A61,作業日報!$D$657:$D$677,"○")+SUMIFS(作業日報!$F$657:$F$677,作業日報!$E$657:$E$677,$A61,作業日報!$H$657:$H$677,"○")</f>
        <v>0</v>
      </c>
      <c r="U61" s="392">
        <f>SUMIFS(作業日報!$B$700:$B$720,作業日報!$A$700:$A$720,$A61,作業日報!$D$700:$D$720,"○")+SUMIFS(作業日報!$F$700:$F$720,作業日報!$E$700:$E$720,$A61,作業日報!$H$700:$H$720,"○")</f>
        <v>0</v>
      </c>
      <c r="V61" s="392">
        <f>SUMIFS(作業日報!$B$743:$B$763,作業日報!$A$743:$A$763,$A61,作業日報!$D$743:$D$763,"○")+SUMIFS(作業日報!$F$743:$F$763,作業日報!$E$743:$E$763,$A61,作業日報!$H$743:$H$763,"○")</f>
        <v>0</v>
      </c>
      <c r="W61" s="392">
        <f>SUMIFS(作業日報!$B$786:$B$806,作業日報!$A$786:$A$806,$A61,作業日報!$D$786:$D$806,"○")+SUMIFS(作業日報!$F$786:$F$806,作業日報!$E$786:$E$806,$A61,作業日報!$H$786:$H$806,"○")</f>
        <v>0</v>
      </c>
      <c r="X61" s="392">
        <f>SUMIFS(作業日報!$B$829:$B$849,作業日報!$A$829:$A$849,$A61,作業日報!$D$829:$D$849,"○")+SUMIFS(作業日報!$F$829:$F$849,作業日報!$E$829:$E$849,$A61,作業日報!$H$829:$H$849,"○")</f>
        <v>0</v>
      </c>
      <c r="Y61" s="392">
        <f>SUMIFS(作業日報!$B$872:$B$892,作業日報!$A$872:$A$892,$A61,作業日報!$D$872:$D$892,"○")+SUMIFS(作業日報!$F$872:$F$892,作業日報!$E$872:$E$892,$A61,作業日報!$H$872:$H$892,"○")</f>
        <v>0</v>
      </c>
      <c r="Z61" s="392">
        <f>SUMIFS(作業日報!$B$915:$B$935,作業日報!$A$915:$A$935,$A61,作業日報!$D$915:$D$935,"○")+SUMIFS(作業日報!$F$915:$F$935,作業日報!$E$915:$E$935,$A61,作業日報!$H$915:$H$935,"○")</f>
        <v>0</v>
      </c>
      <c r="AA61" s="473">
        <f>SUMIFS(作業日報!$B$958:$B$978,作業日報!$A$958:$A$978,$A61,作業日報!$D$958:$D$978,"○")+SUMIFS(作業日報!$F$958:$F$978,作業日報!$E$958:$E$978,$A61,作業日報!$H$958:$H$978,"○")</f>
        <v>0</v>
      </c>
      <c r="AB61" s="392">
        <f>SUMIFS(作業日報!$B$1001:$B$1021,作業日報!$A$1001:$A$1021,$A61,作業日報!$D$1001:$D$1021,"○")+SUMIFS(作業日報!$F$1001:$F$1021,作業日報!$E$1001:$E$1021,$A61,作業日報!$H$1001:$H$1021,"○")</f>
        <v>0</v>
      </c>
      <c r="AC61" s="392">
        <f>SUMIFS(作業日報!$B$1044:$B$1064,作業日報!$A$1044:$A$1064,$A61,作業日報!$D$1044:$D$1064,"○")+SUMIFS(作業日報!$F$1044:$F$1064,作業日報!$E$1044:$E$1064,$A61,作業日報!$H$1044:$H$1064,"○")</f>
        <v>0</v>
      </c>
      <c r="AD61" s="392">
        <f>SUMIFS(作業日報!$B$1087:$B$1107,作業日報!$A$1087:$A$1107,$A61,作業日報!$D$1087:$D$1107,"○")+SUMIFS(作業日報!$F$1087:$F$1107,作業日報!$E$1087:$E$1107,$A61,作業日報!$H$1087:$H$1107,"○")</f>
        <v>0</v>
      </c>
      <c r="AE61" s="392">
        <f>SUMIFS(作業日報!$B$1130:$B$1150,作業日報!$A$1130:$A$1150,$A61,作業日報!$D$1130:$D$1150,"○")+SUMIFS(作業日報!$F$1130:$F$1150,作業日報!$E$1130:$E$1150,$A61,作業日報!$H$1130:$H$1150,"○")</f>
        <v>0</v>
      </c>
      <c r="AF61" s="392">
        <f>SUMIFS(作業日報!$B$1173:$B$1193,作業日報!$A$1173:$A$1193,$A61,作業日報!$D$1173:$D$1193,"○")+SUMIFS(作業日報!$F$1173:$F$1193,作業日報!$E$1173:$E$1193,$A61,作業日報!$H$1173:$H$1193,"○")</f>
        <v>0</v>
      </c>
      <c r="AG61" s="392">
        <f>SUMIFS(作業日報!$B$1216:$B$1236,作業日報!$A$1216:$A$1236,$A61,作業日報!$D$1216:$D$1236,"○")+SUMIFS(作業日報!$F$1216:$F$1236,作業日報!$E$1216:$E$1236,$A61,作業日報!$H$1216:$H$1236,"○")</f>
        <v>0</v>
      </c>
      <c r="AH61" s="392">
        <f>SUMIFS(作業日報!$B$1259:$B$1279,作業日報!$A$1259:$A$1279,$A61,作業日報!$D$1259:$D$1279,"○")+SUMIFS(作業日報!$F$1259:$F$1279,作業日報!$E$1259:$E$1279,$A61,作業日報!$H$1259:$H$1279,"○")</f>
        <v>0</v>
      </c>
      <c r="AI61" s="392">
        <f>SUMIFS(作業日報!$B$1302:$B$1322,作業日報!$A$1302:$A$1322,$A61,作業日報!$D$1302:$D$1322,"○")+SUMIFS(作業日報!$F$1302:$F$1322,作業日報!$E$1302:$E$1322,$A61,作業日報!$H$1302:$H$1322,"○")</f>
        <v>0</v>
      </c>
      <c r="AJ61" s="392">
        <f>SUMIFS(作業日報!$B$1345:$B$1365,作業日報!$A$1345:$A$1365,$A61,作業日報!$D$1345:$D$1365,"○")+SUMIFS(作業日報!$F$1345:$F$1365,作業日報!$E$1345:$E$1365,$A61,作業日報!$H$1345:$H$1365,"○")</f>
        <v>0</v>
      </c>
      <c r="AK61" s="392">
        <f>SUMIFS(作業日報!$B$1388:$B$1408,作業日報!$A$1388:$A$1408,$A61,作業日報!$D$1388:$D$1408,"○")+SUMIFS(作業日報!$F$1388:$F$1408,作業日報!$E$1388:$E$1408,$A61,作業日報!$H$1388:$H$1408,"○")</f>
        <v>0</v>
      </c>
      <c r="AL61" s="392">
        <f>SUMIFS(作業日報!$B$1431:$B$1451,作業日報!$A$1431:$A$1451,$A61,作業日報!$D$1431:$D$1451,"○")+SUMIFS(作業日報!$F$1431:$F$1451,作業日報!$E$1431:$E$1451,$A61,作業日報!$H$1431:$H$1451,"○")</f>
        <v>0</v>
      </c>
      <c r="AM61" s="392">
        <f>SUMIFS(作業日報!$B$1474:$B$1494,作業日報!$A$1474:$A$1494,$A61,作業日報!$D$1474:$D$1494,"○")+SUMIFS(作業日報!$F$1474:$F$1494,作業日報!$E$1474:$E$1494,$A61,作業日報!$H$1474:$H$1494,"○")</f>
        <v>0</v>
      </c>
      <c r="AN61" s="392">
        <f>SUMIFS(作業日報!$B$1517:$B$1537,作業日報!$A$1517:$A$1537,$A61,作業日報!$D$1517:$D$1537,"○")+SUMIFS(作業日報!$F$1517:$F$1537,作業日報!$E$1517:$E$1537,$A61,作業日報!$H$1517:$H$1537,"○")</f>
        <v>0</v>
      </c>
      <c r="AO61" s="392">
        <f>SUMIFS(作業日報!$B$1560:$B$1580,作業日報!$A$1560:$A$1580,$A61,作業日報!$D$1560:$D$1580,"○")+SUMIFS(作業日報!$F$1560:$F$1580,作業日報!$E$1560:$E$1580,$A61,作業日報!$H$1560:$H$1580,"○")</f>
        <v>0</v>
      </c>
      <c r="AP61" s="392">
        <f>SUMIFS(作業日報!$B$1603:$B$1623,作業日報!$A$1603:$A$1623,$A61,作業日報!$D$1603:$D$1623,"○")+SUMIFS(作業日報!$F$1603:$F$1623,作業日報!$E$1603:$E$1623,$A61,作業日報!$H$1603:$H$1623,"○")</f>
        <v>0</v>
      </c>
      <c r="AQ61" s="392">
        <f>SUMIFS(作業日報!$B$1646:$B$1666,作業日報!$A$1646:$A$1666,$A61,作業日報!$D$1646:$D$1666,"○")+SUMIFS(作業日報!$F$1646:$F$1666,作業日報!$E$1646:$E$1666,$A61,作業日報!$H$1646:$H$1666,"○")</f>
        <v>0</v>
      </c>
      <c r="AR61" s="392">
        <f>SUMIFS(作業日報!$B$1689:$B$1709,作業日報!$A$1689:$A$1709,$A61,作業日報!$D$1689:$D$1709,"○")+SUMIFS(作業日報!$F$1689:$F$1709,作業日報!$E$1689:$E$1709,$A61,作業日報!$H$1689:$H$1709,"○")</f>
        <v>0</v>
      </c>
      <c r="AS61" s="392">
        <f>SUMIFS(作業日報!$B$1732:$B$1752,作業日報!$A$1732:$A$1752,$A61,作業日報!$D$1732:$D$1752,"○")+SUMIFS(作業日報!$F$1732:$F$1752,作業日報!$E$1732:$E$1752,$A61,作業日報!$H$1732:$H$1752,"○")</f>
        <v>0</v>
      </c>
      <c r="AT61" s="392">
        <f>SUMIFS(作業日報!$B$1775:$B$1795,作業日報!$A$1775:$A$1795,$A61,作業日報!$D$1775:$D$1795,"○")+SUMIFS(作業日報!$F$1775:$F$1795,作業日報!$E$1775:$E$1795,$A61,作業日報!$H$1775:$H$1795,"○")</f>
        <v>0</v>
      </c>
      <c r="AU61" s="392">
        <f>SUMIFS(作業日報!$B$1818:$B$1838,作業日報!$A$1818:$A$1838,$A61,作業日報!$D$1818:$D$1838,"○")+SUMIFS(作業日報!$F$1818:$F$1838,作業日報!$E$1818:$E$1838,$A61,作業日報!$H$1818:$H$1838,"○")</f>
        <v>0</v>
      </c>
      <c r="AV61" s="392">
        <f>SUMIFS(作業日報!$B$1861:$B$1881,作業日報!$A$1861:$A$1881,$A61,作業日報!$D$1861:$D$1881,"○")+SUMIFS(作業日報!$F$1861:$F$1881,作業日報!$E$1861:$E$1881,$A61,作業日報!$H$1861:$H$1881,"○")</f>
        <v>0</v>
      </c>
      <c r="AW61" s="392">
        <f>SUMIFS(作業日報!$B$1904:$B$1924,作業日報!$A$1904:$A$1924,$A61,作業日報!$D$1904:$D$1924,"○")+SUMIFS(作業日報!$F$1904:$F$1924,作業日報!$E$1904:$E$1924,$A61,作業日報!$H$1904:$H$1924,"○")</f>
        <v>0</v>
      </c>
      <c r="AX61" s="392">
        <f>SUMIFS(作業日報!$B$1947:$B$1967,作業日報!$A$1947:$A$1967,$A61,作業日報!$D$1947:$D$1967,"○")+SUMIFS(作業日報!$F$1947:$F$1967,作業日報!$E$1947:$E$1967,$A61,作業日報!$H$1947:$H$1967,"○")</f>
        <v>0</v>
      </c>
      <c r="AY61" s="392">
        <f>SUMIFS(作業日報!$B$1990:$B$2010,作業日報!$A$1990:$A$2010,$A61,作業日報!$D$1990:$D$2010,"○")+SUMIFS(作業日報!$F$1990:$F$2010,作業日報!$E$1990:$E$2010,$A61,作業日報!$H$1990:$H$2010,"○")</f>
        <v>0</v>
      </c>
      <c r="AZ61" s="392">
        <f>SUMIFS(作業日報!$B$2033:$B$2053,作業日報!$A$2033:$A$2053,$A61,作業日報!$D$2033:$D$2053,"○")+SUMIFS(作業日報!$F$2033:$F$2053,作業日報!$E$2033:$E$2053,$A61,作業日報!$H$2033:$H$2053,"○")</f>
        <v>0</v>
      </c>
      <c r="BA61" s="392">
        <f>SUMIFS(作業日報!$B$2076:$B$2096,作業日報!$A$2076:$A$2096,$A61,作業日報!$D$2076:$D$2096,"○")+SUMIFS(作業日報!$F$2076:$F$2096,作業日報!$E$2076:$E$2096,$A61,作業日報!$H$2076:$H$2096,"○")</f>
        <v>0</v>
      </c>
      <c r="BB61" s="392">
        <f>SUMIFS(作業日報!$B$2119:$B$2139,作業日報!$A$2119:$A$2139,$A61,作業日報!$D$2119:$D$2139,"○")+SUMIFS(作業日報!$F$2119:$F$2139,作業日報!$E$2119:$E$2139,$A61,作業日報!$H$2119:$H$2139,"○")</f>
        <v>0</v>
      </c>
      <c r="BC61" s="478">
        <f>SUMIFS(作業日報!$B$2162:$B$2182,作業日報!$A$2162:$A$2182,$A61,作業日報!$D$2162:$D$2182,"○")+SUMIFS(作業日報!$F$2162:$F$2182,作業日報!$E$2162:$E$2182,$A61,作業日報!$H$2162:$H$2182,"○")</f>
        <v>0</v>
      </c>
    </row>
    <row r="62" spans="1:55" x14ac:dyDescent="0.2">
      <c r="A62" s="399"/>
      <c r="B62" s="398"/>
      <c r="C62" s="397"/>
      <c r="D62" s="396">
        <f>SUMIFS(作業日報!B:B,作業日報!A:A,A62,作業日報!D:D,"○")+SUMIFS(作業日報!F:F,作業日報!E:E,A62,作業日報!H:H,"○")</f>
        <v>0</v>
      </c>
      <c r="E62" s="395">
        <f>SUMIFS(作業日報!$B$12:$B$32,作業日報!$A$12:$A$32,$A62,作業日報!$D$12:$D$32,"○")+SUMIFS(作業日報!$F$12:$F$32,作業日報!$E$12:$E$32,$A62,作業日報!$H$12:$H$32,"○")</f>
        <v>0</v>
      </c>
      <c r="F62" s="394">
        <f>SUMIFS(作業日報!$B$55:$B$75,作業日報!$A$55:$A$75,$A62,作業日報!$D$55:$D$75,"○")+SUMIFS(作業日報!$F$55:$F$75,作業日報!$E$55:$E$75,$A62,作業日報!$H$55:$H$75,"○")</f>
        <v>0</v>
      </c>
      <c r="G62" s="394">
        <f>SUMIFS(作業日報!$B$98:$B$118,作業日報!$A$98:$A$118,$A62,作業日報!$D$98:$D$118,"○")+SUMIFS(作業日報!$F$98:$F$118,作業日報!$E$98:$E$118,$A62,作業日報!$H$98:$H$118,"○")</f>
        <v>0</v>
      </c>
      <c r="H62" s="394">
        <f>SUMIFS(作業日報!$B$141:$B$161,作業日報!$A$141:$A$161,$A62,作業日報!$D$141:$D$161,"○")+SUMIFS(作業日報!$F$141:$F$161,作業日報!$E$141:$E$161,$A62,作業日報!$H$141:$H$161,"○")</f>
        <v>0</v>
      </c>
      <c r="I62" s="394">
        <f>SUMIFS(作業日報!$B$184:$B$204,作業日報!$A$184:$A$204,$A62,作業日報!$D$184:$D$204,"○")+SUMIFS(作業日報!$F$184:$F$204,作業日報!$E$184:$E$204,$A62,作業日報!$H$184:$H$204,"○")</f>
        <v>0</v>
      </c>
      <c r="J62" s="394">
        <f>SUMIFS(作業日報!$B$227:$B$247,作業日報!$A$227:$A$247,$A62,作業日報!$D$227:$D$247,"○")+SUMIFS(作業日報!$F$227:$F$247,作業日報!$E$227:$E$247,$A62,作業日報!$H$227:$H$247,"○")</f>
        <v>0</v>
      </c>
      <c r="K62" s="394">
        <f>SUMIFS(作業日報!$B$270:$B$290,作業日報!$A$270:$A$290,$A62,作業日報!$D$270:$D$290,"○")+SUMIFS(作業日報!$F$270:$F$290,作業日報!$E$270:$E$290,$A62,作業日報!$H$270:$H$290,"○")</f>
        <v>0</v>
      </c>
      <c r="L62" s="394">
        <f>SUMIFS(作業日報!$B$313:$B$333,作業日報!$A$313:$A$333,$A62,作業日報!$D$313:$D$333,"○")+SUMIFS(作業日報!$F$313:$F$333,作業日報!$E$313:$E$333,$A62,作業日報!$H$313:$H$333,"○")</f>
        <v>0</v>
      </c>
      <c r="M62" s="394">
        <f>SUMIFS(作業日報!$B$356:$B$376,作業日報!$A$356:$A$376,$A62,作業日報!$D$356:$D$376,"○")+SUMIFS(作業日報!$F$356:$F$376,作業日報!$E$356:$E$376,$A62,作業日報!$H$356:$H$376,"○")</f>
        <v>0</v>
      </c>
      <c r="N62" s="394">
        <f>SUMIFS(作業日報!$B$399:$B$419,作業日報!$A$399:$A$419,$A62,作業日報!$D$399:$D$419,"○")+SUMIFS(作業日報!$F$399:$F$419,作業日報!$E$399:$E$419,$A62,作業日報!$H$399:$H$419,"○")</f>
        <v>0</v>
      </c>
      <c r="O62" s="394">
        <f>SUMIFS(作業日報!$B$442:$B$462,作業日報!$A$442:$A$462,$A62,作業日報!$D$442:$D$462,"○")+SUMIFS(作業日報!$F$442:$F$462,作業日報!$E$442:$E$462,$A62,作業日報!$H$442:$H$462,"○")</f>
        <v>0</v>
      </c>
      <c r="P62" s="394">
        <f>SUMIFS(作業日報!$B$485:$B$505,作業日報!$A$485:$A$505,$A62,作業日報!$D$485:$D$505,"○")+SUMIFS(作業日報!$F$485:$F$505,作業日報!$E$485:$E$505,$A62,作業日報!$H$485:$H$505,"○")</f>
        <v>0</v>
      </c>
      <c r="Q62" s="394">
        <f>SUMIFS(作業日報!$B$528:$B$548,作業日報!$A$528:$A$548,$A62,作業日報!$D$528:$D$548,"○")+SUMIFS(作業日報!$F$528:$F$548,作業日報!$E$528:$E$548,$A62,作業日報!$H$528:$H$548,"○")</f>
        <v>0</v>
      </c>
      <c r="R62" s="394">
        <f>SUMIFS(作業日報!$B$571:$B$591,作業日報!$A$571:$A$591,$A62,作業日報!$D$571:$D$591,"○")+SUMIFS(作業日報!$F$571:$F$591,作業日報!$E$571:$E$591,$A62,作業日報!$H$571:$H$591,"○")</f>
        <v>0</v>
      </c>
      <c r="S62" s="391">
        <f>SUMIFS(作業日報!$B$614:$B$634,作業日報!$A$614:$A$634,$A62,作業日報!$D$614:$D$634,"○")+SUMIFS(作業日報!$F$614:$F$634,作業日報!$E$614:$E$634,$A62,作業日報!$H$614:$H$634,"○")</f>
        <v>0</v>
      </c>
      <c r="T62" s="393">
        <f>SUMIFS(作業日報!$B$657:$B$677,作業日報!$A$657:$A$677,$A62,作業日報!$D$657:$D$677,"○")+SUMIFS(作業日報!$F$657:$F$677,作業日報!$E$657:$E$677,$A62,作業日報!$H$657:$H$677,"○")</f>
        <v>0</v>
      </c>
      <c r="U62" s="392">
        <f>SUMIFS(作業日報!$B$700:$B$720,作業日報!$A$700:$A$720,$A62,作業日報!$D$700:$D$720,"○")+SUMIFS(作業日報!$F$700:$F$720,作業日報!$E$700:$E$720,$A62,作業日報!$H$700:$H$720,"○")</f>
        <v>0</v>
      </c>
      <c r="V62" s="392">
        <f>SUMIFS(作業日報!$B$743:$B$763,作業日報!$A$743:$A$763,$A62,作業日報!$D$743:$D$763,"○")+SUMIFS(作業日報!$F$743:$F$763,作業日報!$E$743:$E$763,$A62,作業日報!$H$743:$H$763,"○")</f>
        <v>0</v>
      </c>
      <c r="W62" s="392">
        <f>SUMIFS(作業日報!$B$786:$B$806,作業日報!$A$786:$A$806,$A62,作業日報!$D$786:$D$806,"○")+SUMIFS(作業日報!$F$786:$F$806,作業日報!$E$786:$E$806,$A62,作業日報!$H$786:$H$806,"○")</f>
        <v>0</v>
      </c>
      <c r="X62" s="392">
        <f>SUMIFS(作業日報!$B$829:$B$849,作業日報!$A$829:$A$849,$A62,作業日報!$D$829:$D$849,"○")+SUMIFS(作業日報!$F$829:$F$849,作業日報!$E$829:$E$849,$A62,作業日報!$H$829:$H$849,"○")</f>
        <v>0</v>
      </c>
      <c r="Y62" s="392">
        <f>SUMIFS(作業日報!$B$872:$B$892,作業日報!$A$872:$A$892,$A62,作業日報!$D$872:$D$892,"○")+SUMIFS(作業日報!$F$872:$F$892,作業日報!$E$872:$E$892,$A62,作業日報!$H$872:$H$892,"○")</f>
        <v>0</v>
      </c>
      <c r="Z62" s="392">
        <f>SUMIFS(作業日報!$B$915:$B$935,作業日報!$A$915:$A$935,$A62,作業日報!$D$915:$D$935,"○")+SUMIFS(作業日報!$F$915:$F$935,作業日報!$E$915:$E$935,$A62,作業日報!$H$915:$H$935,"○")</f>
        <v>0</v>
      </c>
      <c r="AA62" s="473">
        <f>SUMIFS(作業日報!$B$958:$B$978,作業日報!$A$958:$A$978,$A62,作業日報!$D$958:$D$978,"○")+SUMIFS(作業日報!$F$958:$F$978,作業日報!$E$958:$E$978,$A62,作業日報!$H$958:$H$978,"○")</f>
        <v>0</v>
      </c>
      <c r="AB62" s="392">
        <f>SUMIFS(作業日報!$B$1001:$B$1021,作業日報!$A$1001:$A$1021,$A62,作業日報!$D$1001:$D$1021,"○")+SUMIFS(作業日報!$F$1001:$F$1021,作業日報!$E$1001:$E$1021,$A62,作業日報!$H$1001:$H$1021,"○")</f>
        <v>0</v>
      </c>
      <c r="AC62" s="392">
        <f>SUMIFS(作業日報!$B$1044:$B$1064,作業日報!$A$1044:$A$1064,$A62,作業日報!$D$1044:$D$1064,"○")+SUMIFS(作業日報!$F$1044:$F$1064,作業日報!$E$1044:$E$1064,$A62,作業日報!$H$1044:$H$1064,"○")</f>
        <v>0</v>
      </c>
      <c r="AD62" s="392">
        <f>SUMIFS(作業日報!$B$1087:$B$1107,作業日報!$A$1087:$A$1107,$A62,作業日報!$D$1087:$D$1107,"○")+SUMIFS(作業日報!$F$1087:$F$1107,作業日報!$E$1087:$E$1107,$A62,作業日報!$H$1087:$H$1107,"○")</f>
        <v>0</v>
      </c>
      <c r="AE62" s="392">
        <f>SUMIFS(作業日報!$B$1130:$B$1150,作業日報!$A$1130:$A$1150,$A62,作業日報!$D$1130:$D$1150,"○")+SUMIFS(作業日報!$F$1130:$F$1150,作業日報!$E$1130:$E$1150,$A62,作業日報!$H$1130:$H$1150,"○")</f>
        <v>0</v>
      </c>
      <c r="AF62" s="392">
        <f>SUMIFS(作業日報!$B$1173:$B$1193,作業日報!$A$1173:$A$1193,$A62,作業日報!$D$1173:$D$1193,"○")+SUMIFS(作業日報!$F$1173:$F$1193,作業日報!$E$1173:$E$1193,$A62,作業日報!$H$1173:$H$1193,"○")</f>
        <v>0</v>
      </c>
      <c r="AG62" s="392">
        <f>SUMIFS(作業日報!$B$1216:$B$1236,作業日報!$A$1216:$A$1236,$A62,作業日報!$D$1216:$D$1236,"○")+SUMIFS(作業日報!$F$1216:$F$1236,作業日報!$E$1216:$E$1236,$A62,作業日報!$H$1216:$H$1236,"○")</f>
        <v>0</v>
      </c>
      <c r="AH62" s="392">
        <f>SUMIFS(作業日報!$B$1259:$B$1279,作業日報!$A$1259:$A$1279,$A62,作業日報!$D$1259:$D$1279,"○")+SUMIFS(作業日報!$F$1259:$F$1279,作業日報!$E$1259:$E$1279,$A62,作業日報!$H$1259:$H$1279,"○")</f>
        <v>0</v>
      </c>
      <c r="AI62" s="392">
        <f>SUMIFS(作業日報!$B$1302:$B$1322,作業日報!$A$1302:$A$1322,$A62,作業日報!$D$1302:$D$1322,"○")+SUMIFS(作業日報!$F$1302:$F$1322,作業日報!$E$1302:$E$1322,$A62,作業日報!$H$1302:$H$1322,"○")</f>
        <v>0</v>
      </c>
      <c r="AJ62" s="392">
        <f>SUMIFS(作業日報!$B$1345:$B$1365,作業日報!$A$1345:$A$1365,$A62,作業日報!$D$1345:$D$1365,"○")+SUMIFS(作業日報!$F$1345:$F$1365,作業日報!$E$1345:$E$1365,$A62,作業日報!$H$1345:$H$1365,"○")</f>
        <v>0</v>
      </c>
      <c r="AK62" s="392">
        <f>SUMIFS(作業日報!$B$1388:$B$1408,作業日報!$A$1388:$A$1408,$A62,作業日報!$D$1388:$D$1408,"○")+SUMIFS(作業日報!$F$1388:$F$1408,作業日報!$E$1388:$E$1408,$A62,作業日報!$H$1388:$H$1408,"○")</f>
        <v>0</v>
      </c>
      <c r="AL62" s="392">
        <f>SUMIFS(作業日報!$B$1431:$B$1451,作業日報!$A$1431:$A$1451,$A62,作業日報!$D$1431:$D$1451,"○")+SUMIFS(作業日報!$F$1431:$F$1451,作業日報!$E$1431:$E$1451,$A62,作業日報!$H$1431:$H$1451,"○")</f>
        <v>0</v>
      </c>
      <c r="AM62" s="392">
        <f>SUMIFS(作業日報!$B$1474:$B$1494,作業日報!$A$1474:$A$1494,$A62,作業日報!$D$1474:$D$1494,"○")+SUMIFS(作業日報!$F$1474:$F$1494,作業日報!$E$1474:$E$1494,$A62,作業日報!$H$1474:$H$1494,"○")</f>
        <v>0</v>
      </c>
      <c r="AN62" s="392">
        <f>SUMIFS(作業日報!$B$1517:$B$1537,作業日報!$A$1517:$A$1537,$A62,作業日報!$D$1517:$D$1537,"○")+SUMIFS(作業日報!$F$1517:$F$1537,作業日報!$E$1517:$E$1537,$A62,作業日報!$H$1517:$H$1537,"○")</f>
        <v>0</v>
      </c>
      <c r="AO62" s="392">
        <f>SUMIFS(作業日報!$B$1560:$B$1580,作業日報!$A$1560:$A$1580,$A62,作業日報!$D$1560:$D$1580,"○")+SUMIFS(作業日報!$F$1560:$F$1580,作業日報!$E$1560:$E$1580,$A62,作業日報!$H$1560:$H$1580,"○")</f>
        <v>0</v>
      </c>
      <c r="AP62" s="392">
        <f>SUMIFS(作業日報!$B$1603:$B$1623,作業日報!$A$1603:$A$1623,$A62,作業日報!$D$1603:$D$1623,"○")+SUMIFS(作業日報!$F$1603:$F$1623,作業日報!$E$1603:$E$1623,$A62,作業日報!$H$1603:$H$1623,"○")</f>
        <v>0</v>
      </c>
      <c r="AQ62" s="392">
        <f>SUMIFS(作業日報!$B$1646:$B$1666,作業日報!$A$1646:$A$1666,$A62,作業日報!$D$1646:$D$1666,"○")+SUMIFS(作業日報!$F$1646:$F$1666,作業日報!$E$1646:$E$1666,$A62,作業日報!$H$1646:$H$1666,"○")</f>
        <v>0</v>
      </c>
      <c r="AR62" s="392">
        <f>SUMIFS(作業日報!$B$1689:$B$1709,作業日報!$A$1689:$A$1709,$A62,作業日報!$D$1689:$D$1709,"○")+SUMIFS(作業日報!$F$1689:$F$1709,作業日報!$E$1689:$E$1709,$A62,作業日報!$H$1689:$H$1709,"○")</f>
        <v>0</v>
      </c>
      <c r="AS62" s="392">
        <f>SUMIFS(作業日報!$B$1732:$B$1752,作業日報!$A$1732:$A$1752,$A62,作業日報!$D$1732:$D$1752,"○")+SUMIFS(作業日報!$F$1732:$F$1752,作業日報!$E$1732:$E$1752,$A62,作業日報!$H$1732:$H$1752,"○")</f>
        <v>0</v>
      </c>
      <c r="AT62" s="392">
        <f>SUMIFS(作業日報!$B$1775:$B$1795,作業日報!$A$1775:$A$1795,$A62,作業日報!$D$1775:$D$1795,"○")+SUMIFS(作業日報!$F$1775:$F$1795,作業日報!$E$1775:$E$1795,$A62,作業日報!$H$1775:$H$1795,"○")</f>
        <v>0</v>
      </c>
      <c r="AU62" s="392">
        <f>SUMIFS(作業日報!$B$1818:$B$1838,作業日報!$A$1818:$A$1838,$A62,作業日報!$D$1818:$D$1838,"○")+SUMIFS(作業日報!$F$1818:$F$1838,作業日報!$E$1818:$E$1838,$A62,作業日報!$H$1818:$H$1838,"○")</f>
        <v>0</v>
      </c>
      <c r="AV62" s="392">
        <f>SUMIFS(作業日報!$B$1861:$B$1881,作業日報!$A$1861:$A$1881,$A62,作業日報!$D$1861:$D$1881,"○")+SUMIFS(作業日報!$F$1861:$F$1881,作業日報!$E$1861:$E$1881,$A62,作業日報!$H$1861:$H$1881,"○")</f>
        <v>0</v>
      </c>
      <c r="AW62" s="392">
        <f>SUMIFS(作業日報!$B$1904:$B$1924,作業日報!$A$1904:$A$1924,$A62,作業日報!$D$1904:$D$1924,"○")+SUMIFS(作業日報!$F$1904:$F$1924,作業日報!$E$1904:$E$1924,$A62,作業日報!$H$1904:$H$1924,"○")</f>
        <v>0</v>
      </c>
      <c r="AX62" s="392">
        <f>SUMIFS(作業日報!$B$1947:$B$1967,作業日報!$A$1947:$A$1967,$A62,作業日報!$D$1947:$D$1967,"○")+SUMIFS(作業日報!$F$1947:$F$1967,作業日報!$E$1947:$E$1967,$A62,作業日報!$H$1947:$H$1967,"○")</f>
        <v>0</v>
      </c>
      <c r="AY62" s="392">
        <f>SUMIFS(作業日報!$B$1990:$B$2010,作業日報!$A$1990:$A$2010,$A62,作業日報!$D$1990:$D$2010,"○")+SUMIFS(作業日報!$F$1990:$F$2010,作業日報!$E$1990:$E$2010,$A62,作業日報!$H$1990:$H$2010,"○")</f>
        <v>0</v>
      </c>
      <c r="AZ62" s="392">
        <f>SUMIFS(作業日報!$B$2033:$B$2053,作業日報!$A$2033:$A$2053,$A62,作業日報!$D$2033:$D$2053,"○")+SUMIFS(作業日報!$F$2033:$F$2053,作業日報!$E$2033:$E$2053,$A62,作業日報!$H$2033:$H$2053,"○")</f>
        <v>0</v>
      </c>
      <c r="BA62" s="392">
        <f>SUMIFS(作業日報!$B$2076:$B$2096,作業日報!$A$2076:$A$2096,$A62,作業日報!$D$2076:$D$2096,"○")+SUMIFS(作業日報!$F$2076:$F$2096,作業日報!$E$2076:$E$2096,$A62,作業日報!$H$2076:$H$2096,"○")</f>
        <v>0</v>
      </c>
      <c r="BB62" s="392">
        <f>SUMIFS(作業日報!$B$2119:$B$2139,作業日報!$A$2119:$A$2139,$A62,作業日報!$D$2119:$D$2139,"○")+SUMIFS(作業日報!$F$2119:$F$2139,作業日報!$E$2119:$E$2139,$A62,作業日報!$H$2119:$H$2139,"○")</f>
        <v>0</v>
      </c>
      <c r="BC62" s="478">
        <f>SUMIFS(作業日報!$B$2162:$B$2182,作業日報!$A$2162:$A$2182,$A62,作業日報!$D$2162:$D$2182,"○")+SUMIFS(作業日報!$F$2162:$F$2182,作業日報!$E$2162:$E$2182,$A62,作業日報!$H$2162:$H$2182,"○")</f>
        <v>0</v>
      </c>
    </row>
    <row r="63" spans="1:55" x14ac:dyDescent="0.2">
      <c r="A63" s="399"/>
      <c r="B63" s="398"/>
      <c r="C63" s="397"/>
      <c r="D63" s="396">
        <f>SUMIFS(作業日報!B:B,作業日報!A:A,A63,作業日報!D:D,"○")+SUMIFS(作業日報!F:F,作業日報!E:E,A63,作業日報!H:H,"○")</f>
        <v>0</v>
      </c>
      <c r="E63" s="395">
        <f>SUMIFS(作業日報!$B$12:$B$32,作業日報!$A$12:$A$32,$A63,作業日報!$D$12:$D$32,"○")+SUMIFS(作業日報!$F$12:$F$32,作業日報!$E$12:$E$32,$A63,作業日報!$H$12:$H$32,"○")</f>
        <v>0</v>
      </c>
      <c r="F63" s="394">
        <f>SUMIFS(作業日報!$B$55:$B$75,作業日報!$A$55:$A$75,$A63,作業日報!$D$55:$D$75,"○")+SUMIFS(作業日報!$F$55:$F$75,作業日報!$E$55:$E$75,$A63,作業日報!$H$55:$H$75,"○")</f>
        <v>0</v>
      </c>
      <c r="G63" s="394">
        <f>SUMIFS(作業日報!$B$98:$B$118,作業日報!$A$98:$A$118,$A63,作業日報!$D$98:$D$118,"○")+SUMIFS(作業日報!$F$98:$F$118,作業日報!$E$98:$E$118,$A63,作業日報!$H$98:$H$118,"○")</f>
        <v>0</v>
      </c>
      <c r="H63" s="394">
        <f>SUMIFS(作業日報!$B$141:$B$161,作業日報!$A$141:$A$161,$A63,作業日報!$D$141:$D$161,"○")+SUMIFS(作業日報!$F$141:$F$161,作業日報!$E$141:$E$161,$A63,作業日報!$H$141:$H$161,"○")</f>
        <v>0</v>
      </c>
      <c r="I63" s="394">
        <f>SUMIFS(作業日報!$B$184:$B$204,作業日報!$A$184:$A$204,$A63,作業日報!$D$184:$D$204,"○")+SUMIFS(作業日報!$F$184:$F$204,作業日報!$E$184:$E$204,$A63,作業日報!$H$184:$H$204,"○")</f>
        <v>0</v>
      </c>
      <c r="J63" s="394">
        <f>SUMIFS(作業日報!$B$227:$B$247,作業日報!$A$227:$A$247,$A63,作業日報!$D$227:$D$247,"○")+SUMIFS(作業日報!$F$227:$F$247,作業日報!$E$227:$E$247,$A63,作業日報!$H$227:$H$247,"○")</f>
        <v>0</v>
      </c>
      <c r="K63" s="394">
        <f>SUMIFS(作業日報!$B$270:$B$290,作業日報!$A$270:$A$290,$A63,作業日報!$D$270:$D$290,"○")+SUMIFS(作業日報!$F$270:$F$290,作業日報!$E$270:$E$290,$A63,作業日報!$H$270:$H$290,"○")</f>
        <v>0</v>
      </c>
      <c r="L63" s="394">
        <f>SUMIFS(作業日報!$B$313:$B$333,作業日報!$A$313:$A$333,$A63,作業日報!$D$313:$D$333,"○")+SUMIFS(作業日報!$F$313:$F$333,作業日報!$E$313:$E$333,$A63,作業日報!$H$313:$H$333,"○")</f>
        <v>0</v>
      </c>
      <c r="M63" s="394">
        <f>SUMIFS(作業日報!$B$356:$B$376,作業日報!$A$356:$A$376,$A63,作業日報!$D$356:$D$376,"○")+SUMIFS(作業日報!$F$356:$F$376,作業日報!$E$356:$E$376,$A63,作業日報!$H$356:$H$376,"○")</f>
        <v>0</v>
      </c>
      <c r="N63" s="394">
        <f>SUMIFS(作業日報!$B$399:$B$419,作業日報!$A$399:$A$419,$A63,作業日報!$D$399:$D$419,"○")+SUMIFS(作業日報!$F$399:$F$419,作業日報!$E$399:$E$419,$A63,作業日報!$H$399:$H$419,"○")</f>
        <v>0</v>
      </c>
      <c r="O63" s="394">
        <f>SUMIFS(作業日報!$B$442:$B$462,作業日報!$A$442:$A$462,$A63,作業日報!$D$442:$D$462,"○")+SUMIFS(作業日報!$F$442:$F$462,作業日報!$E$442:$E$462,$A63,作業日報!$H$442:$H$462,"○")</f>
        <v>0</v>
      </c>
      <c r="P63" s="394">
        <f>SUMIFS(作業日報!$B$485:$B$505,作業日報!$A$485:$A$505,$A63,作業日報!$D$485:$D$505,"○")+SUMIFS(作業日報!$F$485:$F$505,作業日報!$E$485:$E$505,$A63,作業日報!$H$485:$H$505,"○")</f>
        <v>0</v>
      </c>
      <c r="Q63" s="394">
        <f>SUMIFS(作業日報!$B$528:$B$548,作業日報!$A$528:$A$548,$A63,作業日報!$D$528:$D$548,"○")+SUMIFS(作業日報!$F$528:$F$548,作業日報!$E$528:$E$548,$A63,作業日報!$H$528:$H$548,"○")</f>
        <v>0</v>
      </c>
      <c r="R63" s="394">
        <f>SUMIFS(作業日報!$B$571:$B$591,作業日報!$A$571:$A$591,$A63,作業日報!$D$571:$D$591,"○")+SUMIFS(作業日報!$F$571:$F$591,作業日報!$E$571:$E$591,$A63,作業日報!$H$571:$H$591,"○")</f>
        <v>0</v>
      </c>
      <c r="S63" s="391">
        <f>SUMIFS(作業日報!$B$614:$B$634,作業日報!$A$614:$A$634,$A63,作業日報!$D$614:$D$634,"○")+SUMIFS(作業日報!$F$614:$F$634,作業日報!$E$614:$E$634,$A63,作業日報!$H$614:$H$634,"○")</f>
        <v>0</v>
      </c>
      <c r="T63" s="393">
        <f>SUMIFS(作業日報!$B$657:$B$677,作業日報!$A$657:$A$677,$A63,作業日報!$D$657:$D$677,"○")+SUMIFS(作業日報!$F$657:$F$677,作業日報!$E$657:$E$677,$A63,作業日報!$H$657:$H$677,"○")</f>
        <v>0</v>
      </c>
      <c r="U63" s="392">
        <f>SUMIFS(作業日報!$B$700:$B$720,作業日報!$A$700:$A$720,$A63,作業日報!$D$700:$D$720,"○")+SUMIFS(作業日報!$F$700:$F$720,作業日報!$E$700:$E$720,$A63,作業日報!$H$700:$H$720,"○")</f>
        <v>0</v>
      </c>
      <c r="V63" s="392">
        <f>SUMIFS(作業日報!$B$743:$B$763,作業日報!$A$743:$A$763,$A63,作業日報!$D$743:$D$763,"○")+SUMIFS(作業日報!$F$743:$F$763,作業日報!$E$743:$E$763,$A63,作業日報!$H$743:$H$763,"○")</f>
        <v>0</v>
      </c>
      <c r="W63" s="392">
        <f>SUMIFS(作業日報!$B$786:$B$806,作業日報!$A$786:$A$806,$A63,作業日報!$D$786:$D$806,"○")+SUMIFS(作業日報!$F$786:$F$806,作業日報!$E$786:$E$806,$A63,作業日報!$H$786:$H$806,"○")</f>
        <v>0</v>
      </c>
      <c r="X63" s="392">
        <f>SUMIFS(作業日報!$B$829:$B$849,作業日報!$A$829:$A$849,$A63,作業日報!$D$829:$D$849,"○")+SUMIFS(作業日報!$F$829:$F$849,作業日報!$E$829:$E$849,$A63,作業日報!$H$829:$H$849,"○")</f>
        <v>0</v>
      </c>
      <c r="Y63" s="392">
        <f>SUMIFS(作業日報!$B$872:$B$892,作業日報!$A$872:$A$892,$A63,作業日報!$D$872:$D$892,"○")+SUMIFS(作業日報!$F$872:$F$892,作業日報!$E$872:$E$892,$A63,作業日報!$H$872:$H$892,"○")</f>
        <v>0</v>
      </c>
      <c r="Z63" s="392">
        <f>SUMIFS(作業日報!$B$915:$B$935,作業日報!$A$915:$A$935,$A63,作業日報!$D$915:$D$935,"○")+SUMIFS(作業日報!$F$915:$F$935,作業日報!$E$915:$E$935,$A63,作業日報!$H$915:$H$935,"○")</f>
        <v>0</v>
      </c>
      <c r="AA63" s="473">
        <f>SUMIFS(作業日報!$B$958:$B$978,作業日報!$A$958:$A$978,$A63,作業日報!$D$958:$D$978,"○")+SUMIFS(作業日報!$F$958:$F$978,作業日報!$E$958:$E$978,$A63,作業日報!$H$958:$H$978,"○")</f>
        <v>0</v>
      </c>
      <c r="AB63" s="392">
        <f>SUMIFS(作業日報!$B$1001:$B$1021,作業日報!$A$1001:$A$1021,$A63,作業日報!$D$1001:$D$1021,"○")+SUMIFS(作業日報!$F$1001:$F$1021,作業日報!$E$1001:$E$1021,$A63,作業日報!$H$1001:$H$1021,"○")</f>
        <v>0</v>
      </c>
      <c r="AC63" s="392">
        <f>SUMIFS(作業日報!$B$1044:$B$1064,作業日報!$A$1044:$A$1064,$A63,作業日報!$D$1044:$D$1064,"○")+SUMIFS(作業日報!$F$1044:$F$1064,作業日報!$E$1044:$E$1064,$A63,作業日報!$H$1044:$H$1064,"○")</f>
        <v>0</v>
      </c>
      <c r="AD63" s="392">
        <f>SUMIFS(作業日報!$B$1087:$B$1107,作業日報!$A$1087:$A$1107,$A63,作業日報!$D$1087:$D$1107,"○")+SUMIFS(作業日報!$F$1087:$F$1107,作業日報!$E$1087:$E$1107,$A63,作業日報!$H$1087:$H$1107,"○")</f>
        <v>0</v>
      </c>
      <c r="AE63" s="392">
        <f>SUMIFS(作業日報!$B$1130:$B$1150,作業日報!$A$1130:$A$1150,$A63,作業日報!$D$1130:$D$1150,"○")+SUMIFS(作業日報!$F$1130:$F$1150,作業日報!$E$1130:$E$1150,$A63,作業日報!$H$1130:$H$1150,"○")</f>
        <v>0</v>
      </c>
      <c r="AF63" s="392">
        <f>SUMIFS(作業日報!$B$1173:$B$1193,作業日報!$A$1173:$A$1193,$A63,作業日報!$D$1173:$D$1193,"○")+SUMIFS(作業日報!$F$1173:$F$1193,作業日報!$E$1173:$E$1193,$A63,作業日報!$H$1173:$H$1193,"○")</f>
        <v>0</v>
      </c>
      <c r="AG63" s="392">
        <f>SUMIFS(作業日報!$B$1216:$B$1236,作業日報!$A$1216:$A$1236,$A63,作業日報!$D$1216:$D$1236,"○")+SUMIFS(作業日報!$F$1216:$F$1236,作業日報!$E$1216:$E$1236,$A63,作業日報!$H$1216:$H$1236,"○")</f>
        <v>0</v>
      </c>
      <c r="AH63" s="392">
        <f>SUMIFS(作業日報!$B$1259:$B$1279,作業日報!$A$1259:$A$1279,$A63,作業日報!$D$1259:$D$1279,"○")+SUMIFS(作業日報!$F$1259:$F$1279,作業日報!$E$1259:$E$1279,$A63,作業日報!$H$1259:$H$1279,"○")</f>
        <v>0</v>
      </c>
      <c r="AI63" s="392">
        <f>SUMIFS(作業日報!$B$1302:$B$1322,作業日報!$A$1302:$A$1322,$A63,作業日報!$D$1302:$D$1322,"○")+SUMIFS(作業日報!$F$1302:$F$1322,作業日報!$E$1302:$E$1322,$A63,作業日報!$H$1302:$H$1322,"○")</f>
        <v>0</v>
      </c>
      <c r="AJ63" s="392">
        <f>SUMIFS(作業日報!$B$1345:$B$1365,作業日報!$A$1345:$A$1365,$A63,作業日報!$D$1345:$D$1365,"○")+SUMIFS(作業日報!$F$1345:$F$1365,作業日報!$E$1345:$E$1365,$A63,作業日報!$H$1345:$H$1365,"○")</f>
        <v>0</v>
      </c>
      <c r="AK63" s="392">
        <f>SUMIFS(作業日報!$B$1388:$B$1408,作業日報!$A$1388:$A$1408,$A63,作業日報!$D$1388:$D$1408,"○")+SUMIFS(作業日報!$F$1388:$F$1408,作業日報!$E$1388:$E$1408,$A63,作業日報!$H$1388:$H$1408,"○")</f>
        <v>0</v>
      </c>
      <c r="AL63" s="392">
        <f>SUMIFS(作業日報!$B$1431:$B$1451,作業日報!$A$1431:$A$1451,$A63,作業日報!$D$1431:$D$1451,"○")+SUMIFS(作業日報!$F$1431:$F$1451,作業日報!$E$1431:$E$1451,$A63,作業日報!$H$1431:$H$1451,"○")</f>
        <v>0</v>
      </c>
      <c r="AM63" s="392">
        <f>SUMIFS(作業日報!$B$1474:$B$1494,作業日報!$A$1474:$A$1494,$A63,作業日報!$D$1474:$D$1494,"○")+SUMIFS(作業日報!$F$1474:$F$1494,作業日報!$E$1474:$E$1494,$A63,作業日報!$H$1474:$H$1494,"○")</f>
        <v>0</v>
      </c>
      <c r="AN63" s="392">
        <f>SUMIFS(作業日報!$B$1517:$B$1537,作業日報!$A$1517:$A$1537,$A63,作業日報!$D$1517:$D$1537,"○")+SUMIFS(作業日報!$F$1517:$F$1537,作業日報!$E$1517:$E$1537,$A63,作業日報!$H$1517:$H$1537,"○")</f>
        <v>0</v>
      </c>
      <c r="AO63" s="392">
        <f>SUMIFS(作業日報!$B$1560:$B$1580,作業日報!$A$1560:$A$1580,$A63,作業日報!$D$1560:$D$1580,"○")+SUMIFS(作業日報!$F$1560:$F$1580,作業日報!$E$1560:$E$1580,$A63,作業日報!$H$1560:$H$1580,"○")</f>
        <v>0</v>
      </c>
      <c r="AP63" s="392">
        <f>SUMIFS(作業日報!$B$1603:$B$1623,作業日報!$A$1603:$A$1623,$A63,作業日報!$D$1603:$D$1623,"○")+SUMIFS(作業日報!$F$1603:$F$1623,作業日報!$E$1603:$E$1623,$A63,作業日報!$H$1603:$H$1623,"○")</f>
        <v>0</v>
      </c>
      <c r="AQ63" s="392">
        <f>SUMIFS(作業日報!$B$1646:$B$1666,作業日報!$A$1646:$A$1666,$A63,作業日報!$D$1646:$D$1666,"○")+SUMIFS(作業日報!$F$1646:$F$1666,作業日報!$E$1646:$E$1666,$A63,作業日報!$H$1646:$H$1666,"○")</f>
        <v>0</v>
      </c>
      <c r="AR63" s="392">
        <f>SUMIFS(作業日報!$B$1689:$B$1709,作業日報!$A$1689:$A$1709,$A63,作業日報!$D$1689:$D$1709,"○")+SUMIFS(作業日報!$F$1689:$F$1709,作業日報!$E$1689:$E$1709,$A63,作業日報!$H$1689:$H$1709,"○")</f>
        <v>0</v>
      </c>
      <c r="AS63" s="392">
        <f>SUMIFS(作業日報!$B$1732:$B$1752,作業日報!$A$1732:$A$1752,$A63,作業日報!$D$1732:$D$1752,"○")+SUMIFS(作業日報!$F$1732:$F$1752,作業日報!$E$1732:$E$1752,$A63,作業日報!$H$1732:$H$1752,"○")</f>
        <v>0</v>
      </c>
      <c r="AT63" s="392">
        <f>SUMIFS(作業日報!$B$1775:$B$1795,作業日報!$A$1775:$A$1795,$A63,作業日報!$D$1775:$D$1795,"○")+SUMIFS(作業日報!$F$1775:$F$1795,作業日報!$E$1775:$E$1795,$A63,作業日報!$H$1775:$H$1795,"○")</f>
        <v>0</v>
      </c>
      <c r="AU63" s="392">
        <f>SUMIFS(作業日報!$B$1818:$B$1838,作業日報!$A$1818:$A$1838,$A63,作業日報!$D$1818:$D$1838,"○")+SUMIFS(作業日報!$F$1818:$F$1838,作業日報!$E$1818:$E$1838,$A63,作業日報!$H$1818:$H$1838,"○")</f>
        <v>0</v>
      </c>
      <c r="AV63" s="392">
        <f>SUMIFS(作業日報!$B$1861:$B$1881,作業日報!$A$1861:$A$1881,$A63,作業日報!$D$1861:$D$1881,"○")+SUMIFS(作業日報!$F$1861:$F$1881,作業日報!$E$1861:$E$1881,$A63,作業日報!$H$1861:$H$1881,"○")</f>
        <v>0</v>
      </c>
      <c r="AW63" s="392">
        <f>SUMIFS(作業日報!$B$1904:$B$1924,作業日報!$A$1904:$A$1924,$A63,作業日報!$D$1904:$D$1924,"○")+SUMIFS(作業日報!$F$1904:$F$1924,作業日報!$E$1904:$E$1924,$A63,作業日報!$H$1904:$H$1924,"○")</f>
        <v>0</v>
      </c>
      <c r="AX63" s="392">
        <f>SUMIFS(作業日報!$B$1947:$B$1967,作業日報!$A$1947:$A$1967,$A63,作業日報!$D$1947:$D$1967,"○")+SUMIFS(作業日報!$F$1947:$F$1967,作業日報!$E$1947:$E$1967,$A63,作業日報!$H$1947:$H$1967,"○")</f>
        <v>0</v>
      </c>
      <c r="AY63" s="392">
        <f>SUMIFS(作業日報!$B$1990:$B$2010,作業日報!$A$1990:$A$2010,$A63,作業日報!$D$1990:$D$2010,"○")+SUMIFS(作業日報!$F$1990:$F$2010,作業日報!$E$1990:$E$2010,$A63,作業日報!$H$1990:$H$2010,"○")</f>
        <v>0</v>
      </c>
      <c r="AZ63" s="392">
        <f>SUMIFS(作業日報!$B$2033:$B$2053,作業日報!$A$2033:$A$2053,$A63,作業日報!$D$2033:$D$2053,"○")+SUMIFS(作業日報!$F$2033:$F$2053,作業日報!$E$2033:$E$2053,$A63,作業日報!$H$2033:$H$2053,"○")</f>
        <v>0</v>
      </c>
      <c r="BA63" s="392">
        <f>SUMIFS(作業日報!$B$2076:$B$2096,作業日報!$A$2076:$A$2096,$A63,作業日報!$D$2076:$D$2096,"○")+SUMIFS(作業日報!$F$2076:$F$2096,作業日報!$E$2076:$E$2096,$A63,作業日報!$H$2076:$H$2096,"○")</f>
        <v>0</v>
      </c>
      <c r="BB63" s="392">
        <f>SUMIFS(作業日報!$B$2119:$B$2139,作業日報!$A$2119:$A$2139,$A63,作業日報!$D$2119:$D$2139,"○")+SUMIFS(作業日報!$F$2119:$F$2139,作業日報!$E$2119:$E$2139,$A63,作業日報!$H$2119:$H$2139,"○")</f>
        <v>0</v>
      </c>
      <c r="BC63" s="478">
        <f>SUMIFS(作業日報!$B$2162:$B$2182,作業日報!$A$2162:$A$2182,$A63,作業日報!$D$2162:$D$2182,"○")+SUMIFS(作業日報!$F$2162:$F$2182,作業日報!$E$2162:$E$2182,$A63,作業日報!$H$2162:$H$2182,"○")</f>
        <v>0</v>
      </c>
    </row>
    <row r="64" spans="1:55" x14ac:dyDescent="0.2">
      <c r="A64" s="399"/>
      <c r="B64" s="398"/>
      <c r="C64" s="397"/>
      <c r="D64" s="396">
        <f>SUMIFS(作業日報!B:B,作業日報!A:A,A64,作業日報!D:D,"○")+SUMIFS(作業日報!F:F,作業日報!E:E,A64,作業日報!H:H,"○")</f>
        <v>0</v>
      </c>
      <c r="E64" s="395">
        <f>SUMIFS(作業日報!$B$12:$B$32,作業日報!$A$12:$A$32,$A64,作業日報!$D$12:$D$32,"○")+SUMIFS(作業日報!$F$12:$F$32,作業日報!$E$12:$E$32,$A64,作業日報!$H$12:$H$32,"○")</f>
        <v>0</v>
      </c>
      <c r="F64" s="394">
        <f>SUMIFS(作業日報!$B$55:$B$75,作業日報!$A$55:$A$75,$A64,作業日報!$D$55:$D$75,"○")+SUMIFS(作業日報!$F$55:$F$75,作業日報!$E$55:$E$75,$A64,作業日報!$H$55:$H$75,"○")</f>
        <v>0</v>
      </c>
      <c r="G64" s="394">
        <f>SUMIFS(作業日報!$B$98:$B$118,作業日報!$A$98:$A$118,$A64,作業日報!$D$98:$D$118,"○")+SUMIFS(作業日報!$F$98:$F$118,作業日報!$E$98:$E$118,$A64,作業日報!$H$98:$H$118,"○")</f>
        <v>0</v>
      </c>
      <c r="H64" s="394">
        <f>SUMIFS(作業日報!$B$141:$B$161,作業日報!$A$141:$A$161,$A64,作業日報!$D$141:$D$161,"○")+SUMIFS(作業日報!$F$141:$F$161,作業日報!$E$141:$E$161,$A64,作業日報!$H$141:$H$161,"○")</f>
        <v>0</v>
      </c>
      <c r="I64" s="394">
        <f>SUMIFS(作業日報!$B$184:$B$204,作業日報!$A$184:$A$204,$A64,作業日報!$D$184:$D$204,"○")+SUMIFS(作業日報!$F$184:$F$204,作業日報!$E$184:$E$204,$A64,作業日報!$H$184:$H$204,"○")</f>
        <v>0</v>
      </c>
      <c r="J64" s="394">
        <f>SUMIFS(作業日報!$B$227:$B$247,作業日報!$A$227:$A$247,$A64,作業日報!$D$227:$D$247,"○")+SUMIFS(作業日報!$F$227:$F$247,作業日報!$E$227:$E$247,$A64,作業日報!$H$227:$H$247,"○")</f>
        <v>0</v>
      </c>
      <c r="K64" s="394">
        <f>SUMIFS(作業日報!$B$270:$B$290,作業日報!$A$270:$A$290,$A64,作業日報!$D$270:$D$290,"○")+SUMIFS(作業日報!$F$270:$F$290,作業日報!$E$270:$E$290,$A64,作業日報!$H$270:$H$290,"○")</f>
        <v>0</v>
      </c>
      <c r="L64" s="394">
        <f>SUMIFS(作業日報!$B$313:$B$333,作業日報!$A$313:$A$333,$A64,作業日報!$D$313:$D$333,"○")+SUMIFS(作業日報!$F$313:$F$333,作業日報!$E$313:$E$333,$A64,作業日報!$H$313:$H$333,"○")</f>
        <v>0</v>
      </c>
      <c r="M64" s="394">
        <f>SUMIFS(作業日報!$B$356:$B$376,作業日報!$A$356:$A$376,$A64,作業日報!$D$356:$D$376,"○")+SUMIFS(作業日報!$F$356:$F$376,作業日報!$E$356:$E$376,$A64,作業日報!$H$356:$H$376,"○")</f>
        <v>0</v>
      </c>
      <c r="N64" s="394">
        <f>SUMIFS(作業日報!$B$399:$B$419,作業日報!$A$399:$A$419,$A64,作業日報!$D$399:$D$419,"○")+SUMIFS(作業日報!$F$399:$F$419,作業日報!$E$399:$E$419,$A64,作業日報!$H$399:$H$419,"○")</f>
        <v>0</v>
      </c>
      <c r="O64" s="394">
        <f>SUMIFS(作業日報!$B$442:$B$462,作業日報!$A$442:$A$462,$A64,作業日報!$D$442:$D$462,"○")+SUMIFS(作業日報!$F$442:$F$462,作業日報!$E$442:$E$462,$A64,作業日報!$H$442:$H$462,"○")</f>
        <v>0</v>
      </c>
      <c r="P64" s="394">
        <f>SUMIFS(作業日報!$B$485:$B$505,作業日報!$A$485:$A$505,$A64,作業日報!$D$485:$D$505,"○")+SUMIFS(作業日報!$F$485:$F$505,作業日報!$E$485:$E$505,$A64,作業日報!$H$485:$H$505,"○")</f>
        <v>0</v>
      </c>
      <c r="Q64" s="394">
        <f>SUMIFS(作業日報!$B$528:$B$548,作業日報!$A$528:$A$548,$A64,作業日報!$D$528:$D$548,"○")+SUMIFS(作業日報!$F$528:$F$548,作業日報!$E$528:$E$548,$A64,作業日報!$H$528:$H$548,"○")</f>
        <v>0</v>
      </c>
      <c r="R64" s="394">
        <f>SUMIFS(作業日報!$B$571:$B$591,作業日報!$A$571:$A$591,$A64,作業日報!$D$571:$D$591,"○")+SUMIFS(作業日報!$F$571:$F$591,作業日報!$E$571:$E$591,$A64,作業日報!$H$571:$H$591,"○")</f>
        <v>0</v>
      </c>
      <c r="S64" s="391">
        <f>SUMIFS(作業日報!$B$614:$B$634,作業日報!$A$614:$A$634,$A64,作業日報!$D$614:$D$634,"○")+SUMIFS(作業日報!$F$614:$F$634,作業日報!$E$614:$E$634,$A64,作業日報!$H$614:$H$634,"○")</f>
        <v>0</v>
      </c>
      <c r="T64" s="393">
        <f>SUMIFS(作業日報!$B$657:$B$677,作業日報!$A$657:$A$677,$A64,作業日報!$D$657:$D$677,"○")+SUMIFS(作業日報!$F$657:$F$677,作業日報!$E$657:$E$677,$A64,作業日報!$H$657:$H$677,"○")</f>
        <v>0</v>
      </c>
      <c r="U64" s="392">
        <f>SUMIFS(作業日報!$B$700:$B$720,作業日報!$A$700:$A$720,$A64,作業日報!$D$700:$D$720,"○")+SUMIFS(作業日報!$F$700:$F$720,作業日報!$E$700:$E$720,$A64,作業日報!$H$700:$H$720,"○")</f>
        <v>0</v>
      </c>
      <c r="V64" s="392">
        <f>SUMIFS(作業日報!$B$743:$B$763,作業日報!$A$743:$A$763,$A64,作業日報!$D$743:$D$763,"○")+SUMIFS(作業日報!$F$743:$F$763,作業日報!$E$743:$E$763,$A64,作業日報!$H$743:$H$763,"○")</f>
        <v>0</v>
      </c>
      <c r="W64" s="392">
        <f>SUMIFS(作業日報!$B$786:$B$806,作業日報!$A$786:$A$806,$A64,作業日報!$D$786:$D$806,"○")+SUMIFS(作業日報!$F$786:$F$806,作業日報!$E$786:$E$806,$A64,作業日報!$H$786:$H$806,"○")</f>
        <v>0</v>
      </c>
      <c r="X64" s="392">
        <f>SUMIFS(作業日報!$B$829:$B$849,作業日報!$A$829:$A$849,$A64,作業日報!$D$829:$D$849,"○")+SUMIFS(作業日報!$F$829:$F$849,作業日報!$E$829:$E$849,$A64,作業日報!$H$829:$H$849,"○")</f>
        <v>0</v>
      </c>
      <c r="Y64" s="392">
        <f>SUMIFS(作業日報!$B$872:$B$892,作業日報!$A$872:$A$892,$A64,作業日報!$D$872:$D$892,"○")+SUMIFS(作業日報!$F$872:$F$892,作業日報!$E$872:$E$892,$A64,作業日報!$H$872:$H$892,"○")</f>
        <v>0</v>
      </c>
      <c r="Z64" s="392">
        <f>SUMIFS(作業日報!$B$915:$B$935,作業日報!$A$915:$A$935,$A64,作業日報!$D$915:$D$935,"○")+SUMIFS(作業日報!$F$915:$F$935,作業日報!$E$915:$E$935,$A64,作業日報!$H$915:$H$935,"○")</f>
        <v>0</v>
      </c>
      <c r="AA64" s="473">
        <f>SUMIFS(作業日報!$B$958:$B$978,作業日報!$A$958:$A$978,$A64,作業日報!$D$958:$D$978,"○")+SUMIFS(作業日報!$F$958:$F$978,作業日報!$E$958:$E$978,$A64,作業日報!$H$958:$H$978,"○")</f>
        <v>0</v>
      </c>
      <c r="AB64" s="392">
        <f>SUMIFS(作業日報!$B$1001:$B$1021,作業日報!$A$1001:$A$1021,$A64,作業日報!$D$1001:$D$1021,"○")+SUMIFS(作業日報!$F$1001:$F$1021,作業日報!$E$1001:$E$1021,$A64,作業日報!$H$1001:$H$1021,"○")</f>
        <v>0</v>
      </c>
      <c r="AC64" s="392">
        <f>SUMIFS(作業日報!$B$1044:$B$1064,作業日報!$A$1044:$A$1064,$A64,作業日報!$D$1044:$D$1064,"○")+SUMIFS(作業日報!$F$1044:$F$1064,作業日報!$E$1044:$E$1064,$A64,作業日報!$H$1044:$H$1064,"○")</f>
        <v>0</v>
      </c>
      <c r="AD64" s="392">
        <f>SUMIFS(作業日報!$B$1087:$B$1107,作業日報!$A$1087:$A$1107,$A64,作業日報!$D$1087:$D$1107,"○")+SUMIFS(作業日報!$F$1087:$F$1107,作業日報!$E$1087:$E$1107,$A64,作業日報!$H$1087:$H$1107,"○")</f>
        <v>0</v>
      </c>
      <c r="AE64" s="392">
        <f>SUMIFS(作業日報!$B$1130:$B$1150,作業日報!$A$1130:$A$1150,$A64,作業日報!$D$1130:$D$1150,"○")+SUMIFS(作業日報!$F$1130:$F$1150,作業日報!$E$1130:$E$1150,$A64,作業日報!$H$1130:$H$1150,"○")</f>
        <v>0</v>
      </c>
      <c r="AF64" s="392">
        <f>SUMIFS(作業日報!$B$1173:$B$1193,作業日報!$A$1173:$A$1193,$A64,作業日報!$D$1173:$D$1193,"○")+SUMIFS(作業日報!$F$1173:$F$1193,作業日報!$E$1173:$E$1193,$A64,作業日報!$H$1173:$H$1193,"○")</f>
        <v>0</v>
      </c>
      <c r="AG64" s="392">
        <f>SUMIFS(作業日報!$B$1216:$B$1236,作業日報!$A$1216:$A$1236,$A64,作業日報!$D$1216:$D$1236,"○")+SUMIFS(作業日報!$F$1216:$F$1236,作業日報!$E$1216:$E$1236,$A64,作業日報!$H$1216:$H$1236,"○")</f>
        <v>0</v>
      </c>
      <c r="AH64" s="392">
        <f>SUMIFS(作業日報!$B$1259:$B$1279,作業日報!$A$1259:$A$1279,$A64,作業日報!$D$1259:$D$1279,"○")+SUMIFS(作業日報!$F$1259:$F$1279,作業日報!$E$1259:$E$1279,$A64,作業日報!$H$1259:$H$1279,"○")</f>
        <v>0</v>
      </c>
      <c r="AI64" s="392">
        <f>SUMIFS(作業日報!$B$1302:$B$1322,作業日報!$A$1302:$A$1322,$A64,作業日報!$D$1302:$D$1322,"○")+SUMIFS(作業日報!$F$1302:$F$1322,作業日報!$E$1302:$E$1322,$A64,作業日報!$H$1302:$H$1322,"○")</f>
        <v>0</v>
      </c>
      <c r="AJ64" s="392">
        <f>SUMIFS(作業日報!$B$1345:$B$1365,作業日報!$A$1345:$A$1365,$A64,作業日報!$D$1345:$D$1365,"○")+SUMIFS(作業日報!$F$1345:$F$1365,作業日報!$E$1345:$E$1365,$A64,作業日報!$H$1345:$H$1365,"○")</f>
        <v>0</v>
      </c>
      <c r="AK64" s="392">
        <f>SUMIFS(作業日報!$B$1388:$B$1408,作業日報!$A$1388:$A$1408,$A64,作業日報!$D$1388:$D$1408,"○")+SUMIFS(作業日報!$F$1388:$F$1408,作業日報!$E$1388:$E$1408,$A64,作業日報!$H$1388:$H$1408,"○")</f>
        <v>0</v>
      </c>
      <c r="AL64" s="392">
        <f>SUMIFS(作業日報!$B$1431:$B$1451,作業日報!$A$1431:$A$1451,$A64,作業日報!$D$1431:$D$1451,"○")+SUMIFS(作業日報!$F$1431:$F$1451,作業日報!$E$1431:$E$1451,$A64,作業日報!$H$1431:$H$1451,"○")</f>
        <v>0</v>
      </c>
      <c r="AM64" s="392">
        <f>SUMIFS(作業日報!$B$1474:$B$1494,作業日報!$A$1474:$A$1494,$A64,作業日報!$D$1474:$D$1494,"○")+SUMIFS(作業日報!$F$1474:$F$1494,作業日報!$E$1474:$E$1494,$A64,作業日報!$H$1474:$H$1494,"○")</f>
        <v>0</v>
      </c>
      <c r="AN64" s="392">
        <f>SUMIFS(作業日報!$B$1517:$B$1537,作業日報!$A$1517:$A$1537,$A64,作業日報!$D$1517:$D$1537,"○")+SUMIFS(作業日報!$F$1517:$F$1537,作業日報!$E$1517:$E$1537,$A64,作業日報!$H$1517:$H$1537,"○")</f>
        <v>0</v>
      </c>
      <c r="AO64" s="392">
        <f>SUMIFS(作業日報!$B$1560:$B$1580,作業日報!$A$1560:$A$1580,$A64,作業日報!$D$1560:$D$1580,"○")+SUMIFS(作業日報!$F$1560:$F$1580,作業日報!$E$1560:$E$1580,$A64,作業日報!$H$1560:$H$1580,"○")</f>
        <v>0</v>
      </c>
      <c r="AP64" s="392">
        <f>SUMIFS(作業日報!$B$1603:$B$1623,作業日報!$A$1603:$A$1623,$A64,作業日報!$D$1603:$D$1623,"○")+SUMIFS(作業日報!$F$1603:$F$1623,作業日報!$E$1603:$E$1623,$A64,作業日報!$H$1603:$H$1623,"○")</f>
        <v>0</v>
      </c>
      <c r="AQ64" s="392">
        <f>SUMIFS(作業日報!$B$1646:$B$1666,作業日報!$A$1646:$A$1666,$A64,作業日報!$D$1646:$D$1666,"○")+SUMIFS(作業日報!$F$1646:$F$1666,作業日報!$E$1646:$E$1666,$A64,作業日報!$H$1646:$H$1666,"○")</f>
        <v>0</v>
      </c>
      <c r="AR64" s="392">
        <f>SUMIFS(作業日報!$B$1689:$B$1709,作業日報!$A$1689:$A$1709,$A64,作業日報!$D$1689:$D$1709,"○")+SUMIFS(作業日報!$F$1689:$F$1709,作業日報!$E$1689:$E$1709,$A64,作業日報!$H$1689:$H$1709,"○")</f>
        <v>0</v>
      </c>
      <c r="AS64" s="392">
        <f>SUMIFS(作業日報!$B$1732:$B$1752,作業日報!$A$1732:$A$1752,$A64,作業日報!$D$1732:$D$1752,"○")+SUMIFS(作業日報!$F$1732:$F$1752,作業日報!$E$1732:$E$1752,$A64,作業日報!$H$1732:$H$1752,"○")</f>
        <v>0</v>
      </c>
      <c r="AT64" s="392">
        <f>SUMIFS(作業日報!$B$1775:$B$1795,作業日報!$A$1775:$A$1795,$A64,作業日報!$D$1775:$D$1795,"○")+SUMIFS(作業日報!$F$1775:$F$1795,作業日報!$E$1775:$E$1795,$A64,作業日報!$H$1775:$H$1795,"○")</f>
        <v>0</v>
      </c>
      <c r="AU64" s="392">
        <f>SUMIFS(作業日報!$B$1818:$B$1838,作業日報!$A$1818:$A$1838,$A64,作業日報!$D$1818:$D$1838,"○")+SUMIFS(作業日報!$F$1818:$F$1838,作業日報!$E$1818:$E$1838,$A64,作業日報!$H$1818:$H$1838,"○")</f>
        <v>0</v>
      </c>
      <c r="AV64" s="392">
        <f>SUMIFS(作業日報!$B$1861:$B$1881,作業日報!$A$1861:$A$1881,$A64,作業日報!$D$1861:$D$1881,"○")+SUMIFS(作業日報!$F$1861:$F$1881,作業日報!$E$1861:$E$1881,$A64,作業日報!$H$1861:$H$1881,"○")</f>
        <v>0</v>
      </c>
      <c r="AW64" s="392">
        <f>SUMIFS(作業日報!$B$1904:$B$1924,作業日報!$A$1904:$A$1924,$A64,作業日報!$D$1904:$D$1924,"○")+SUMIFS(作業日報!$F$1904:$F$1924,作業日報!$E$1904:$E$1924,$A64,作業日報!$H$1904:$H$1924,"○")</f>
        <v>0</v>
      </c>
      <c r="AX64" s="392">
        <f>SUMIFS(作業日報!$B$1947:$B$1967,作業日報!$A$1947:$A$1967,$A64,作業日報!$D$1947:$D$1967,"○")+SUMIFS(作業日報!$F$1947:$F$1967,作業日報!$E$1947:$E$1967,$A64,作業日報!$H$1947:$H$1967,"○")</f>
        <v>0</v>
      </c>
      <c r="AY64" s="392">
        <f>SUMIFS(作業日報!$B$1990:$B$2010,作業日報!$A$1990:$A$2010,$A64,作業日報!$D$1990:$D$2010,"○")+SUMIFS(作業日報!$F$1990:$F$2010,作業日報!$E$1990:$E$2010,$A64,作業日報!$H$1990:$H$2010,"○")</f>
        <v>0</v>
      </c>
      <c r="AZ64" s="392">
        <f>SUMIFS(作業日報!$B$2033:$B$2053,作業日報!$A$2033:$A$2053,$A64,作業日報!$D$2033:$D$2053,"○")+SUMIFS(作業日報!$F$2033:$F$2053,作業日報!$E$2033:$E$2053,$A64,作業日報!$H$2033:$H$2053,"○")</f>
        <v>0</v>
      </c>
      <c r="BA64" s="392">
        <f>SUMIFS(作業日報!$B$2076:$B$2096,作業日報!$A$2076:$A$2096,$A64,作業日報!$D$2076:$D$2096,"○")+SUMIFS(作業日報!$F$2076:$F$2096,作業日報!$E$2076:$E$2096,$A64,作業日報!$H$2076:$H$2096,"○")</f>
        <v>0</v>
      </c>
      <c r="BB64" s="392">
        <f>SUMIFS(作業日報!$B$2119:$B$2139,作業日報!$A$2119:$A$2139,$A64,作業日報!$D$2119:$D$2139,"○")+SUMIFS(作業日報!$F$2119:$F$2139,作業日報!$E$2119:$E$2139,$A64,作業日報!$H$2119:$H$2139,"○")</f>
        <v>0</v>
      </c>
      <c r="BC64" s="478">
        <f>SUMIFS(作業日報!$B$2162:$B$2182,作業日報!$A$2162:$A$2182,$A64,作業日報!$D$2162:$D$2182,"○")+SUMIFS(作業日報!$F$2162:$F$2182,作業日報!$E$2162:$E$2182,$A64,作業日報!$H$2162:$H$2182,"○")</f>
        <v>0</v>
      </c>
    </row>
    <row r="65" spans="1:55" x14ac:dyDescent="0.2">
      <c r="A65" s="399"/>
      <c r="B65" s="398"/>
      <c r="C65" s="397"/>
      <c r="D65" s="396">
        <f>SUMIFS(作業日報!B:B,作業日報!A:A,A65,作業日報!D:D,"○")+SUMIFS(作業日報!F:F,作業日報!E:E,A65,作業日報!H:H,"○")</f>
        <v>0</v>
      </c>
      <c r="E65" s="395">
        <f>SUMIFS(作業日報!$B$12:$B$32,作業日報!$A$12:$A$32,$A65,作業日報!$D$12:$D$32,"○")+SUMIFS(作業日報!$F$12:$F$32,作業日報!$E$12:$E$32,$A65,作業日報!$H$12:$H$32,"○")</f>
        <v>0</v>
      </c>
      <c r="F65" s="394">
        <f>SUMIFS(作業日報!$B$55:$B$75,作業日報!$A$55:$A$75,$A65,作業日報!$D$55:$D$75,"○")+SUMIFS(作業日報!$F$55:$F$75,作業日報!$E$55:$E$75,$A65,作業日報!$H$55:$H$75,"○")</f>
        <v>0</v>
      </c>
      <c r="G65" s="394">
        <f>SUMIFS(作業日報!$B$98:$B$118,作業日報!$A$98:$A$118,$A65,作業日報!$D$98:$D$118,"○")+SUMIFS(作業日報!$F$98:$F$118,作業日報!$E$98:$E$118,$A65,作業日報!$H$98:$H$118,"○")</f>
        <v>0</v>
      </c>
      <c r="H65" s="394">
        <f>SUMIFS(作業日報!$B$141:$B$161,作業日報!$A$141:$A$161,$A65,作業日報!$D$141:$D$161,"○")+SUMIFS(作業日報!$F$141:$F$161,作業日報!$E$141:$E$161,$A65,作業日報!$H$141:$H$161,"○")</f>
        <v>0</v>
      </c>
      <c r="I65" s="394">
        <f>SUMIFS(作業日報!$B$184:$B$204,作業日報!$A$184:$A$204,$A65,作業日報!$D$184:$D$204,"○")+SUMIFS(作業日報!$F$184:$F$204,作業日報!$E$184:$E$204,$A65,作業日報!$H$184:$H$204,"○")</f>
        <v>0</v>
      </c>
      <c r="J65" s="394">
        <f>SUMIFS(作業日報!$B$227:$B$247,作業日報!$A$227:$A$247,$A65,作業日報!$D$227:$D$247,"○")+SUMIFS(作業日報!$F$227:$F$247,作業日報!$E$227:$E$247,$A65,作業日報!$H$227:$H$247,"○")</f>
        <v>0</v>
      </c>
      <c r="K65" s="394">
        <f>SUMIFS(作業日報!$B$270:$B$290,作業日報!$A$270:$A$290,$A65,作業日報!$D$270:$D$290,"○")+SUMIFS(作業日報!$F$270:$F$290,作業日報!$E$270:$E$290,$A65,作業日報!$H$270:$H$290,"○")</f>
        <v>0</v>
      </c>
      <c r="L65" s="394">
        <f>SUMIFS(作業日報!$B$313:$B$333,作業日報!$A$313:$A$333,$A65,作業日報!$D$313:$D$333,"○")+SUMIFS(作業日報!$F$313:$F$333,作業日報!$E$313:$E$333,$A65,作業日報!$H$313:$H$333,"○")</f>
        <v>0</v>
      </c>
      <c r="M65" s="394">
        <f>SUMIFS(作業日報!$B$356:$B$376,作業日報!$A$356:$A$376,$A65,作業日報!$D$356:$D$376,"○")+SUMIFS(作業日報!$F$356:$F$376,作業日報!$E$356:$E$376,$A65,作業日報!$H$356:$H$376,"○")</f>
        <v>0</v>
      </c>
      <c r="N65" s="394">
        <f>SUMIFS(作業日報!$B$399:$B$419,作業日報!$A$399:$A$419,$A65,作業日報!$D$399:$D$419,"○")+SUMIFS(作業日報!$F$399:$F$419,作業日報!$E$399:$E$419,$A65,作業日報!$H$399:$H$419,"○")</f>
        <v>0</v>
      </c>
      <c r="O65" s="394">
        <f>SUMIFS(作業日報!$B$442:$B$462,作業日報!$A$442:$A$462,$A65,作業日報!$D$442:$D$462,"○")+SUMIFS(作業日報!$F$442:$F$462,作業日報!$E$442:$E$462,$A65,作業日報!$H$442:$H$462,"○")</f>
        <v>0</v>
      </c>
      <c r="P65" s="394">
        <f>SUMIFS(作業日報!$B$485:$B$505,作業日報!$A$485:$A$505,$A65,作業日報!$D$485:$D$505,"○")+SUMIFS(作業日報!$F$485:$F$505,作業日報!$E$485:$E$505,$A65,作業日報!$H$485:$H$505,"○")</f>
        <v>0</v>
      </c>
      <c r="Q65" s="394">
        <f>SUMIFS(作業日報!$B$528:$B$548,作業日報!$A$528:$A$548,$A65,作業日報!$D$528:$D$548,"○")+SUMIFS(作業日報!$F$528:$F$548,作業日報!$E$528:$E$548,$A65,作業日報!$H$528:$H$548,"○")</f>
        <v>0</v>
      </c>
      <c r="R65" s="394">
        <f>SUMIFS(作業日報!$B$571:$B$591,作業日報!$A$571:$A$591,$A65,作業日報!$D$571:$D$591,"○")+SUMIFS(作業日報!$F$571:$F$591,作業日報!$E$571:$E$591,$A65,作業日報!$H$571:$H$591,"○")</f>
        <v>0</v>
      </c>
      <c r="S65" s="391">
        <f>SUMIFS(作業日報!$B$614:$B$634,作業日報!$A$614:$A$634,$A65,作業日報!$D$614:$D$634,"○")+SUMIFS(作業日報!$F$614:$F$634,作業日報!$E$614:$E$634,$A65,作業日報!$H$614:$H$634,"○")</f>
        <v>0</v>
      </c>
      <c r="T65" s="393">
        <f>SUMIFS(作業日報!$B$657:$B$677,作業日報!$A$657:$A$677,$A65,作業日報!$D$657:$D$677,"○")+SUMIFS(作業日報!$F$657:$F$677,作業日報!$E$657:$E$677,$A65,作業日報!$H$657:$H$677,"○")</f>
        <v>0</v>
      </c>
      <c r="U65" s="392">
        <f>SUMIFS(作業日報!$B$700:$B$720,作業日報!$A$700:$A$720,$A65,作業日報!$D$700:$D$720,"○")+SUMIFS(作業日報!$F$700:$F$720,作業日報!$E$700:$E$720,$A65,作業日報!$H$700:$H$720,"○")</f>
        <v>0</v>
      </c>
      <c r="V65" s="392">
        <f>SUMIFS(作業日報!$B$743:$B$763,作業日報!$A$743:$A$763,$A65,作業日報!$D$743:$D$763,"○")+SUMIFS(作業日報!$F$743:$F$763,作業日報!$E$743:$E$763,$A65,作業日報!$H$743:$H$763,"○")</f>
        <v>0</v>
      </c>
      <c r="W65" s="392">
        <f>SUMIFS(作業日報!$B$786:$B$806,作業日報!$A$786:$A$806,$A65,作業日報!$D$786:$D$806,"○")+SUMIFS(作業日報!$F$786:$F$806,作業日報!$E$786:$E$806,$A65,作業日報!$H$786:$H$806,"○")</f>
        <v>0</v>
      </c>
      <c r="X65" s="392">
        <f>SUMIFS(作業日報!$B$829:$B$849,作業日報!$A$829:$A$849,$A65,作業日報!$D$829:$D$849,"○")+SUMIFS(作業日報!$F$829:$F$849,作業日報!$E$829:$E$849,$A65,作業日報!$H$829:$H$849,"○")</f>
        <v>0</v>
      </c>
      <c r="Y65" s="392">
        <f>SUMIFS(作業日報!$B$872:$B$892,作業日報!$A$872:$A$892,$A65,作業日報!$D$872:$D$892,"○")+SUMIFS(作業日報!$F$872:$F$892,作業日報!$E$872:$E$892,$A65,作業日報!$H$872:$H$892,"○")</f>
        <v>0</v>
      </c>
      <c r="Z65" s="392">
        <f>SUMIFS(作業日報!$B$915:$B$935,作業日報!$A$915:$A$935,$A65,作業日報!$D$915:$D$935,"○")+SUMIFS(作業日報!$F$915:$F$935,作業日報!$E$915:$E$935,$A65,作業日報!$H$915:$H$935,"○")</f>
        <v>0</v>
      </c>
      <c r="AA65" s="473">
        <f>SUMIFS(作業日報!$B$958:$B$978,作業日報!$A$958:$A$978,$A65,作業日報!$D$958:$D$978,"○")+SUMIFS(作業日報!$F$958:$F$978,作業日報!$E$958:$E$978,$A65,作業日報!$H$958:$H$978,"○")</f>
        <v>0</v>
      </c>
      <c r="AB65" s="392">
        <f>SUMIFS(作業日報!$B$1001:$B$1021,作業日報!$A$1001:$A$1021,$A65,作業日報!$D$1001:$D$1021,"○")+SUMIFS(作業日報!$F$1001:$F$1021,作業日報!$E$1001:$E$1021,$A65,作業日報!$H$1001:$H$1021,"○")</f>
        <v>0</v>
      </c>
      <c r="AC65" s="392">
        <f>SUMIFS(作業日報!$B$1044:$B$1064,作業日報!$A$1044:$A$1064,$A65,作業日報!$D$1044:$D$1064,"○")+SUMIFS(作業日報!$F$1044:$F$1064,作業日報!$E$1044:$E$1064,$A65,作業日報!$H$1044:$H$1064,"○")</f>
        <v>0</v>
      </c>
      <c r="AD65" s="392">
        <f>SUMIFS(作業日報!$B$1087:$B$1107,作業日報!$A$1087:$A$1107,$A65,作業日報!$D$1087:$D$1107,"○")+SUMIFS(作業日報!$F$1087:$F$1107,作業日報!$E$1087:$E$1107,$A65,作業日報!$H$1087:$H$1107,"○")</f>
        <v>0</v>
      </c>
      <c r="AE65" s="392">
        <f>SUMIFS(作業日報!$B$1130:$B$1150,作業日報!$A$1130:$A$1150,$A65,作業日報!$D$1130:$D$1150,"○")+SUMIFS(作業日報!$F$1130:$F$1150,作業日報!$E$1130:$E$1150,$A65,作業日報!$H$1130:$H$1150,"○")</f>
        <v>0</v>
      </c>
      <c r="AF65" s="392">
        <f>SUMIFS(作業日報!$B$1173:$B$1193,作業日報!$A$1173:$A$1193,$A65,作業日報!$D$1173:$D$1193,"○")+SUMIFS(作業日報!$F$1173:$F$1193,作業日報!$E$1173:$E$1193,$A65,作業日報!$H$1173:$H$1193,"○")</f>
        <v>0</v>
      </c>
      <c r="AG65" s="392">
        <f>SUMIFS(作業日報!$B$1216:$B$1236,作業日報!$A$1216:$A$1236,$A65,作業日報!$D$1216:$D$1236,"○")+SUMIFS(作業日報!$F$1216:$F$1236,作業日報!$E$1216:$E$1236,$A65,作業日報!$H$1216:$H$1236,"○")</f>
        <v>0</v>
      </c>
      <c r="AH65" s="392">
        <f>SUMIFS(作業日報!$B$1259:$B$1279,作業日報!$A$1259:$A$1279,$A65,作業日報!$D$1259:$D$1279,"○")+SUMIFS(作業日報!$F$1259:$F$1279,作業日報!$E$1259:$E$1279,$A65,作業日報!$H$1259:$H$1279,"○")</f>
        <v>0</v>
      </c>
      <c r="AI65" s="392">
        <f>SUMIFS(作業日報!$B$1302:$B$1322,作業日報!$A$1302:$A$1322,$A65,作業日報!$D$1302:$D$1322,"○")+SUMIFS(作業日報!$F$1302:$F$1322,作業日報!$E$1302:$E$1322,$A65,作業日報!$H$1302:$H$1322,"○")</f>
        <v>0</v>
      </c>
      <c r="AJ65" s="392">
        <f>SUMIFS(作業日報!$B$1345:$B$1365,作業日報!$A$1345:$A$1365,$A65,作業日報!$D$1345:$D$1365,"○")+SUMIFS(作業日報!$F$1345:$F$1365,作業日報!$E$1345:$E$1365,$A65,作業日報!$H$1345:$H$1365,"○")</f>
        <v>0</v>
      </c>
      <c r="AK65" s="392">
        <f>SUMIFS(作業日報!$B$1388:$B$1408,作業日報!$A$1388:$A$1408,$A65,作業日報!$D$1388:$D$1408,"○")+SUMIFS(作業日報!$F$1388:$F$1408,作業日報!$E$1388:$E$1408,$A65,作業日報!$H$1388:$H$1408,"○")</f>
        <v>0</v>
      </c>
      <c r="AL65" s="392">
        <f>SUMIFS(作業日報!$B$1431:$B$1451,作業日報!$A$1431:$A$1451,$A65,作業日報!$D$1431:$D$1451,"○")+SUMIFS(作業日報!$F$1431:$F$1451,作業日報!$E$1431:$E$1451,$A65,作業日報!$H$1431:$H$1451,"○")</f>
        <v>0</v>
      </c>
      <c r="AM65" s="392">
        <f>SUMIFS(作業日報!$B$1474:$B$1494,作業日報!$A$1474:$A$1494,$A65,作業日報!$D$1474:$D$1494,"○")+SUMIFS(作業日報!$F$1474:$F$1494,作業日報!$E$1474:$E$1494,$A65,作業日報!$H$1474:$H$1494,"○")</f>
        <v>0</v>
      </c>
      <c r="AN65" s="392">
        <f>SUMIFS(作業日報!$B$1517:$B$1537,作業日報!$A$1517:$A$1537,$A65,作業日報!$D$1517:$D$1537,"○")+SUMIFS(作業日報!$F$1517:$F$1537,作業日報!$E$1517:$E$1537,$A65,作業日報!$H$1517:$H$1537,"○")</f>
        <v>0</v>
      </c>
      <c r="AO65" s="392">
        <f>SUMIFS(作業日報!$B$1560:$B$1580,作業日報!$A$1560:$A$1580,$A65,作業日報!$D$1560:$D$1580,"○")+SUMIFS(作業日報!$F$1560:$F$1580,作業日報!$E$1560:$E$1580,$A65,作業日報!$H$1560:$H$1580,"○")</f>
        <v>0</v>
      </c>
      <c r="AP65" s="392">
        <f>SUMIFS(作業日報!$B$1603:$B$1623,作業日報!$A$1603:$A$1623,$A65,作業日報!$D$1603:$D$1623,"○")+SUMIFS(作業日報!$F$1603:$F$1623,作業日報!$E$1603:$E$1623,$A65,作業日報!$H$1603:$H$1623,"○")</f>
        <v>0</v>
      </c>
      <c r="AQ65" s="392">
        <f>SUMIFS(作業日報!$B$1646:$B$1666,作業日報!$A$1646:$A$1666,$A65,作業日報!$D$1646:$D$1666,"○")+SUMIFS(作業日報!$F$1646:$F$1666,作業日報!$E$1646:$E$1666,$A65,作業日報!$H$1646:$H$1666,"○")</f>
        <v>0</v>
      </c>
      <c r="AR65" s="392">
        <f>SUMIFS(作業日報!$B$1689:$B$1709,作業日報!$A$1689:$A$1709,$A65,作業日報!$D$1689:$D$1709,"○")+SUMIFS(作業日報!$F$1689:$F$1709,作業日報!$E$1689:$E$1709,$A65,作業日報!$H$1689:$H$1709,"○")</f>
        <v>0</v>
      </c>
      <c r="AS65" s="392">
        <f>SUMIFS(作業日報!$B$1732:$B$1752,作業日報!$A$1732:$A$1752,$A65,作業日報!$D$1732:$D$1752,"○")+SUMIFS(作業日報!$F$1732:$F$1752,作業日報!$E$1732:$E$1752,$A65,作業日報!$H$1732:$H$1752,"○")</f>
        <v>0</v>
      </c>
      <c r="AT65" s="392">
        <f>SUMIFS(作業日報!$B$1775:$B$1795,作業日報!$A$1775:$A$1795,$A65,作業日報!$D$1775:$D$1795,"○")+SUMIFS(作業日報!$F$1775:$F$1795,作業日報!$E$1775:$E$1795,$A65,作業日報!$H$1775:$H$1795,"○")</f>
        <v>0</v>
      </c>
      <c r="AU65" s="392">
        <f>SUMIFS(作業日報!$B$1818:$B$1838,作業日報!$A$1818:$A$1838,$A65,作業日報!$D$1818:$D$1838,"○")+SUMIFS(作業日報!$F$1818:$F$1838,作業日報!$E$1818:$E$1838,$A65,作業日報!$H$1818:$H$1838,"○")</f>
        <v>0</v>
      </c>
      <c r="AV65" s="392">
        <f>SUMIFS(作業日報!$B$1861:$B$1881,作業日報!$A$1861:$A$1881,$A65,作業日報!$D$1861:$D$1881,"○")+SUMIFS(作業日報!$F$1861:$F$1881,作業日報!$E$1861:$E$1881,$A65,作業日報!$H$1861:$H$1881,"○")</f>
        <v>0</v>
      </c>
      <c r="AW65" s="392">
        <f>SUMIFS(作業日報!$B$1904:$B$1924,作業日報!$A$1904:$A$1924,$A65,作業日報!$D$1904:$D$1924,"○")+SUMIFS(作業日報!$F$1904:$F$1924,作業日報!$E$1904:$E$1924,$A65,作業日報!$H$1904:$H$1924,"○")</f>
        <v>0</v>
      </c>
      <c r="AX65" s="392">
        <f>SUMIFS(作業日報!$B$1947:$B$1967,作業日報!$A$1947:$A$1967,$A65,作業日報!$D$1947:$D$1967,"○")+SUMIFS(作業日報!$F$1947:$F$1967,作業日報!$E$1947:$E$1967,$A65,作業日報!$H$1947:$H$1967,"○")</f>
        <v>0</v>
      </c>
      <c r="AY65" s="392">
        <f>SUMIFS(作業日報!$B$1990:$B$2010,作業日報!$A$1990:$A$2010,$A65,作業日報!$D$1990:$D$2010,"○")+SUMIFS(作業日報!$F$1990:$F$2010,作業日報!$E$1990:$E$2010,$A65,作業日報!$H$1990:$H$2010,"○")</f>
        <v>0</v>
      </c>
      <c r="AZ65" s="392">
        <f>SUMIFS(作業日報!$B$2033:$B$2053,作業日報!$A$2033:$A$2053,$A65,作業日報!$D$2033:$D$2053,"○")+SUMIFS(作業日報!$F$2033:$F$2053,作業日報!$E$2033:$E$2053,$A65,作業日報!$H$2033:$H$2053,"○")</f>
        <v>0</v>
      </c>
      <c r="BA65" s="392">
        <f>SUMIFS(作業日報!$B$2076:$B$2096,作業日報!$A$2076:$A$2096,$A65,作業日報!$D$2076:$D$2096,"○")+SUMIFS(作業日報!$F$2076:$F$2096,作業日報!$E$2076:$E$2096,$A65,作業日報!$H$2076:$H$2096,"○")</f>
        <v>0</v>
      </c>
      <c r="BB65" s="392">
        <f>SUMIFS(作業日報!$B$2119:$B$2139,作業日報!$A$2119:$A$2139,$A65,作業日報!$D$2119:$D$2139,"○")+SUMIFS(作業日報!$F$2119:$F$2139,作業日報!$E$2119:$E$2139,$A65,作業日報!$H$2119:$H$2139,"○")</f>
        <v>0</v>
      </c>
      <c r="BC65" s="478">
        <f>SUMIFS(作業日報!$B$2162:$B$2182,作業日報!$A$2162:$A$2182,$A65,作業日報!$D$2162:$D$2182,"○")+SUMIFS(作業日報!$F$2162:$F$2182,作業日報!$E$2162:$E$2182,$A65,作業日報!$H$2162:$H$2182,"○")</f>
        <v>0</v>
      </c>
    </row>
    <row r="66" spans="1:55" x14ac:dyDescent="0.2">
      <c r="A66" s="399"/>
      <c r="B66" s="398"/>
      <c r="C66" s="397"/>
      <c r="D66" s="396">
        <f>SUMIFS(作業日報!B:B,作業日報!A:A,A66,作業日報!D:D,"○")+SUMIFS(作業日報!F:F,作業日報!E:E,A66,作業日報!H:H,"○")</f>
        <v>0</v>
      </c>
      <c r="E66" s="395">
        <f>SUMIFS(作業日報!$B$12:$B$32,作業日報!$A$12:$A$32,$A66,作業日報!$D$12:$D$32,"○")+SUMIFS(作業日報!$F$12:$F$32,作業日報!$E$12:$E$32,$A66,作業日報!$H$12:$H$32,"○")</f>
        <v>0</v>
      </c>
      <c r="F66" s="394">
        <f>SUMIFS(作業日報!$B$55:$B$75,作業日報!$A$55:$A$75,$A66,作業日報!$D$55:$D$75,"○")+SUMIFS(作業日報!$F$55:$F$75,作業日報!$E$55:$E$75,$A66,作業日報!$H$55:$H$75,"○")</f>
        <v>0</v>
      </c>
      <c r="G66" s="394">
        <f>SUMIFS(作業日報!$B$98:$B$118,作業日報!$A$98:$A$118,$A66,作業日報!$D$98:$D$118,"○")+SUMIFS(作業日報!$F$98:$F$118,作業日報!$E$98:$E$118,$A66,作業日報!$H$98:$H$118,"○")</f>
        <v>0</v>
      </c>
      <c r="H66" s="394">
        <f>SUMIFS(作業日報!$B$141:$B$161,作業日報!$A$141:$A$161,$A66,作業日報!$D$141:$D$161,"○")+SUMIFS(作業日報!$F$141:$F$161,作業日報!$E$141:$E$161,$A66,作業日報!$H$141:$H$161,"○")</f>
        <v>0</v>
      </c>
      <c r="I66" s="394">
        <f>SUMIFS(作業日報!$B$184:$B$204,作業日報!$A$184:$A$204,$A66,作業日報!$D$184:$D$204,"○")+SUMIFS(作業日報!$F$184:$F$204,作業日報!$E$184:$E$204,$A66,作業日報!$H$184:$H$204,"○")</f>
        <v>0</v>
      </c>
      <c r="J66" s="394">
        <f>SUMIFS(作業日報!$B$227:$B$247,作業日報!$A$227:$A$247,$A66,作業日報!$D$227:$D$247,"○")+SUMIFS(作業日報!$F$227:$F$247,作業日報!$E$227:$E$247,$A66,作業日報!$H$227:$H$247,"○")</f>
        <v>0</v>
      </c>
      <c r="K66" s="394">
        <f>SUMIFS(作業日報!$B$270:$B$290,作業日報!$A$270:$A$290,$A66,作業日報!$D$270:$D$290,"○")+SUMIFS(作業日報!$F$270:$F$290,作業日報!$E$270:$E$290,$A66,作業日報!$H$270:$H$290,"○")</f>
        <v>0</v>
      </c>
      <c r="L66" s="394">
        <f>SUMIFS(作業日報!$B$313:$B$333,作業日報!$A$313:$A$333,$A66,作業日報!$D$313:$D$333,"○")+SUMIFS(作業日報!$F$313:$F$333,作業日報!$E$313:$E$333,$A66,作業日報!$H$313:$H$333,"○")</f>
        <v>0</v>
      </c>
      <c r="M66" s="394">
        <f>SUMIFS(作業日報!$B$356:$B$376,作業日報!$A$356:$A$376,$A66,作業日報!$D$356:$D$376,"○")+SUMIFS(作業日報!$F$356:$F$376,作業日報!$E$356:$E$376,$A66,作業日報!$H$356:$H$376,"○")</f>
        <v>0</v>
      </c>
      <c r="N66" s="394">
        <f>SUMIFS(作業日報!$B$399:$B$419,作業日報!$A$399:$A$419,$A66,作業日報!$D$399:$D$419,"○")+SUMIFS(作業日報!$F$399:$F$419,作業日報!$E$399:$E$419,$A66,作業日報!$H$399:$H$419,"○")</f>
        <v>0</v>
      </c>
      <c r="O66" s="394">
        <f>SUMIFS(作業日報!$B$442:$B$462,作業日報!$A$442:$A$462,$A66,作業日報!$D$442:$D$462,"○")+SUMIFS(作業日報!$F$442:$F$462,作業日報!$E$442:$E$462,$A66,作業日報!$H$442:$H$462,"○")</f>
        <v>0</v>
      </c>
      <c r="P66" s="394">
        <f>SUMIFS(作業日報!$B$485:$B$505,作業日報!$A$485:$A$505,$A66,作業日報!$D$485:$D$505,"○")+SUMIFS(作業日報!$F$485:$F$505,作業日報!$E$485:$E$505,$A66,作業日報!$H$485:$H$505,"○")</f>
        <v>0</v>
      </c>
      <c r="Q66" s="394">
        <f>SUMIFS(作業日報!$B$528:$B$548,作業日報!$A$528:$A$548,$A66,作業日報!$D$528:$D$548,"○")+SUMIFS(作業日報!$F$528:$F$548,作業日報!$E$528:$E$548,$A66,作業日報!$H$528:$H$548,"○")</f>
        <v>0</v>
      </c>
      <c r="R66" s="394">
        <f>SUMIFS(作業日報!$B$571:$B$591,作業日報!$A$571:$A$591,$A66,作業日報!$D$571:$D$591,"○")+SUMIFS(作業日報!$F$571:$F$591,作業日報!$E$571:$E$591,$A66,作業日報!$H$571:$H$591,"○")</f>
        <v>0</v>
      </c>
      <c r="S66" s="391">
        <f>SUMIFS(作業日報!$B$614:$B$634,作業日報!$A$614:$A$634,$A66,作業日報!$D$614:$D$634,"○")+SUMIFS(作業日報!$F$614:$F$634,作業日報!$E$614:$E$634,$A66,作業日報!$H$614:$H$634,"○")</f>
        <v>0</v>
      </c>
      <c r="T66" s="393">
        <f>SUMIFS(作業日報!$B$657:$B$677,作業日報!$A$657:$A$677,$A66,作業日報!$D$657:$D$677,"○")+SUMIFS(作業日報!$F$657:$F$677,作業日報!$E$657:$E$677,$A66,作業日報!$H$657:$H$677,"○")</f>
        <v>0</v>
      </c>
      <c r="U66" s="392">
        <f>SUMIFS(作業日報!$B$700:$B$720,作業日報!$A$700:$A$720,$A66,作業日報!$D$700:$D$720,"○")+SUMIFS(作業日報!$F$700:$F$720,作業日報!$E$700:$E$720,$A66,作業日報!$H$700:$H$720,"○")</f>
        <v>0</v>
      </c>
      <c r="V66" s="392">
        <f>SUMIFS(作業日報!$B$743:$B$763,作業日報!$A$743:$A$763,$A66,作業日報!$D$743:$D$763,"○")+SUMIFS(作業日報!$F$743:$F$763,作業日報!$E$743:$E$763,$A66,作業日報!$H$743:$H$763,"○")</f>
        <v>0</v>
      </c>
      <c r="W66" s="392">
        <f>SUMIFS(作業日報!$B$786:$B$806,作業日報!$A$786:$A$806,$A66,作業日報!$D$786:$D$806,"○")+SUMIFS(作業日報!$F$786:$F$806,作業日報!$E$786:$E$806,$A66,作業日報!$H$786:$H$806,"○")</f>
        <v>0</v>
      </c>
      <c r="X66" s="392">
        <f>SUMIFS(作業日報!$B$829:$B$849,作業日報!$A$829:$A$849,$A66,作業日報!$D$829:$D$849,"○")+SUMIFS(作業日報!$F$829:$F$849,作業日報!$E$829:$E$849,$A66,作業日報!$H$829:$H$849,"○")</f>
        <v>0</v>
      </c>
      <c r="Y66" s="392">
        <f>SUMIFS(作業日報!$B$872:$B$892,作業日報!$A$872:$A$892,$A66,作業日報!$D$872:$D$892,"○")+SUMIFS(作業日報!$F$872:$F$892,作業日報!$E$872:$E$892,$A66,作業日報!$H$872:$H$892,"○")</f>
        <v>0</v>
      </c>
      <c r="Z66" s="392">
        <f>SUMIFS(作業日報!$B$915:$B$935,作業日報!$A$915:$A$935,$A66,作業日報!$D$915:$D$935,"○")+SUMIFS(作業日報!$F$915:$F$935,作業日報!$E$915:$E$935,$A66,作業日報!$H$915:$H$935,"○")</f>
        <v>0</v>
      </c>
      <c r="AA66" s="473">
        <f>SUMIFS(作業日報!$B$958:$B$978,作業日報!$A$958:$A$978,$A66,作業日報!$D$958:$D$978,"○")+SUMIFS(作業日報!$F$958:$F$978,作業日報!$E$958:$E$978,$A66,作業日報!$H$958:$H$978,"○")</f>
        <v>0</v>
      </c>
      <c r="AB66" s="392">
        <f>SUMIFS(作業日報!$B$1001:$B$1021,作業日報!$A$1001:$A$1021,$A66,作業日報!$D$1001:$D$1021,"○")+SUMIFS(作業日報!$F$1001:$F$1021,作業日報!$E$1001:$E$1021,$A66,作業日報!$H$1001:$H$1021,"○")</f>
        <v>0</v>
      </c>
      <c r="AC66" s="392">
        <f>SUMIFS(作業日報!$B$1044:$B$1064,作業日報!$A$1044:$A$1064,$A66,作業日報!$D$1044:$D$1064,"○")+SUMIFS(作業日報!$F$1044:$F$1064,作業日報!$E$1044:$E$1064,$A66,作業日報!$H$1044:$H$1064,"○")</f>
        <v>0</v>
      </c>
      <c r="AD66" s="392">
        <f>SUMIFS(作業日報!$B$1087:$B$1107,作業日報!$A$1087:$A$1107,$A66,作業日報!$D$1087:$D$1107,"○")+SUMIFS(作業日報!$F$1087:$F$1107,作業日報!$E$1087:$E$1107,$A66,作業日報!$H$1087:$H$1107,"○")</f>
        <v>0</v>
      </c>
      <c r="AE66" s="392">
        <f>SUMIFS(作業日報!$B$1130:$B$1150,作業日報!$A$1130:$A$1150,$A66,作業日報!$D$1130:$D$1150,"○")+SUMIFS(作業日報!$F$1130:$F$1150,作業日報!$E$1130:$E$1150,$A66,作業日報!$H$1130:$H$1150,"○")</f>
        <v>0</v>
      </c>
      <c r="AF66" s="392">
        <f>SUMIFS(作業日報!$B$1173:$B$1193,作業日報!$A$1173:$A$1193,$A66,作業日報!$D$1173:$D$1193,"○")+SUMIFS(作業日報!$F$1173:$F$1193,作業日報!$E$1173:$E$1193,$A66,作業日報!$H$1173:$H$1193,"○")</f>
        <v>0</v>
      </c>
      <c r="AG66" s="392">
        <f>SUMIFS(作業日報!$B$1216:$B$1236,作業日報!$A$1216:$A$1236,$A66,作業日報!$D$1216:$D$1236,"○")+SUMIFS(作業日報!$F$1216:$F$1236,作業日報!$E$1216:$E$1236,$A66,作業日報!$H$1216:$H$1236,"○")</f>
        <v>0</v>
      </c>
      <c r="AH66" s="392">
        <f>SUMIFS(作業日報!$B$1259:$B$1279,作業日報!$A$1259:$A$1279,$A66,作業日報!$D$1259:$D$1279,"○")+SUMIFS(作業日報!$F$1259:$F$1279,作業日報!$E$1259:$E$1279,$A66,作業日報!$H$1259:$H$1279,"○")</f>
        <v>0</v>
      </c>
      <c r="AI66" s="392">
        <f>SUMIFS(作業日報!$B$1302:$B$1322,作業日報!$A$1302:$A$1322,$A66,作業日報!$D$1302:$D$1322,"○")+SUMIFS(作業日報!$F$1302:$F$1322,作業日報!$E$1302:$E$1322,$A66,作業日報!$H$1302:$H$1322,"○")</f>
        <v>0</v>
      </c>
      <c r="AJ66" s="392">
        <f>SUMIFS(作業日報!$B$1345:$B$1365,作業日報!$A$1345:$A$1365,$A66,作業日報!$D$1345:$D$1365,"○")+SUMIFS(作業日報!$F$1345:$F$1365,作業日報!$E$1345:$E$1365,$A66,作業日報!$H$1345:$H$1365,"○")</f>
        <v>0</v>
      </c>
      <c r="AK66" s="392">
        <f>SUMIFS(作業日報!$B$1388:$B$1408,作業日報!$A$1388:$A$1408,$A66,作業日報!$D$1388:$D$1408,"○")+SUMIFS(作業日報!$F$1388:$F$1408,作業日報!$E$1388:$E$1408,$A66,作業日報!$H$1388:$H$1408,"○")</f>
        <v>0</v>
      </c>
      <c r="AL66" s="392">
        <f>SUMIFS(作業日報!$B$1431:$B$1451,作業日報!$A$1431:$A$1451,$A66,作業日報!$D$1431:$D$1451,"○")+SUMIFS(作業日報!$F$1431:$F$1451,作業日報!$E$1431:$E$1451,$A66,作業日報!$H$1431:$H$1451,"○")</f>
        <v>0</v>
      </c>
      <c r="AM66" s="392">
        <f>SUMIFS(作業日報!$B$1474:$B$1494,作業日報!$A$1474:$A$1494,$A66,作業日報!$D$1474:$D$1494,"○")+SUMIFS(作業日報!$F$1474:$F$1494,作業日報!$E$1474:$E$1494,$A66,作業日報!$H$1474:$H$1494,"○")</f>
        <v>0</v>
      </c>
      <c r="AN66" s="392">
        <f>SUMIFS(作業日報!$B$1517:$B$1537,作業日報!$A$1517:$A$1537,$A66,作業日報!$D$1517:$D$1537,"○")+SUMIFS(作業日報!$F$1517:$F$1537,作業日報!$E$1517:$E$1537,$A66,作業日報!$H$1517:$H$1537,"○")</f>
        <v>0</v>
      </c>
      <c r="AO66" s="392">
        <f>SUMIFS(作業日報!$B$1560:$B$1580,作業日報!$A$1560:$A$1580,$A66,作業日報!$D$1560:$D$1580,"○")+SUMIFS(作業日報!$F$1560:$F$1580,作業日報!$E$1560:$E$1580,$A66,作業日報!$H$1560:$H$1580,"○")</f>
        <v>0</v>
      </c>
      <c r="AP66" s="392">
        <f>SUMIFS(作業日報!$B$1603:$B$1623,作業日報!$A$1603:$A$1623,$A66,作業日報!$D$1603:$D$1623,"○")+SUMIFS(作業日報!$F$1603:$F$1623,作業日報!$E$1603:$E$1623,$A66,作業日報!$H$1603:$H$1623,"○")</f>
        <v>0</v>
      </c>
      <c r="AQ66" s="392">
        <f>SUMIFS(作業日報!$B$1646:$B$1666,作業日報!$A$1646:$A$1666,$A66,作業日報!$D$1646:$D$1666,"○")+SUMIFS(作業日報!$F$1646:$F$1666,作業日報!$E$1646:$E$1666,$A66,作業日報!$H$1646:$H$1666,"○")</f>
        <v>0</v>
      </c>
      <c r="AR66" s="392">
        <f>SUMIFS(作業日報!$B$1689:$B$1709,作業日報!$A$1689:$A$1709,$A66,作業日報!$D$1689:$D$1709,"○")+SUMIFS(作業日報!$F$1689:$F$1709,作業日報!$E$1689:$E$1709,$A66,作業日報!$H$1689:$H$1709,"○")</f>
        <v>0</v>
      </c>
      <c r="AS66" s="392">
        <f>SUMIFS(作業日報!$B$1732:$B$1752,作業日報!$A$1732:$A$1752,$A66,作業日報!$D$1732:$D$1752,"○")+SUMIFS(作業日報!$F$1732:$F$1752,作業日報!$E$1732:$E$1752,$A66,作業日報!$H$1732:$H$1752,"○")</f>
        <v>0</v>
      </c>
      <c r="AT66" s="392">
        <f>SUMIFS(作業日報!$B$1775:$B$1795,作業日報!$A$1775:$A$1795,$A66,作業日報!$D$1775:$D$1795,"○")+SUMIFS(作業日報!$F$1775:$F$1795,作業日報!$E$1775:$E$1795,$A66,作業日報!$H$1775:$H$1795,"○")</f>
        <v>0</v>
      </c>
      <c r="AU66" s="392">
        <f>SUMIFS(作業日報!$B$1818:$B$1838,作業日報!$A$1818:$A$1838,$A66,作業日報!$D$1818:$D$1838,"○")+SUMIFS(作業日報!$F$1818:$F$1838,作業日報!$E$1818:$E$1838,$A66,作業日報!$H$1818:$H$1838,"○")</f>
        <v>0</v>
      </c>
      <c r="AV66" s="392">
        <f>SUMIFS(作業日報!$B$1861:$B$1881,作業日報!$A$1861:$A$1881,$A66,作業日報!$D$1861:$D$1881,"○")+SUMIFS(作業日報!$F$1861:$F$1881,作業日報!$E$1861:$E$1881,$A66,作業日報!$H$1861:$H$1881,"○")</f>
        <v>0</v>
      </c>
      <c r="AW66" s="392">
        <f>SUMIFS(作業日報!$B$1904:$B$1924,作業日報!$A$1904:$A$1924,$A66,作業日報!$D$1904:$D$1924,"○")+SUMIFS(作業日報!$F$1904:$F$1924,作業日報!$E$1904:$E$1924,$A66,作業日報!$H$1904:$H$1924,"○")</f>
        <v>0</v>
      </c>
      <c r="AX66" s="392">
        <f>SUMIFS(作業日報!$B$1947:$B$1967,作業日報!$A$1947:$A$1967,$A66,作業日報!$D$1947:$D$1967,"○")+SUMIFS(作業日報!$F$1947:$F$1967,作業日報!$E$1947:$E$1967,$A66,作業日報!$H$1947:$H$1967,"○")</f>
        <v>0</v>
      </c>
      <c r="AY66" s="392">
        <f>SUMIFS(作業日報!$B$1990:$B$2010,作業日報!$A$1990:$A$2010,$A66,作業日報!$D$1990:$D$2010,"○")+SUMIFS(作業日報!$F$1990:$F$2010,作業日報!$E$1990:$E$2010,$A66,作業日報!$H$1990:$H$2010,"○")</f>
        <v>0</v>
      </c>
      <c r="AZ66" s="392">
        <f>SUMIFS(作業日報!$B$2033:$B$2053,作業日報!$A$2033:$A$2053,$A66,作業日報!$D$2033:$D$2053,"○")+SUMIFS(作業日報!$F$2033:$F$2053,作業日報!$E$2033:$E$2053,$A66,作業日報!$H$2033:$H$2053,"○")</f>
        <v>0</v>
      </c>
      <c r="BA66" s="392">
        <f>SUMIFS(作業日報!$B$2076:$B$2096,作業日報!$A$2076:$A$2096,$A66,作業日報!$D$2076:$D$2096,"○")+SUMIFS(作業日報!$F$2076:$F$2096,作業日報!$E$2076:$E$2096,$A66,作業日報!$H$2076:$H$2096,"○")</f>
        <v>0</v>
      </c>
      <c r="BB66" s="392">
        <f>SUMIFS(作業日報!$B$2119:$B$2139,作業日報!$A$2119:$A$2139,$A66,作業日報!$D$2119:$D$2139,"○")+SUMIFS(作業日報!$F$2119:$F$2139,作業日報!$E$2119:$E$2139,$A66,作業日報!$H$2119:$H$2139,"○")</f>
        <v>0</v>
      </c>
      <c r="BC66" s="478">
        <f>SUMIFS(作業日報!$B$2162:$B$2182,作業日報!$A$2162:$A$2182,$A66,作業日報!$D$2162:$D$2182,"○")+SUMIFS(作業日報!$F$2162:$F$2182,作業日報!$E$2162:$E$2182,$A66,作業日報!$H$2162:$H$2182,"○")</f>
        <v>0</v>
      </c>
    </row>
    <row r="67" spans="1:55" x14ac:dyDescent="0.2">
      <c r="A67" s="399"/>
      <c r="B67" s="398"/>
      <c r="C67" s="397"/>
      <c r="D67" s="396">
        <f>SUMIFS(作業日報!B:B,作業日報!A:A,A67,作業日報!D:D,"○")+SUMIFS(作業日報!F:F,作業日報!E:E,A67,作業日報!H:H,"○")</f>
        <v>0</v>
      </c>
      <c r="E67" s="395">
        <f>SUMIFS(作業日報!$B$12:$B$32,作業日報!$A$12:$A$32,$A67,作業日報!$D$12:$D$32,"○")+SUMIFS(作業日報!$F$12:$F$32,作業日報!$E$12:$E$32,$A67,作業日報!$H$12:$H$32,"○")</f>
        <v>0</v>
      </c>
      <c r="F67" s="394">
        <f>SUMIFS(作業日報!$B$55:$B$75,作業日報!$A$55:$A$75,$A67,作業日報!$D$55:$D$75,"○")+SUMIFS(作業日報!$F$55:$F$75,作業日報!$E$55:$E$75,$A67,作業日報!$H$55:$H$75,"○")</f>
        <v>0</v>
      </c>
      <c r="G67" s="394">
        <f>SUMIFS(作業日報!$B$98:$B$118,作業日報!$A$98:$A$118,$A67,作業日報!$D$98:$D$118,"○")+SUMIFS(作業日報!$F$98:$F$118,作業日報!$E$98:$E$118,$A67,作業日報!$H$98:$H$118,"○")</f>
        <v>0</v>
      </c>
      <c r="H67" s="394">
        <f>SUMIFS(作業日報!$B$141:$B$161,作業日報!$A$141:$A$161,$A67,作業日報!$D$141:$D$161,"○")+SUMIFS(作業日報!$F$141:$F$161,作業日報!$E$141:$E$161,$A67,作業日報!$H$141:$H$161,"○")</f>
        <v>0</v>
      </c>
      <c r="I67" s="394">
        <f>SUMIFS(作業日報!$B$184:$B$204,作業日報!$A$184:$A$204,$A67,作業日報!$D$184:$D$204,"○")+SUMIFS(作業日報!$F$184:$F$204,作業日報!$E$184:$E$204,$A67,作業日報!$H$184:$H$204,"○")</f>
        <v>0</v>
      </c>
      <c r="J67" s="394">
        <f>SUMIFS(作業日報!$B$227:$B$247,作業日報!$A$227:$A$247,$A67,作業日報!$D$227:$D$247,"○")+SUMIFS(作業日報!$F$227:$F$247,作業日報!$E$227:$E$247,$A67,作業日報!$H$227:$H$247,"○")</f>
        <v>0</v>
      </c>
      <c r="K67" s="394">
        <f>SUMIFS(作業日報!$B$270:$B$290,作業日報!$A$270:$A$290,$A67,作業日報!$D$270:$D$290,"○")+SUMIFS(作業日報!$F$270:$F$290,作業日報!$E$270:$E$290,$A67,作業日報!$H$270:$H$290,"○")</f>
        <v>0</v>
      </c>
      <c r="L67" s="394">
        <f>SUMIFS(作業日報!$B$313:$B$333,作業日報!$A$313:$A$333,$A67,作業日報!$D$313:$D$333,"○")+SUMIFS(作業日報!$F$313:$F$333,作業日報!$E$313:$E$333,$A67,作業日報!$H$313:$H$333,"○")</f>
        <v>0</v>
      </c>
      <c r="M67" s="394">
        <f>SUMIFS(作業日報!$B$356:$B$376,作業日報!$A$356:$A$376,$A67,作業日報!$D$356:$D$376,"○")+SUMIFS(作業日報!$F$356:$F$376,作業日報!$E$356:$E$376,$A67,作業日報!$H$356:$H$376,"○")</f>
        <v>0</v>
      </c>
      <c r="N67" s="394">
        <f>SUMIFS(作業日報!$B$399:$B$419,作業日報!$A$399:$A$419,$A67,作業日報!$D$399:$D$419,"○")+SUMIFS(作業日報!$F$399:$F$419,作業日報!$E$399:$E$419,$A67,作業日報!$H$399:$H$419,"○")</f>
        <v>0</v>
      </c>
      <c r="O67" s="394">
        <f>SUMIFS(作業日報!$B$442:$B$462,作業日報!$A$442:$A$462,$A67,作業日報!$D$442:$D$462,"○")+SUMIFS(作業日報!$F$442:$F$462,作業日報!$E$442:$E$462,$A67,作業日報!$H$442:$H$462,"○")</f>
        <v>0</v>
      </c>
      <c r="P67" s="394">
        <f>SUMIFS(作業日報!$B$485:$B$505,作業日報!$A$485:$A$505,$A67,作業日報!$D$485:$D$505,"○")+SUMIFS(作業日報!$F$485:$F$505,作業日報!$E$485:$E$505,$A67,作業日報!$H$485:$H$505,"○")</f>
        <v>0</v>
      </c>
      <c r="Q67" s="394">
        <f>SUMIFS(作業日報!$B$528:$B$548,作業日報!$A$528:$A$548,$A67,作業日報!$D$528:$D$548,"○")+SUMIFS(作業日報!$F$528:$F$548,作業日報!$E$528:$E$548,$A67,作業日報!$H$528:$H$548,"○")</f>
        <v>0</v>
      </c>
      <c r="R67" s="394">
        <f>SUMIFS(作業日報!$B$571:$B$591,作業日報!$A$571:$A$591,$A67,作業日報!$D$571:$D$591,"○")+SUMIFS(作業日報!$F$571:$F$591,作業日報!$E$571:$E$591,$A67,作業日報!$H$571:$H$591,"○")</f>
        <v>0</v>
      </c>
      <c r="S67" s="391">
        <f>SUMIFS(作業日報!$B$614:$B$634,作業日報!$A$614:$A$634,$A67,作業日報!$D$614:$D$634,"○")+SUMIFS(作業日報!$F$614:$F$634,作業日報!$E$614:$E$634,$A67,作業日報!$H$614:$H$634,"○")</f>
        <v>0</v>
      </c>
      <c r="T67" s="393">
        <f>SUMIFS(作業日報!$B$657:$B$677,作業日報!$A$657:$A$677,$A67,作業日報!$D$657:$D$677,"○")+SUMIFS(作業日報!$F$657:$F$677,作業日報!$E$657:$E$677,$A67,作業日報!$H$657:$H$677,"○")</f>
        <v>0</v>
      </c>
      <c r="U67" s="392">
        <f>SUMIFS(作業日報!$B$700:$B$720,作業日報!$A$700:$A$720,$A67,作業日報!$D$700:$D$720,"○")+SUMIFS(作業日報!$F$700:$F$720,作業日報!$E$700:$E$720,$A67,作業日報!$H$700:$H$720,"○")</f>
        <v>0</v>
      </c>
      <c r="V67" s="392">
        <f>SUMIFS(作業日報!$B$743:$B$763,作業日報!$A$743:$A$763,$A67,作業日報!$D$743:$D$763,"○")+SUMIFS(作業日報!$F$743:$F$763,作業日報!$E$743:$E$763,$A67,作業日報!$H$743:$H$763,"○")</f>
        <v>0</v>
      </c>
      <c r="W67" s="392">
        <f>SUMIFS(作業日報!$B$786:$B$806,作業日報!$A$786:$A$806,$A67,作業日報!$D$786:$D$806,"○")+SUMIFS(作業日報!$F$786:$F$806,作業日報!$E$786:$E$806,$A67,作業日報!$H$786:$H$806,"○")</f>
        <v>0</v>
      </c>
      <c r="X67" s="392">
        <f>SUMIFS(作業日報!$B$829:$B$849,作業日報!$A$829:$A$849,$A67,作業日報!$D$829:$D$849,"○")+SUMIFS(作業日報!$F$829:$F$849,作業日報!$E$829:$E$849,$A67,作業日報!$H$829:$H$849,"○")</f>
        <v>0</v>
      </c>
      <c r="Y67" s="392">
        <f>SUMIFS(作業日報!$B$872:$B$892,作業日報!$A$872:$A$892,$A67,作業日報!$D$872:$D$892,"○")+SUMIFS(作業日報!$F$872:$F$892,作業日報!$E$872:$E$892,$A67,作業日報!$H$872:$H$892,"○")</f>
        <v>0</v>
      </c>
      <c r="Z67" s="392">
        <f>SUMIFS(作業日報!$B$915:$B$935,作業日報!$A$915:$A$935,$A67,作業日報!$D$915:$D$935,"○")+SUMIFS(作業日報!$F$915:$F$935,作業日報!$E$915:$E$935,$A67,作業日報!$H$915:$H$935,"○")</f>
        <v>0</v>
      </c>
      <c r="AA67" s="473">
        <f>SUMIFS(作業日報!$B$958:$B$978,作業日報!$A$958:$A$978,$A67,作業日報!$D$958:$D$978,"○")+SUMIFS(作業日報!$F$958:$F$978,作業日報!$E$958:$E$978,$A67,作業日報!$H$958:$H$978,"○")</f>
        <v>0</v>
      </c>
      <c r="AB67" s="392">
        <f>SUMIFS(作業日報!$B$1001:$B$1021,作業日報!$A$1001:$A$1021,$A67,作業日報!$D$1001:$D$1021,"○")+SUMIFS(作業日報!$F$1001:$F$1021,作業日報!$E$1001:$E$1021,$A67,作業日報!$H$1001:$H$1021,"○")</f>
        <v>0</v>
      </c>
      <c r="AC67" s="392">
        <f>SUMIFS(作業日報!$B$1044:$B$1064,作業日報!$A$1044:$A$1064,$A67,作業日報!$D$1044:$D$1064,"○")+SUMIFS(作業日報!$F$1044:$F$1064,作業日報!$E$1044:$E$1064,$A67,作業日報!$H$1044:$H$1064,"○")</f>
        <v>0</v>
      </c>
      <c r="AD67" s="392">
        <f>SUMIFS(作業日報!$B$1087:$B$1107,作業日報!$A$1087:$A$1107,$A67,作業日報!$D$1087:$D$1107,"○")+SUMIFS(作業日報!$F$1087:$F$1107,作業日報!$E$1087:$E$1107,$A67,作業日報!$H$1087:$H$1107,"○")</f>
        <v>0</v>
      </c>
      <c r="AE67" s="392">
        <f>SUMIFS(作業日報!$B$1130:$B$1150,作業日報!$A$1130:$A$1150,$A67,作業日報!$D$1130:$D$1150,"○")+SUMIFS(作業日報!$F$1130:$F$1150,作業日報!$E$1130:$E$1150,$A67,作業日報!$H$1130:$H$1150,"○")</f>
        <v>0</v>
      </c>
      <c r="AF67" s="392">
        <f>SUMIFS(作業日報!$B$1173:$B$1193,作業日報!$A$1173:$A$1193,$A67,作業日報!$D$1173:$D$1193,"○")+SUMIFS(作業日報!$F$1173:$F$1193,作業日報!$E$1173:$E$1193,$A67,作業日報!$H$1173:$H$1193,"○")</f>
        <v>0</v>
      </c>
      <c r="AG67" s="392">
        <f>SUMIFS(作業日報!$B$1216:$B$1236,作業日報!$A$1216:$A$1236,$A67,作業日報!$D$1216:$D$1236,"○")+SUMIFS(作業日報!$F$1216:$F$1236,作業日報!$E$1216:$E$1236,$A67,作業日報!$H$1216:$H$1236,"○")</f>
        <v>0</v>
      </c>
      <c r="AH67" s="392">
        <f>SUMIFS(作業日報!$B$1259:$B$1279,作業日報!$A$1259:$A$1279,$A67,作業日報!$D$1259:$D$1279,"○")+SUMIFS(作業日報!$F$1259:$F$1279,作業日報!$E$1259:$E$1279,$A67,作業日報!$H$1259:$H$1279,"○")</f>
        <v>0</v>
      </c>
      <c r="AI67" s="392">
        <f>SUMIFS(作業日報!$B$1302:$B$1322,作業日報!$A$1302:$A$1322,$A67,作業日報!$D$1302:$D$1322,"○")+SUMIFS(作業日報!$F$1302:$F$1322,作業日報!$E$1302:$E$1322,$A67,作業日報!$H$1302:$H$1322,"○")</f>
        <v>0</v>
      </c>
      <c r="AJ67" s="392">
        <f>SUMIFS(作業日報!$B$1345:$B$1365,作業日報!$A$1345:$A$1365,$A67,作業日報!$D$1345:$D$1365,"○")+SUMIFS(作業日報!$F$1345:$F$1365,作業日報!$E$1345:$E$1365,$A67,作業日報!$H$1345:$H$1365,"○")</f>
        <v>0</v>
      </c>
      <c r="AK67" s="392">
        <f>SUMIFS(作業日報!$B$1388:$B$1408,作業日報!$A$1388:$A$1408,$A67,作業日報!$D$1388:$D$1408,"○")+SUMIFS(作業日報!$F$1388:$F$1408,作業日報!$E$1388:$E$1408,$A67,作業日報!$H$1388:$H$1408,"○")</f>
        <v>0</v>
      </c>
      <c r="AL67" s="392">
        <f>SUMIFS(作業日報!$B$1431:$B$1451,作業日報!$A$1431:$A$1451,$A67,作業日報!$D$1431:$D$1451,"○")+SUMIFS(作業日報!$F$1431:$F$1451,作業日報!$E$1431:$E$1451,$A67,作業日報!$H$1431:$H$1451,"○")</f>
        <v>0</v>
      </c>
      <c r="AM67" s="392">
        <f>SUMIFS(作業日報!$B$1474:$B$1494,作業日報!$A$1474:$A$1494,$A67,作業日報!$D$1474:$D$1494,"○")+SUMIFS(作業日報!$F$1474:$F$1494,作業日報!$E$1474:$E$1494,$A67,作業日報!$H$1474:$H$1494,"○")</f>
        <v>0</v>
      </c>
      <c r="AN67" s="392">
        <f>SUMIFS(作業日報!$B$1517:$B$1537,作業日報!$A$1517:$A$1537,$A67,作業日報!$D$1517:$D$1537,"○")+SUMIFS(作業日報!$F$1517:$F$1537,作業日報!$E$1517:$E$1537,$A67,作業日報!$H$1517:$H$1537,"○")</f>
        <v>0</v>
      </c>
      <c r="AO67" s="392">
        <f>SUMIFS(作業日報!$B$1560:$B$1580,作業日報!$A$1560:$A$1580,$A67,作業日報!$D$1560:$D$1580,"○")+SUMIFS(作業日報!$F$1560:$F$1580,作業日報!$E$1560:$E$1580,$A67,作業日報!$H$1560:$H$1580,"○")</f>
        <v>0</v>
      </c>
      <c r="AP67" s="392">
        <f>SUMIFS(作業日報!$B$1603:$B$1623,作業日報!$A$1603:$A$1623,$A67,作業日報!$D$1603:$D$1623,"○")+SUMIFS(作業日報!$F$1603:$F$1623,作業日報!$E$1603:$E$1623,$A67,作業日報!$H$1603:$H$1623,"○")</f>
        <v>0</v>
      </c>
      <c r="AQ67" s="392">
        <f>SUMIFS(作業日報!$B$1646:$B$1666,作業日報!$A$1646:$A$1666,$A67,作業日報!$D$1646:$D$1666,"○")+SUMIFS(作業日報!$F$1646:$F$1666,作業日報!$E$1646:$E$1666,$A67,作業日報!$H$1646:$H$1666,"○")</f>
        <v>0</v>
      </c>
      <c r="AR67" s="392">
        <f>SUMIFS(作業日報!$B$1689:$B$1709,作業日報!$A$1689:$A$1709,$A67,作業日報!$D$1689:$D$1709,"○")+SUMIFS(作業日報!$F$1689:$F$1709,作業日報!$E$1689:$E$1709,$A67,作業日報!$H$1689:$H$1709,"○")</f>
        <v>0</v>
      </c>
      <c r="AS67" s="392">
        <f>SUMIFS(作業日報!$B$1732:$B$1752,作業日報!$A$1732:$A$1752,$A67,作業日報!$D$1732:$D$1752,"○")+SUMIFS(作業日報!$F$1732:$F$1752,作業日報!$E$1732:$E$1752,$A67,作業日報!$H$1732:$H$1752,"○")</f>
        <v>0</v>
      </c>
      <c r="AT67" s="392">
        <f>SUMIFS(作業日報!$B$1775:$B$1795,作業日報!$A$1775:$A$1795,$A67,作業日報!$D$1775:$D$1795,"○")+SUMIFS(作業日報!$F$1775:$F$1795,作業日報!$E$1775:$E$1795,$A67,作業日報!$H$1775:$H$1795,"○")</f>
        <v>0</v>
      </c>
      <c r="AU67" s="392">
        <f>SUMIFS(作業日報!$B$1818:$B$1838,作業日報!$A$1818:$A$1838,$A67,作業日報!$D$1818:$D$1838,"○")+SUMIFS(作業日報!$F$1818:$F$1838,作業日報!$E$1818:$E$1838,$A67,作業日報!$H$1818:$H$1838,"○")</f>
        <v>0</v>
      </c>
      <c r="AV67" s="392">
        <f>SUMIFS(作業日報!$B$1861:$B$1881,作業日報!$A$1861:$A$1881,$A67,作業日報!$D$1861:$D$1881,"○")+SUMIFS(作業日報!$F$1861:$F$1881,作業日報!$E$1861:$E$1881,$A67,作業日報!$H$1861:$H$1881,"○")</f>
        <v>0</v>
      </c>
      <c r="AW67" s="392">
        <f>SUMIFS(作業日報!$B$1904:$B$1924,作業日報!$A$1904:$A$1924,$A67,作業日報!$D$1904:$D$1924,"○")+SUMIFS(作業日報!$F$1904:$F$1924,作業日報!$E$1904:$E$1924,$A67,作業日報!$H$1904:$H$1924,"○")</f>
        <v>0</v>
      </c>
      <c r="AX67" s="392">
        <f>SUMIFS(作業日報!$B$1947:$B$1967,作業日報!$A$1947:$A$1967,$A67,作業日報!$D$1947:$D$1967,"○")+SUMIFS(作業日報!$F$1947:$F$1967,作業日報!$E$1947:$E$1967,$A67,作業日報!$H$1947:$H$1967,"○")</f>
        <v>0</v>
      </c>
      <c r="AY67" s="392">
        <f>SUMIFS(作業日報!$B$1990:$B$2010,作業日報!$A$1990:$A$2010,$A67,作業日報!$D$1990:$D$2010,"○")+SUMIFS(作業日報!$F$1990:$F$2010,作業日報!$E$1990:$E$2010,$A67,作業日報!$H$1990:$H$2010,"○")</f>
        <v>0</v>
      </c>
      <c r="AZ67" s="392">
        <f>SUMIFS(作業日報!$B$2033:$B$2053,作業日報!$A$2033:$A$2053,$A67,作業日報!$D$2033:$D$2053,"○")+SUMIFS(作業日報!$F$2033:$F$2053,作業日報!$E$2033:$E$2053,$A67,作業日報!$H$2033:$H$2053,"○")</f>
        <v>0</v>
      </c>
      <c r="BA67" s="392">
        <f>SUMIFS(作業日報!$B$2076:$B$2096,作業日報!$A$2076:$A$2096,$A67,作業日報!$D$2076:$D$2096,"○")+SUMIFS(作業日報!$F$2076:$F$2096,作業日報!$E$2076:$E$2096,$A67,作業日報!$H$2076:$H$2096,"○")</f>
        <v>0</v>
      </c>
      <c r="BB67" s="392">
        <f>SUMIFS(作業日報!$B$2119:$B$2139,作業日報!$A$2119:$A$2139,$A67,作業日報!$D$2119:$D$2139,"○")+SUMIFS(作業日報!$F$2119:$F$2139,作業日報!$E$2119:$E$2139,$A67,作業日報!$H$2119:$H$2139,"○")</f>
        <v>0</v>
      </c>
      <c r="BC67" s="478">
        <f>SUMIFS(作業日報!$B$2162:$B$2182,作業日報!$A$2162:$A$2182,$A67,作業日報!$D$2162:$D$2182,"○")+SUMIFS(作業日報!$F$2162:$F$2182,作業日報!$E$2162:$E$2182,$A67,作業日報!$H$2162:$H$2182,"○")</f>
        <v>0</v>
      </c>
    </row>
    <row r="68" spans="1:55" x14ac:dyDescent="0.2">
      <c r="A68" s="399"/>
      <c r="B68" s="398"/>
      <c r="C68" s="397"/>
      <c r="D68" s="396">
        <f>SUMIFS(作業日報!B:B,作業日報!A:A,A68,作業日報!D:D,"○")+SUMIFS(作業日報!F:F,作業日報!E:E,A68,作業日報!H:H,"○")</f>
        <v>0</v>
      </c>
      <c r="E68" s="395">
        <f>SUMIFS(作業日報!$B$12:$B$32,作業日報!$A$12:$A$32,$A68,作業日報!$D$12:$D$32,"○")+SUMIFS(作業日報!$F$12:$F$32,作業日報!$E$12:$E$32,$A68,作業日報!$H$12:$H$32,"○")</f>
        <v>0</v>
      </c>
      <c r="F68" s="394">
        <f>SUMIFS(作業日報!$B$55:$B$75,作業日報!$A$55:$A$75,$A68,作業日報!$D$55:$D$75,"○")+SUMIFS(作業日報!$F$55:$F$75,作業日報!$E$55:$E$75,$A68,作業日報!$H$55:$H$75,"○")</f>
        <v>0</v>
      </c>
      <c r="G68" s="394">
        <f>SUMIFS(作業日報!$B$98:$B$118,作業日報!$A$98:$A$118,$A68,作業日報!$D$98:$D$118,"○")+SUMIFS(作業日報!$F$98:$F$118,作業日報!$E$98:$E$118,$A68,作業日報!$H$98:$H$118,"○")</f>
        <v>0</v>
      </c>
      <c r="H68" s="394">
        <f>SUMIFS(作業日報!$B$141:$B$161,作業日報!$A$141:$A$161,$A68,作業日報!$D$141:$D$161,"○")+SUMIFS(作業日報!$F$141:$F$161,作業日報!$E$141:$E$161,$A68,作業日報!$H$141:$H$161,"○")</f>
        <v>0</v>
      </c>
      <c r="I68" s="394">
        <f>SUMIFS(作業日報!$B$184:$B$204,作業日報!$A$184:$A$204,$A68,作業日報!$D$184:$D$204,"○")+SUMIFS(作業日報!$F$184:$F$204,作業日報!$E$184:$E$204,$A68,作業日報!$H$184:$H$204,"○")</f>
        <v>0</v>
      </c>
      <c r="J68" s="394">
        <f>SUMIFS(作業日報!$B$227:$B$247,作業日報!$A$227:$A$247,$A68,作業日報!$D$227:$D$247,"○")+SUMIFS(作業日報!$F$227:$F$247,作業日報!$E$227:$E$247,$A68,作業日報!$H$227:$H$247,"○")</f>
        <v>0</v>
      </c>
      <c r="K68" s="394">
        <f>SUMIFS(作業日報!$B$270:$B$290,作業日報!$A$270:$A$290,$A68,作業日報!$D$270:$D$290,"○")+SUMIFS(作業日報!$F$270:$F$290,作業日報!$E$270:$E$290,$A68,作業日報!$H$270:$H$290,"○")</f>
        <v>0</v>
      </c>
      <c r="L68" s="394">
        <f>SUMIFS(作業日報!$B$313:$B$333,作業日報!$A$313:$A$333,$A68,作業日報!$D$313:$D$333,"○")+SUMIFS(作業日報!$F$313:$F$333,作業日報!$E$313:$E$333,$A68,作業日報!$H$313:$H$333,"○")</f>
        <v>0</v>
      </c>
      <c r="M68" s="394">
        <f>SUMIFS(作業日報!$B$356:$B$376,作業日報!$A$356:$A$376,$A68,作業日報!$D$356:$D$376,"○")+SUMIFS(作業日報!$F$356:$F$376,作業日報!$E$356:$E$376,$A68,作業日報!$H$356:$H$376,"○")</f>
        <v>0</v>
      </c>
      <c r="N68" s="394">
        <f>SUMIFS(作業日報!$B$399:$B$419,作業日報!$A$399:$A$419,$A68,作業日報!$D$399:$D$419,"○")+SUMIFS(作業日報!$F$399:$F$419,作業日報!$E$399:$E$419,$A68,作業日報!$H$399:$H$419,"○")</f>
        <v>0</v>
      </c>
      <c r="O68" s="394">
        <f>SUMIFS(作業日報!$B$442:$B$462,作業日報!$A$442:$A$462,$A68,作業日報!$D$442:$D$462,"○")+SUMIFS(作業日報!$F$442:$F$462,作業日報!$E$442:$E$462,$A68,作業日報!$H$442:$H$462,"○")</f>
        <v>0</v>
      </c>
      <c r="P68" s="394">
        <f>SUMIFS(作業日報!$B$485:$B$505,作業日報!$A$485:$A$505,$A68,作業日報!$D$485:$D$505,"○")+SUMIFS(作業日報!$F$485:$F$505,作業日報!$E$485:$E$505,$A68,作業日報!$H$485:$H$505,"○")</f>
        <v>0</v>
      </c>
      <c r="Q68" s="394">
        <f>SUMIFS(作業日報!$B$528:$B$548,作業日報!$A$528:$A$548,$A68,作業日報!$D$528:$D$548,"○")+SUMIFS(作業日報!$F$528:$F$548,作業日報!$E$528:$E$548,$A68,作業日報!$H$528:$H$548,"○")</f>
        <v>0</v>
      </c>
      <c r="R68" s="394">
        <f>SUMIFS(作業日報!$B$571:$B$591,作業日報!$A$571:$A$591,$A68,作業日報!$D$571:$D$591,"○")+SUMIFS(作業日報!$F$571:$F$591,作業日報!$E$571:$E$591,$A68,作業日報!$H$571:$H$591,"○")</f>
        <v>0</v>
      </c>
      <c r="S68" s="391">
        <f>SUMIFS(作業日報!$B$614:$B$634,作業日報!$A$614:$A$634,$A68,作業日報!$D$614:$D$634,"○")+SUMIFS(作業日報!$F$614:$F$634,作業日報!$E$614:$E$634,$A68,作業日報!$H$614:$H$634,"○")</f>
        <v>0</v>
      </c>
      <c r="T68" s="393">
        <f>SUMIFS(作業日報!$B$657:$B$677,作業日報!$A$657:$A$677,$A68,作業日報!$D$657:$D$677,"○")+SUMIFS(作業日報!$F$657:$F$677,作業日報!$E$657:$E$677,$A68,作業日報!$H$657:$H$677,"○")</f>
        <v>0</v>
      </c>
      <c r="U68" s="392">
        <f>SUMIFS(作業日報!$B$700:$B$720,作業日報!$A$700:$A$720,$A68,作業日報!$D$700:$D$720,"○")+SUMIFS(作業日報!$F$700:$F$720,作業日報!$E$700:$E$720,$A68,作業日報!$H$700:$H$720,"○")</f>
        <v>0</v>
      </c>
      <c r="V68" s="392">
        <f>SUMIFS(作業日報!$B$743:$B$763,作業日報!$A$743:$A$763,$A68,作業日報!$D$743:$D$763,"○")+SUMIFS(作業日報!$F$743:$F$763,作業日報!$E$743:$E$763,$A68,作業日報!$H$743:$H$763,"○")</f>
        <v>0</v>
      </c>
      <c r="W68" s="392">
        <f>SUMIFS(作業日報!$B$786:$B$806,作業日報!$A$786:$A$806,$A68,作業日報!$D$786:$D$806,"○")+SUMIFS(作業日報!$F$786:$F$806,作業日報!$E$786:$E$806,$A68,作業日報!$H$786:$H$806,"○")</f>
        <v>0</v>
      </c>
      <c r="X68" s="392">
        <f>SUMIFS(作業日報!$B$829:$B$849,作業日報!$A$829:$A$849,$A68,作業日報!$D$829:$D$849,"○")+SUMIFS(作業日報!$F$829:$F$849,作業日報!$E$829:$E$849,$A68,作業日報!$H$829:$H$849,"○")</f>
        <v>0</v>
      </c>
      <c r="Y68" s="392">
        <f>SUMIFS(作業日報!$B$872:$B$892,作業日報!$A$872:$A$892,$A68,作業日報!$D$872:$D$892,"○")+SUMIFS(作業日報!$F$872:$F$892,作業日報!$E$872:$E$892,$A68,作業日報!$H$872:$H$892,"○")</f>
        <v>0</v>
      </c>
      <c r="Z68" s="392">
        <f>SUMIFS(作業日報!$B$915:$B$935,作業日報!$A$915:$A$935,$A68,作業日報!$D$915:$D$935,"○")+SUMIFS(作業日報!$F$915:$F$935,作業日報!$E$915:$E$935,$A68,作業日報!$H$915:$H$935,"○")</f>
        <v>0</v>
      </c>
      <c r="AA68" s="473">
        <f>SUMIFS(作業日報!$B$958:$B$978,作業日報!$A$958:$A$978,$A68,作業日報!$D$958:$D$978,"○")+SUMIFS(作業日報!$F$958:$F$978,作業日報!$E$958:$E$978,$A68,作業日報!$H$958:$H$978,"○")</f>
        <v>0</v>
      </c>
      <c r="AB68" s="392">
        <f>SUMIFS(作業日報!$B$1001:$B$1021,作業日報!$A$1001:$A$1021,$A68,作業日報!$D$1001:$D$1021,"○")+SUMIFS(作業日報!$F$1001:$F$1021,作業日報!$E$1001:$E$1021,$A68,作業日報!$H$1001:$H$1021,"○")</f>
        <v>0</v>
      </c>
      <c r="AC68" s="392">
        <f>SUMIFS(作業日報!$B$1044:$B$1064,作業日報!$A$1044:$A$1064,$A68,作業日報!$D$1044:$D$1064,"○")+SUMIFS(作業日報!$F$1044:$F$1064,作業日報!$E$1044:$E$1064,$A68,作業日報!$H$1044:$H$1064,"○")</f>
        <v>0</v>
      </c>
      <c r="AD68" s="392">
        <f>SUMIFS(作業日報!$B$1087:$B$1107,作業日報!$A$1087:$A$1107,$A68,作業日報!$D$1087:$D$1107,"○")+SUMIFS(作業日報!$F$1087:$F$1107,作業日報!$E$1087:$E$1107,$A68,作業日報!$H$1087:$H$1107,"○")</f>
        <v>0</v>
      </c>
      <c r="AE68" s="392">
        <f>SUMIFS(作業日報!$B$1130:$B$1150,作業日報!$A$1130:$A$1150,$A68,作業日報!$D$1130:$D$1150,"○")+SUMIFS(作業日報!$F$1130:$F$1150,作業日報!$E$1130:$E$1150,$A68,作業日報!$H$1130:$H$1150,"○")</f>
        <v>0</v>
      </c>
      <c r="AF68" s="392">
        <f>SUMIFS(作業日報!$B$1173:$B$1193,作業日報!$A$1173:$A$1193,$A68,作業日報!$D$1173:$D$1193,"○")+SUMIFS(作業日報!$F$1173:$F$1193,作業日報!$E$1173:$E$1193,$A68,作業日報!$H$1173:$H$1193,"○")</f>
        <v>0</v>
      </c>
      <c r="AG68" s="392">
        <f>SUMIFS(作業日報!$B$1216:$B$1236,作業日報!$A$1216:$A$1236,$A68,作業日報!$D$1216:$D$1236,"○")+SUMIFS(作業日報!$F$1216:$F$1236,作業日報!$E$1216:$E$1236,$A68,作業日報!$H$1216:$H$1236,"○")</f>
        <v>0</v>
      </c>
      <c r="AH68" s="392">
        <f>SUMIFS(作業日報!$B$1259:$B$1279,作業日報!$A$1259:$A$1279,$A68,作業日報!$D$1259:$D$1279,"○")+SUMIFS(作業日報!$F$1259:$F$1279,作業日報!$E$1259:$E$1279,$A68,作業日報!$H$1259:$H$1279,"○")</f>
        <v>0</v>
      </c>
      <c r="AI68" s="392">
        <f>SUMIFS(作業日報!$B$1302:$B$1322,作業日報!$A$1302:$A$1322,$A68,作業日報!$D$1302:$D$1322,"○")+SUMIFS(作業日報!$F$1302:$F$1322,作業日報!$E$1302:$E$1322,$A68,作業日報!$H$1302:$H$1322,"○")</f>
        <v>0</v>
      </c>
      <c r="AJ68" s="392">
        <f>SUMIFS(作業日報!$B$1345:$B$1365,作業日報!$A$1345:$A$1365,$A68,作業日報!$D$1345:$D$1365,"○")+SUMIFS(作業日報!$F$1345:$F$1365,作業日報!$E$1345:$E$1365,$A68,作業日報!$H$1345:$H$1365,"○")</f>
        <v>0</v>
      </c>
      <c r="AK68" s="392">
        <f>SUMIFS(作業日報!$B$1388:$B$1408,作業日報!$A$1388:$A$1408,$A68,作業日報!$D$1388:$D$1408,"○")+SUMIFS(作業日報!$F$1388:$F$1408,作業日報!$E$1388:$E$1408,$A68,作業日報!$H$1388:$H$1408,"○")</f>
        <v>0</v>
      </c>
      <c r="AL68" s="392">
        <f>SUMIFS(作業日報!$B$1431:$B$1451,作業日報!$A$1431:$A$1451,$A68,作業日報!$D$1431:$D$1451,"○")+SUMIFS(作業日報!$F$1431:$F$1451,作業日報!$E$1431:$E$1451,$A68,作業日報!$H$1431:$H$1451,"○")</f>
        <v>0</v>
      </c>
      <c r="AM68" s="392">
        <f>SUMIFS(作業日報!$B$1474:$B$1494,作業日報!$A$1474:$A$1494,$A68,作業日報!$D$1474:$D$1494,"○")+SUMIFS(作業日報!$F$1474:$F$1494,作業日報!$E$1474:$E$1494,$A68,作業日報!$H$1474:$H$1494,"○")</f>
        <v>0</v>
      </c>
      <c r="AN68" s="392">
        <f>SUMIFS(作業日報!$B$1517:$B$1537,作業日報!$A$1517:$A$1537,$A68,作業日報!$D$1517:$D$1537,"○")+SUMIFS(作業日報!$F$1517:$F$1537,作業日報!$E$1517:$E$1537,$A68,作業日報!$H$1517:$H$1537,"○")</f>
        <v>0</v>
      </c>
      <c r="AO68" s="392">
        <f>SUMIFS(作業日報!$B$1560:$B$1580,作業日報!$A$1560:$A$1580,$A68,作業日報!$D$1560:$D$1580,"○")+SUMIFS(作業日報!$F$1560:$F$1580,作業日報!$E$1560:$E$1580,$A68,作業日報!$H$1560:$H$1580,"○")</f>
        <v>0</v>
      </c>
      <c r="AP68" s="392">
        <f>SUMIFS(作業日報!$B$1603:$B$1623,作業日報!$A$1603:$A$1623,$A68,作業日報!$D$1603:$D$1623,"○")+SUMIFS(作業日報!$F$1603:$F$1623,作業日報!$E$1603:$E$1623,$A68,作業日報!$H$1603:$H$1623,"○")</f>
        <v>0</v>
      </c>
      <c r="AQ68" s="392">
        <f>SUMIFS(作業日報!$B$1646:$B$1666,作業日報!$A$1646:$A$1666,$A68,作業日報!$D$1646:$D$1666,"○")+SUMIFS(作業日報!$F$1646:$F$1666,作業日報!$E$1646:$E$1666,$A68,作業日報!$H$1646:$H$1666,"○")</f>
        <v>0</v>
      </c>
      <c r="AR68" s="392">
        <f>SUMIFS(作業日報!$B$1689:$B$1709,作業日報!$A$1689:$A$1709,$A68,作業日報!$D$1689:$D$1709,"○")+SUMIFS(作業日報!$F$1689:$F$1709,作業日報!$E$1689:$E$1709,$A68,作業日報!$H$1689:$H$1709,"○")</f>
        <v>0</v>
      </c>
      <c r="AS68" s="392">
        <f>SUMIFS(作業日報!$B$1732:$B$1752,作業日報!$A$1732:$A$1752,$A68,作業日報!$D$1732:$D$1752,"○")+SUMIFS(作業日報!$F$1732:$F$1752,作業日報!$E$1732:$E$1752,$A68,作業日報!$H$1732:$H$1752,"○")</f>
        <v>0</v>
      </c>
      <c r="AT68" s="392">
        <f>SUMIFS(作業日報!$B$1775:$B$1795,作業日報!$A$1775:$A$1795,$A68,作業日報!$D$1775:$D$1795,"○")+SUMIFS(作業日報!$F$1775:$F$1795,作業日報!$E$1775:$E$1795,$A68,作業日報!$H$1775:$H$1795,"○")</f>
        <v>0</v>
      </c>
      <c r="AU68" s="392">
        <f>SUMIFS(作業日報!$B$1818:$B$1838,作業日報!$A$1818:$A$1838,$A68,作業日報!$D$1818:$D$1838,"○")+SUMIFS(作業日報!$F$1818:$F$1838,作業日報!$E$1818:$E$1838,$A68,作業日報!$H$1818:$H$1838,"○")</f>
        <v>0</v>
      </c>
      <c r="AV68" s="392">
        <f>SUMIFS(作業日報!$B$1861:$B$1881,作業日報!$A$1861:$A$1881,$A68,作業日報!$D$1861:$D$1881,"○")+SUMIFS(作業日報!$F$1861:$F$1881,作業日報!$E$1861:$E$1881,$A68,作業日報!$H$1861:$H$1881,"○")</f>
        <v>0</v>
      </c>
      <c r="AW68" s="392">
        <f>SUMIFS(作業日報!$B$1904:$B$1924,作業日報!$A$1904:$A$1924,$A68,作業日報!$D$1904:$D$1924,"○")+SUMIFS(作業日報!$F$1904:$F$1924,作業日報!$E$1904:$E$1924,$A68,作業日報!$H$1904:$H$1924,"○")</f>
        <v>0</v>
      </c>
      <c r="AX68" s="392">
        <f>SUMIFS(作業日報!$B$1947:$B$1967,作業日報!$A$1947:$A$1967,$A68,作業日報!$D$1947:$D$1967,"○")+SUMIFS(作業日報!$F$1947:$F$1967,作業日報!$E$1947:$E$1967,$A68,作業日報!$H$1947:$H$1967,"○")</f>
        <v>0</v>
      </c>
      <c r="AY68" s="392">
        <f>SUMIFS(作業日報!$B$1990:$B$2010,作業日報!$A$1990:$A$2010,$A68,作業日報!$D$1990:$D$2010,"○")+SUMIFS(作業日報!$F$1990:$F$2010,作業日報!$E$1990:$E$2010,$A68,作業日報!$H$1990:$H$2010,"○")</f>
        <v>0</v>
      </c>
      <c r="AZ68" s="392">
        <f>SUMIFS(作業日報!$B$2033:$B$2053,作業日報!$A$2033:$A$2053,$A68,作業日報!$D$2033:$D$2053,"○")+SUMIFS(作業日報!$F$2033:$F$2053,作業日報!$E$2033:$E$2053,$A68,作業日報!$H$2033:$H$2053,"○")</f>
        <v>0</v>
      </c>
      <c r="BA68" s="392">
        <f>SUMIFS(作業日報!$B$2076:$B$2096,作業日報!$A$2076:$A$2096,$A68,作業日報!$D$2076:$D$2096,"○")+SUMIFS(作業日報!$F$2076:$F$2096,作業日報!$E$2076:$E$2096,$A68,作業日報!$H$2076:$H$2096,"○")</f>
        <v>0</v>
      </c>
      <c r="BB68" s="392">
        <f>SUMIFS(作業日報!$B$2119:$B$2139,作業日報!$A$2119:$A$2139,$A68,作業日報!$D$2119:$D$2139,"○")+SUMIFS(作業日報!$F$2119:$F$2139,作業日報!$E$2119:$E$2139,$A68,作業日報!$H$2119:$H$2139,"○")</f>
        <v>0</v>
      </c>
      <c r="BC68" s="478">
        <f>SUMIFS(作業日報!$B$2162:$B$2182,作業日報!$A$2162:$A$2182,$A68,作業日報!$D$2162:$D$2182,"○")+SUMIFS(作業日報!$F$2162:$F$2182,作業日報!$E$2162:$E$2182,$A68,作業日報!$H$2162:$H$2182,"○")</f>
        <v>0</v>
      </c>
    </row>
    <row r="69" spans="1:55" x14ac:dyDescent="0.2">
      <c r="A69" s="399"/>
      <c r="B69" s="398"/>
      <c r="C69" s="397"/>
      <c r="D69" s="396">
        <f>SUMIFS(作業日報!B:B,作業日報!A:A,A69,作業日報!D:D,"○")+SUMIFS(作業日報!F:F,作業日報!E:E,A69,作業日報!H:H,"○")</f>
        <v>0</v>
      </c>
      <c r="E69" s="395">
        <f>SUMIFS(作業日報!$B$12:$B$32,作業日報!$A$12:$A$32,$A69,作業日報!$D$12:$D$32,"○")+SUMIFS(作業日報!$F$12:$F$32,作業日報!$E$12:$E$32,$A69,作業日報!$H$12:$H$32,"○")</f>
        <v>0</v>
      </c>
      <c r="F69" s="394">
        <f>SUMIFS(作業日報!$B$55:$B$75,作業日報!$A$55:$A$75,$A69,作業日報!$D$55:$D$75,"○")+SUMIFS(作業日報!$F$55:$F$75,作業日報!$E$55:$E$75,$A69,作業日報!$H$55:$H$75,"○")</f>
        <v>0</v>
      </c>
      <c r="G69" s="394">
        <f>SUMIFS(作業日報!$B$98:$B$118,作業日報!$A$98:$A$118,$A69,作業日報!$D$98:$D$118,"○")+SUMIFS(作業日報!$F$98:$F$118,作業日報!$E$98:$E$118,$A69,作業日報!$H$98:$H$118,"○")</f>
        <v>0</v>
      </c>
      <c r="H69" s="394">
        <f>SUMIFS(作業日報!$B$141:$B$161,作業日報!$A$141:$A$161,$A69,作業日報!$D$141:$D$161,"○")+SUMIFS(作業日報!$F$141:$F$161,作業日報!$E$141:$E$161,$A69,作業日報!$H$141:$H$161,"○")</f>
        <v>0</v>
      </c>
      <c r="I69" s="394">
        <f>SUMIFS(作業日報!$B$184:$B$204,作業日報!$A$184:$A$204,$A69,作業日報!$D$184:$D$204,"○")+SUMIFS(作業日報!$F$184:$F$204,作業日報!$E$184:$E$204,$A69,作業日報!$H$184:$H$204,"○")</f>
        <v>0</v>
      </c>
      <c r="J69" s="394">
        <f>SUMIFS(作業日報!$B$227:$B$247,作業日報!$A$227:$A$247,$A69,作業日報!$D$227:$D$247,"○")+SUMIFS(作業日報!$F$227:$F$247,作業日報!$E$227:$E$247,$A69,作業日報!$H$227:$H$247,"○")</f>
        <v>0</v>
      </c>
      <c r="K69" s="394">
        <f>SUMIFS(作業日報!$B$270:$B$290,作業日報!$A$270:$A$290,$A69,作業日報!$D$270:$D$290,"○")+SUMIFS(作業日報!$F$270:$F$290,作業日報!$E$270:$E$290,$A69,作業日報!$H$270:$H$290,"○")</f>
        <v>0</v>
      </c>
      <c r="L69" s="394">
        <f>SUMIFS(作業日報!$B$313:$B$333,作業日報!$A$313:$A$333,$A69,作業日報!$D$313:$D$333,"○")+SUMIFS(作業日報!$F$313:$F$333,作業日報!$E$313:$E$333,$A69,作業日報!$H$313:$H$333,"○")</f>
        <v>0</v>
      </c>
      <c r="M69" s="394">
        <f>SUMIFS(作業日報!$B$356:$B$376,作業日報!$A$356:$A$376,$A69,作業日報!$D$356:$D$376,"○")+SUMIFS(作業日報!$F$356:$F$376,作業日報!$E$356:$E$376,$A69,作業日報!$H$356:$H$376,"○")</f>
        <v>0</v>
      </c>
      <c r="N69" s="394">
        <f>SUMIFS(作業日報!$B$399:$B$419,作業日報!$A$399:$A$419,$A69,作業日報!$D$399:$D$419,"○")+SUMIFS(作業日報!$F$399:$F$419,作業日報!$E$399:$E$419,$A69,作業日報!$H$399:$H$419,"○")</f>
        <v>0</v>
      </c>
      <c r="O69" s="394">
        <f>SUMIFS(作業日報!$B$442:$B$462,作業日報!$A$442:$A$462,$A69,作業日報!$D$442:$D$462,"○")+SUMIFS(作業日報!$F$442:$F$462,作業日報!$E$442:$E$462,$A69,作業日報!$H$442:$H$462,"○")</f>
        <v>0</v>
      </c>
      <c r="P69" s="394">
        <f>SUMIFS(作業日報!$B$485:$B$505,作業日報!$A$485:$A$505,$A69,作業日報!$D$485:$D$505,"○")+SUMIFS(作業日報!$F$485:$F$505,作業日報!$E$485:$E$505,$A69,作業日報!$H$485:$H$505,"○")</f>
        <v>0</v>
      </c>
      <c r="Q69" s="394">
        <f>SUMIFS(作業日報!$B$528:$B$548,作業日報!$A$528:$A$548,$A69,作業日報!$D$528:$D$548,"○")+SUMIFS(作業日報!$F$528:$F$548,作業日報!$E$528:$E$548,$A69,作業日報!$H$528:$H$548,"○")</f>
        <v>0</v>
      </c>
      <c r="R69" s="394">
        <f>SUMIFS(作業日報!$B$571:$B$591,作業日報!$A$571:$A$591,$A69,作業日報!$D$571:$D$591,"○")+SUMIFS(作業日報!$F$571:$F$591,作業日報!$E$571:$E$591,$A69,作業日報!$H$571:$H$591,"○")</f>
        <v>0</v>
      </c>
      <c r="S69" s="391">
        <f>SUMIFS(作業日報!$B$614:$B$634,作業日報!$A$614:$A$634,$A69,作業日報!$D$614:$D$634,"○")+SUMIFS(作業日報!$F$614:$F$634,作業日報!$E$614:$E$634,$A69,作業日報!$H$614:$H$634,"○")</f>
        <v>0</v>
      </c>
      <c r="T69" s="393">
        <f>SUMIFS(作業日報!$B$657:$B$677,作業日報!$A$657:$A$677,$A69,作業日報!$D$657:$D$677,"○")+SUMIFS(作業日報!$F$657:$F$677,作業日報!$E$657:$E$677,$A69,作業日報!$H$657:$H$677,"○")</f>
        <v>0</v>
      </c>
      <c r="U69" s="392">
        <f>SUMIFS(作業日報!$B$700:$B$720,作業日報!$A$700:$A$720,$A69,作業日報!$D$700:$D$720,"○")+SUMIFS(作業日報!$F$700:$F$720,作業日報!$E$700:$E$720,$A69,作業日報!$H$700:$H$720,"○")</f>
        <v>0</v>
      </c>
      <c r="V69" s="392">
        <f>SUMIFS(作業日報!$B$743:$B$763,作業日報!$A$743:$A$763,$A69,作業日報!$D$743:$D$763,"○")+SUMIFS(作業日報!$F$743:$F$763,作業日報!$E$743:$E$763,$A69,作業日報!$H$743:$H$763,"○")</f>
        <v>0</v>
      </c>
      <c r="W69" s="392">
        <f>SUMIFS(作業日報!$B$786:$B$806,作業日報!$A$786:$A$806,$A69,作業日報!$D$786:$D$806,"○")+SUMIFS(作業日報!$F$786:$F$806,作業日報!$E$786:$E$806,$A69,作業日報!$H$786:$H$806,"○")</f>
        <v>0</v>
      </c>
      <c r="X69" s="392">
        <f>SUMIFS(作業日報!$B$829:$B$849,作業日報!$A$829:$A$849,$A69,作業日報!$D$829:$D$849,"○")+SUMIFS(作業日報!$F$829:$F$849,作業日報!$E$829:$E$849,$A69,作業日報!$H$829:$H$849,"○")</f>
        <v>0</v>
      </c>
      <c r="Y69" s="392">
        <f>SUMIFS(作業日報!$B$872:$B$892,作業日報!$A$872:$A$892,$A69,作業日報!$D$872:$D$892,"○")+SUMIFS(作業日報!$F$872:$F$892,作業日報!$E$872:$E$892,$A69,作業日報!$H$872:$H$892,"○")</f>
        <v>0</v>
      </c>
      <c r="Z69" s="392">
        <f>SUMIFS(作業日報!$B$915:$B$935,作業日報!$A$915:$A$935,$A69,作業日報!$D$915:$D$935,"○")+SUMIFS(作業日報!$F$915:$F$935,作業日報!$E$915:$E$935,$A69,作業日報!$H$915:$H$935,"○")</f>
        <v>0</v>
      </c>
      <c r="AA69" s="473">
        <f>SUMIFS(作業日報!$B$958:$B$978,作業日報!$A$958:$A$978,$A69,作業日報!$D$958:$D$978,"○")+SUMIFS(作業日報!$F$958:$F$978,作業日報!$E$958:$E$978,$A69,作業日報!$H$958:$H$978,"○")</f>
        <v>0</v>
      </c>
      <c r="AB69" s="392">
        <f>SUMIFS(作業日報!$B$1001:$B$1021,作業日報!$A$1001:$A$1021,$A69,作業日報!$D$1001:$D$1021,"○")+SUMIFS(作業日報!$F$1001:$F$1021,作業日報!$E$1001:$E$1021,$A69,作業日報!$H$1001:$H$1021,"○")</f>
        <v>0</v>
      </c>
      <c r="AC69" s="392">
        <f>SUMIFS(作業日報!$B$1044:$B$1064,作業日報!$A$1044:$A$1064,$A69,作業日報!$D$1044:$D$1064,"○")+SUMIFS(作業日報!$F$1044:$F$1064,作業日報!$E$1044:$E$1064,$A69,作業日報!$H$1044:$H$1064,"○")</f>
        <v>0</v>
      </c>
      <c r="AD69" s="392">
        <f>SUMIFS(作業日報!$B$1087:$B$1107,作業日報!$A$1087:$A$1107,$A69,作業日報!$D$1087:$D$1107,"○")+SUMIFS(作業日報!$F$1087:$F$1107,作業日報!$E$1087:$E$1107,$A69,作業日報!$H$1087:$H$1107,"○")</f>
        <v>0</v>
      </c>
      <c r="AE69" s="392">
        <f>SUMIFS(作業日報!$B$1130:$B$1150,作業日報!$A$1130:$A$1150,$A69,作業日報!$D$1130:$D$1150,"○")+SUMIFS(作業日報!$F$1130:$F$1150,作業日報!$E$1130:$E$1150,$A69,作業日報!$H$1130:$H$1150,"○")</f>
        <v>0</v>
      </c>
      <c r="AF69" s="392">
        <f>SUMIFS(作業日報!$B$1173:$B$1193,作業日報!$A$1173:$A$1193,$A69,作業日報!$D$1173:$D$1193,"○")+SUMIFS(作業日報!$F$1173:$F$1193,作業日報!$E$1173:$E$1193,$A69,作業日報!$H$1173:$H$1193,"○")</f>
        <v>0</v>
      </c>
      <c r="AG69" s="392">
        <f>SUMIFS(作業日報!$B$1216:$B$1236,作業日報!$A$1216:$A$1236,$A69,作業日報!$D$1216:$D$1236,"○")+SUMIFS(作業日報!$F$1216:$F$1236,作業日報!$E$1216:$E$1236,$A69,作業日報!$H$1216:$H$1236,"○")</f>
        <v>0</v>
      </c>
      <c r="AH69" s="392">
        <f>SUMIFS(作業日報!$B$1259:$B$1279,作業日報!$A$1259:$A$1279,$A69,作業日報!$D$1259:$D$1279,"○")+SUMIFS(作業日報!$F$1259:$F$1279,作業日報!$E$1259:$E$1279,$A69,作業日報!$H$1259:$H$1279,"○")</f>
        <v>0</v>
      </c>
      <c r="AI69" s="392">
        <f>SUMIFS(作業日報!$B$1302:$B$1322,作業日報!$A$1302:$A$1322,$A69,作業日報!$D$1302:$D$1322,"○")+SUMIFS(作業日報!$F$1302:$F$1322,作業日報!$E$1302:$E$1322,$A69,作業日報!$H$1302:$H$1322,"○")</f>
        <v>0</v>
      </c>
      <c r="AJ69" s="392">
        <f>SUMIFS(作業日報!$B$1345:$B$1365,作業日報!$A$1345:$A$1365,$A69,作業日報!$D$1345:$D$1365,"○")+SUMIFS(作業日報!$F$1345:$F$1365,作業日報!$E$1345:$E$1365,$A69,作業日報!$H$1345:$H$1365,"○")</f>
        <v>0</v>
      </c>
      <c r="AK69" s="392">
        <f>SUMIFS(作業日報!$B$1388:$B$1408,作業日報!$A$1388:$A$1408,$A69,作業日報!$D$1388:$D$1408,"○")+SUMIFS(作業日報!$F$1388:$F$1408,作業日報!$E$1388:$E$1408,$A69,作業日報!$H$1388:$H$1408,"○")</f>
        <v>0</v>
      </c>
      <c r="AL69" s="392">
        <f>SUMIFS(作業日報!$B$1431:$B$1451,作業日報!$A$1431:$A$1451,$A69,作業日報!$D$1431:$D$1451,"○")+SUMIFS(作業日報!$F$1431:$F$1451,作業日報!$E$1431:$E$1451,$A69,作業日報!$H$1431:$H$1451,"○")</f>
        <v>0</v>
      </c>
      <c r="AM69" s="392">
        <f>SUMIFS(作業日報!$B$1474:$B$1494,作業日報!$A$1474:$A$1494,$A69,作業日報!$D$1474:$D$1494,"○")+SUMIFS(作業日報!$F$1474:$F$1494,作業日報!$E$1474:$E$1494,$A69,作業日報!$H$1474:$H$1494,"○")</f>
        <v>0</v>
      </c>
      <c r="AN69" s="392">
        <f>SUMIFS(作業日報!$B$1517:$B$1537,作業日報!$A$1517:$A$1537,$A69,作業日報!$D$1517:$D$1537,"○")+SUMIFS(作業日報!$F$1517:$F$1537,作業日報!$E$1517:$E$1537,$A69,作業日報!$H$1517:$H$1537,"○")</f>
        <v>0</v>
      </c>
      <c r="AO69" s="392">
        <f>SUMIFS(作業日報!$B$1560:$B$1580,作業日報!$A$1560:$A$1580,$A69,作業日報!$D$1560:$D$1580,"○")+SUMIFS(作業日報!$F$1560:$F$1580,作業日報!$E$1560:$E$1580,$A69,作業日報!$H$1560:$H$1580,"○")</f>
        <v>0</v>
      </c>
      <c r="AP69" s="392">
        <f>SUMIFS(作業日報!$B$1603:$B$1623,作業日報!$A$1603:$A$1623,$A69,作業日報!$D$1603:$D$1623,"○")+SUMIFS(作業日報!$F$1603:$F$1623,作業日報!$E$1603:$E$1623,$A69,作業日報!$H$1603:$H$1623,"○")</f>
        <v>0</v>
      </c>
      <c r="AQ69" s="392">
        <f>SUMIFS(作業日報!$B$1646:$B$1666,作業日報!$A$1646:$A$1666,$A69,作業日報!$D$1646:$D$1666,"○")+SUMIFS(作業日報!$F$1646:$F$1666,作業日報!$E$1646:$E$1666,$A69,作業日報!$H$1646:$H$1666,"○")</f>
        <v>0</v>
      </c>
      <c r="AR69" s="392">
        <f>SUMIFS(作業日報!$B$1689:$B$1709,作業日報!$A$1689:$A$1709,$A69,作業日報!$D$1689:$D$1709,"○")+SUMIFS(作業日報!$F$1689:$F$1709,作業日報!$E$1689:$E$1709,$A69,作業日報!$H$1689:$H$1709,"○")</f>
        <v>0</v>
      </c>
      <c r="AS69" s="392">
        <f>SUMIFS(作業日報!$B$1732:$B$1752,作業日報!$A$1732:$A$1752,$A69,作業日報!$D$1732:$D$1752,"○")+SUMIFS(作業日報!$F$1732:$F$1752,作業日報!$E$1732:$E$1752,$A69,作業日報!$H$1732:$H$1752,"○")</f>
        <v>0</v>
      </c>
      <c r="AT69" s="392">
        <f>SUMIFS(作業日報!$B$1775:$B$1795,作業日報!$A$1775:$A$1795,$A69,作業日報!$D$1775:$D$1795,"○")+SUMIFS(作業日報!$F$1775:$F$1795,作業日報!$E$1775:$E$1795,$A69,作業日報!$H$1775:$H$1795,"○")</f>
        <v>0</v>
      </c>
      <c r="AU69" s="392">
        <f>SUMIFS(作業日報!$B$1818:$B$1838,作業日報!$A$1818:$A$1838,$A69,作業日報!$D$1818:$D$1838,"○")+SUMIFS(作業日報!$F$1818:$F$1838,作業日報!$E$1818:$E$1838,$A69,作業日報!$H$1818:$H$1838,"○")</f>
        <v>0</v>
      </c>
      <c r="AV69" s="392">
        <f>SUMIFS(作業日報!$B$1861:$B$1881,作業日報!$A$1861:$A$1881,$A69,作業日報!$D$1861:$D$1881,"○")+SUMIFS(作業日報!$F$1861:$F$1881,作業日報!$E$1861:$E$1881,$A69,作業日報!$H$1861:$H$1881,"○")</f>
        <v>0</v>
      </c>
      <c r="AW69" s="392">
        <f>SUMIFS(作業日報!$B$1904:$B$1924,作業日報!$A$1904:$A$1924,$A69,作業日報!$D$1904:$D$1924,"○")+SUMIFS(作業日報!$F$1904:$F$1924,作業日報!$E$1904:$E$1924,$A69,作業日報!$H$1904:$H$1924,"○")</f>
        <v>0</v>
      </c>
      <c r="AX69" s="392">
        <f>SUMIFS(作業日報!$B$1947:$B$1967,作業日報!$A$1947:$A$1967,$A69,作業日報!$D$1947:$D$1967,"○")+SUMIFS(作業日報!$F$1947:$F$1967,作業日報!$E$1947:$E$1967,$A69,作業日報!$H$1947:$H$1967,"○")</f>
        <v>0</v>
      </c>
      <c r="AY69" s="392">
        <f>SUMIFS(作業日報!$B$1990:$B$2010,作業日報!$A$1990:$A$2010,$A69,作業日報!$D$1990:$D$2010,"○")+SUMIFS(作業日報!$F$1990:$F$2010,作業日報!$E$1990:$E$2010,$A69,作業日報!$H$1990:$H$2010,"○")</f>
        <v>0</v>
      </c>
      <c r="AZ69" s="392">
        <f>SUMIFS(作業日報!$B$2033:$B$2053,作業日報!$A$2033:$A$2053,$A69,作業日報!$D$2033:$D$2053,"○")+SUMIFS(作業日報!$F$2033:$F$2053,作業日報!$E$2033:$E$2053,$A69,作業日報!$H$2033:$H$2053,"○")</f>
        <v>0</v>
      </c>
      <c r="BA69" s="392">
        <f>SUMIFS(作業日報!$B$2076:$B$2096,作業日報!$A$2076:$A$2096,$A69,作業日報!$D$2076:$D$2096,"○")+SUMIFS(作業日報!$F$2076:$F$2096,作業日報!$E$2076:$E$2096,$A69,作業日報!$H$2076:$H$2096,"○")</f>
        <v>0</v>
      </c>
      <c r="BB69" s="392">
        <f>SUMIFS(作業日報!$B$2119:$B$2139,作業日報!$A$2119:$A$2139,$A69,作業日報!$D$2119:$D$2139,"○")+SUMIFS(作業日報!$F$2119:$F$2139,作業日報!$E$2119:$E$2139,$A69,作業日報!$H$2119:$H$2139,"○")</f>
        <v>0</v>
      </c>
      <c r="BC69" s="478">
        <f>SUMIFS(作業日報!$B$2162:$B$2182,作業日報!$A$2162:$A$2182,$A69,作業日報!$D$2162:$D$2182,"○")+SUMIFS(作業日報!$F$2162:$F$2182,作業日報!$E$2162:$E$2182,$A69,作業日報!$H$2162:$H$2182,"○")</f>
        <v>0</v>
      </c>
    </row>
    <row r="70" spans="1:55" x14ac:dyDescent="0.2">
      <c r="A70" s="399"/>
      <c r="B70" s="398"/>
      <c r="C70" s="397"/>
      <c r="D70" s="396">
        <f>SUMIFS(作業日報!B:B,作業日報!A:A,A70,作業日報!D:D,"○")+SUMIFS(作業日報!F:F,作業日報!E:E,A70,作業日報!H:H,"○")</f>
        <v>0</v>
      </c>
      <c r="E70" s="395">
        <f>SUMIFS(作業日報!$B$12:$B$32,作業日報!$A$12:$A$32,$A70,作業日報!$D$12:$D$32,"○")+SUMIFS(作業日報!$F$12:$F$32,作業日報!$E$12:$E$32,$A70,作業日報!$H$12:$H$32,"○")</f>
        <v>0</v>
      </c>
      <c r="F70" s="394">
        <f>SUMIFS(作業日報!$B$55:$B$75,作業日報!$A$55:$A$75,$A70,作業日報!$D$55:$D$75,"○")+SUMIFS(作業日報!$F$55:$F$75,作業日報!$E$55:$E$75,$A70,作業日報!$H$55:$H$75,"○")</f>
        <v>0</v>
      </c>
      <c r="G70" s="394">
        <f>SUMIFS(作業日報!$B$98:$B$118,作業日報!$A$98:$A$118,$A70,作業日報!$D$98:$D$118,"○")+SUMIFS(作業日報!$F$98:$F$118,作業日報!$E$98:$E$118,$A70,作業日報!$H$98:$H$118,"○")</f>
        <v>0</v>
      </c>
      <c r="H70" s="394">
        <f>SUMIFS(作業日報!$B$141:$B$161,作業日報!$A$141:$A$161,$A70,作業日報!$D$141:$D$161,"○")+SUMIFS(作業日報!$F$141:$F$161,作業日報!$E$141:$E$161,$A70,作業日報!$H$141:$H$161,"○")</f>
        <v>0</v>
      </c>
      <c r="I70" s="394">
        <f>SUMIFS(作業日報!$B$184:$B$204,作業日報!$A$184:$A$204,$A70,作業日報!$D$184:$D$204,"○")+SUMIFS(作業日報!$F$184:$F$204,作業日報!$E$184:$E$204,$A70,作業日報!$H$184:$H$204,"○")</f>
        <v>0</v>
      </c>
      <c r="J70" s="394">
        <f>SUMIFS(作業日報!$B$227:$B$247,作業日報!$A$227:$A$247,$A70,作業日報!$D$227:$D$247,"○")+SUMIFS(作業日報!$F$227:$F$247,作業日報!$E$227:$E$247,$A70,作業日報!$H$227:$H$247,"○")</f>
        <v>0</v>
      </c>
      <c r="K70" s="394">
        <f>SUMIFS(作業日報!$B$270:$B$290,作業日報!$A$270:$A$290,$A70,作業日報!$D$270:$D$290,"○")+SUMIFS(作業日報!$F$270:$F$290,作業日報!$E$270:$E$290,$A70,作業日報!$H$270:$H$290,"○")</f>
        <v>0</v>
      </c>
      <c r="L70" s="394">
        <f>SUMIFS(作業日報!$B$313:$B$333,作業日報!$A$313:$A$333,$A70,作業日報!$D$313:$D$333,"○")+SUMIFS(作業日報!$F$313:$F$333,作業日報!$E$313:$E$333,$A70,作業日報!$H$313:$H$333,"○")</f>
        <v>0</v>
      </c>
      <c r="M70" s="394">
        <f>SUMIFS(作業日報!$B$356:$B$376,作業日報!$A$356:$A$376,$A70,作業日報!$D$356:$D$376,"○")+SUMIFS(作業日報!$F$356:$F$376,作業日報!$E$356:$E$376,$A70,作業日報!$H$356:$H$376,"○")</f>
        <v>0</v>
      </c>
      <c r="N70" s="394">
        <f>SUMIFS(作業日報!$B$399:$B$419,作業日報!$A$399:$A$419,$A70,作業日報!$D$399:$D$419,"○")+SUMIFS(作業日報!$F$399:$F$419,作業日報!$E$399:$E$419,$A70,作業日報!$H$399:$H$419,"○")</f>
        <v>0</v>
      </c>
      <c r="O70" s="394">
        <f>SUMIFS(作業日報!$B$442:$B$462,作業日報!$A$442:$A$462,$A70,作業日報!$D$442:$D$462,"○")+SUMIFS(作業日報!$F$442:$F$462,作業日報!$E$442:$E$462,$A70,作業日報!$H$442:$H$462,"○")</f>
        <v>0</v>
      </c>
      <c r="P70" s="394">
        <f>SUMIFS(作業日報!$B$485:$B$505,作業日報!$A$485:$A$505,$A70,作業日報!$D$485:$D$505,"○")+SUMIFS(作業日報!$F$485:$F$505,作業日報!$E$485:$E$505,$A70,作業日報!$H$485:$H$505,"○")</f>
        <v>0</v>
      </c>
      <c r="Q70" s="394">
        <f>SUMIFS(作業日報!$B$528:$B$548,作業日報!$A$528:$A$548,$A70,作業日報!$D$528:$D$548,"○")+SUMIFS(作業日報!$F$528:$F$548,作業日報!$E$528:$E$548,$A70,作業日報!$H$528:$H$548,"○")</f>
        <v>0</v>
      </c>
      <c r="R70" s="394">
        <f>SUMIFS(作業日報!$B$571:$B$591,作業日報!$A$571:$A$591,$A70,作業日報!$D$571:$D$591,"○")+SUMIFS(作業日報!$F$571:$F$591,作業日報!$E$571:$E$591,$A70,作業日報!$H$571:$H$591,"○")</f>
        <v>0</v>
      </c>
      <c r="S70" s="391">
        <f>SUMIFS(作業日報!$B$614:$B$634,作業日報!$A$614:$A$634,$A70,作業日報!$D$614:$D$634,"○")+SUMIFS(作業日報!$F$614:$F$634,作業日報!$E$614:$E$634,$A70,作業日報!$H$614:$H$634,"○")</f>
        <v>0</v>
      </c>
      <c r="T70" s="393">
        <f>SUMIFS(作業日報!$B$657:$B$677,作業日報!$A$657:$A$677,$A70,作業日報!$D$657:$D$677,"○")+SUMIFS(作業日報!$F$657:$F$677,作業日報!$E$657:$E$677,$A70,作業日報!$H$657:$H$677,"○")</f>
        <v>0</v>
      </c>
      <c r="U70" s="392">
        <f>SUMIFS(作業日報!$B$700:$B$720,作業日報!$A$700:$A$720,$A70,作業日報!$D$700:$D$720,"○")+SUMIFS(作業日報!$F$700:$F$720,作業日報!$E$700:$E$720,$A70,作業日報!$H$700:$H$720,"○")</f>
        <v>0</v>
      </c>
      <c r="V70" s="392">
        <f>SUMIFS(作業日報!$B$743:$B$763,作業日報!$A$743:$A$763,$A70,作業日報!$D$743:$D$763,"○")+SUMIFS(作業日報!$F$743:$F$763,作業日報!$E$743:$E$763,$A70,作業日報!$H$743:$H$763,"○")</f>
        <v>0</v>
      </c>
      <c r="W70" s="392">
        <f>SUMIFS(作業日報!$B$786:$B$806,作業日報!$A$786:$A$806,$A70,作業日報!$D$786:$D$806,"○")+SUMIFS(作業日報!$F$786:$F$806,作業日報!$E$786:$E$806,$A70,作業日報!$H$786:$H$806,"○")</f>
        <v>0</v>
      </c>
      <c r="X70" s="392">
        <f>SUMIFS(作業日報!$B$829:$B$849,作業日報!$A$829:$A$849,$A70,作業日報!$D$829:$D$849,"○")+SUMIFS(作業日報!$F$829:$F$849,作業日報!$E$829:$E$849,$A70,作業日報!$H$829:$H$849,"○")</f>
        <v>0</v>
      </c>
      <c r="Y70" s="392">
        <f>SUMIFS(作業日報!$B$872:$B$892,作業日報!$A$872:$A$892,$A70,作業日報!$D$872:$D$892,"○")+SUMIFS(作業日報!$F$872:$F$892,作業日報!$E$872:$E$892,$A70,作業日報!$H$872:$H$892,"○")</f>
        <v>0</v>
      </c>
      <c r="Z70" s="392">
        <f>SUMIFS(作業日報!$B$915:$B$935,作業日報!$A$915:$A$935,$A70,作業日報!$D$915:$D$935,"○")+SUMIFS(作業日報!$F$915:$F$935,作業日報!$E$915:$E$935,$A70,作業日報!$H$915:$H$935,"○")</f>
        <v>0</v>
      </c>
      <c r="AA70" s="473">
        <f>SUMIFS(作業日報!$B$958:$B$978,作業日報!$A$958:$A$978,$A70,作業日報!$D$958:$D$978,"○")+SUMIFS(作業日報!$F$958:$F$978,作業日報!$E$958:$E$978,$A70,作業日報!$H$958:$H$978,"○")</f>
        <v>0</v>
      </c>
      <c r="AB70" s="392">
        <f>SUMIFS(作業日報!$B$1001:$B$1021,作業日報!$A$1001:$A$1021,$A70,作業日報!$D$1001:$D$1021,"○")+SUMIFS(作業日報!$F$1001:$F$1021,作業日報!$E$1001:$E$1021,$A70,作業日報!$H$1001:$H$1021,"○")</f>
        <v>0</v>
      </c>
      <c r="AC70" s="392">
        <f>SUMIFS(作業日報!$B$1044:$B$1064,作業日報!$A$1044:$A$1064,$A70,作業日報!$D$1044:$D$1064,"○")+SUMIFS(作業日報!$F$1044:$F$1064,作業日報!$E$1044:$E$1064,$A70,作業日報!$H$1044:$H$1064,"○")</f>
        <v>0</v>
      </c>
      <c r="AD70" s="392">
        <f>SUMIFS(作業日報!$B$1087:$B$1107,作業日報!$A$1087:$A$1107,$A70,作業日報!$D$1087:$D$1107,"○")+SUMIFS(作業日報!$F$1087:$F$1107,作業日報!$E$1087:$E$1107,$A70,作業日報!$H$1087:$H$1107,"○")</f>
        <v>0</v>
      </c>
      <c r="AE70" s="392">
        <f>SUMIFS(作業日報!$B$1130:$B$1150,作業日報!$A$1130:$A$1150,$A70,作業日報!$D$1130:$D$1150,"○")+SUMIFS(作業日報!$F$1130:$F$1150,作業日報!$E$1130:$E$1150,$A70,作業日報!$H$1130:$H$1150,"○")</f>
        <v>0</v>
      </c>
      <c r="AF70" s="392">
        <f>SUMIFS(作業日報!$B$1173:$B$1193,作業日報!$A$1173:$A$1193,$A70,作業日報!$D$1173:$D$1193,"○")+SUMIFS(作業日報!$F$1173:$F$1193,作業日報!$E$1173:$E$1193,$A70,作業日報!$H$1173:$H$1193,"○")</f>
        <v>0</v>
      </c>
      <c r="AG70" s="392">
        <f>SUMIFS(作業日報!$B$1216:$B$1236,作業日報!$A$1216:$A$1236,$A70,作業日報!$D$1216:$D$1236,"○")+SUMIFS(作業日報!$F$1216:$F$1236,作業日報!$E$1216:$E$1236,$A70,作業日報!$H$1216:$H$1236,"○")</f>
        <v>0</v>
      </c>
      <c r="AH70" s="392">
        <f>SUMIFS(作業日報!$B$1259:$B$1279,作業日報!$A$1259:$A$1279,$A70,作業日報!$D$1259:$D$1279,"○")+SUMIFS(作業日報!$F$1259:$F$1279,作業日報!$E$1259:$E$1279,$A70,作業日報!$H$1259:$H$1279,"○")</f>
        <v>0</v>
      </c>
      <c r="AI70" s="392">
        <f>SUMIFS(作業日報!$B$1302:$B$1322,作業日報!$A$1302:$A$1322,$A70,作業日報!$D$1302:$D$1322,"○")+SUMIFS(作業日報!$F$1302:$F$1322,作業日報!$E$1302:$E$1322,$A70,作業日報!$H$1302:$H$1322,"○")</f>
        <v>0</v>
      </c>
      <c r="AJ70" s="392">
        <f>SUMIFS(作業日報!$B$1345:$B$1365,作業日報!$A$1345:$A$1365,$A70,作業日報!$D$1345:$D$1365,"○")+SUMIFS(作業日報!$F$1345:$F$1365,作業日報!$E$1345:$E$1365,$A70,作業日報!$H$1345:$H$1365,"○")</f>
        <v>0</v>
      </c>
      <c r="AK70" s="392">
        <f>SUMIFS(作業日報!$B$1388:$B$1408,作業日報!$A$1388:$A$1408,$A70,作業日報!$D$1388:$D$1408,"○")+SUMIFS(作業日報!$F$1388:$F$1408,作業日報!$E$1388:$E$1408,$A70,作業日報!$H$1388:$H$1408,"○")</f>
        <v>0</v>
      </c>
      <c r="AL70" s="392">
        <f>SUMIFS(作業日報!$B$1431:$B$1451,作業日報!$A$1431:$A$1451,$A70,作業日報!$D$1431:$D$1451,"○")+SUMIFS(作業日報!$F$1431:$F$1451,作業日報!$E$1431:$E$1451,$A70,作業日報!$H$1431:$H$1451,"○")</f>
        <v>0</v>
      </c>
      <c r="AM70" s="392">
        <f>SUMIFS(作業日報!$B$1474:$B$1494,作業日報!$A$1474:$A$1494,$A70,作業日報!$D$1474:$D$1494,"○")+SUMIFS(作業日報!$F$1474:$F$1494,作業日報!$E$1474:$E$1494,$A70,作業日報!$H$1474:$H$1494,"○")</f>
        <v>0</v>
      </c>
      <c r="AN70" s="392">
        <f>SUMIFS(作業日報!$B$1517:$B$1537,作業日報!$A$1517:$A$1537,$A70,作業日報!$D$1517:$D$1537,"○")+SUMIFS(作業日報!$F$1517:$F$1537,作業日報!$E$1517:$E$1537,$A70,作業日報!$H$1517:$H$1537,"○")</f>
        <v>0</v>
      </c>
      <c r="AO70" s="392">
        <f>SUMIFS(作業日報!$B$1560:$B$1580,作業日報!$A$1560:$A$1580,$A70,作業日報!$D$1560:$D$1580,"○")+SUMIFS(作業日報!$F$1560:$F$1580,作業日報!$E$1560:$E$1580,$A70,作業日報!$H$1560:$H$1580,"○")</f>
        <v>0</v>
      </c>
      <c r="AP70" s="392">
        <f>SUMIFS(作業日報!$B$1603:$B$1623,作業日報!$A$1603:$A$1623,$A70,作業日報!$D$1603:$D$1623,"○")+SUMIFS(作業日報!$F$1603:$F$1623,作業日報!$E$1603:$E$1623,$A70,作業日報!$H$1603:$H$1623,"○")</f>
        <v>0</v>
      </c>
      <c r="AQ70" s="392">
        <f>SUMIFS(作業日報!$B$1646:$B$1666,作業日報!$A$1646:$A$1666,$A70,作業日報!$D$1646:$D$1666,"○")+SUMIFS(作業日報!$F$1646:$F$1666,作業日報!$E$1646:$E$1666,$A70,作業日報!$H$1646:$H$1666,"○")</f>
        <v>0</v>
      </c>
      <c r="AR70" s="392">
        <f>SUMIFS(作業日報!$B$1689:$B$1709,作業日報!$A$1689:$A$1709,$A70,作業日報!$D$1689:$D$1709,"○")+SUMIFS(作業日報!$F$1689:$F$1709,作業日報!$E$1689:$E$1709,$A70,作業日報!$H$1689:$H$1709,"○")</f>
        <v>0</v>
      </c>
      <c r="AS70" s="392">
        <f>SUMIFS(作業日報!$B$1732:$B$1752,作業日報!$A$1732:$A$1752,$A70,作業日報!$D$1732:$D$1752,"○")+SUMIFS(作業日報!$F$1732:$F$1752,作業日報!$E$1732:$E$1752,$A70,作業日報!$H$1732:$H$1752,"○")</f>
        <v>0</v>
      </c>
      <c r="AT70" s="392">
        <f>SUMIFS(作業日報!$B$1775:$B$1795,作業日報!$A$1775:$A$1795,$A70,作業日報!$D$1775:$D$1795,"○")+SUMIFS(作業日報!$F$1775:$F$1795,作業日報!$E$1775:$E$1795,$A70,作業日報!$H$1775:$H$1795,"○")</f>
        <v>0</v>
      </c>
      <c r="AU70" s="392">
        <f>SUMIFS(作業日報!$B$1818:$B$1838,作業日報!$A$1818:$A$1838,$A70,作業日報!$D$1818:$D$1838,"○")+SUMIFS(作業日報!$F$1818:$F$1838,作業日報!$E$1818:$E$1838,$A70,作業日報!$H$1818:$H$1838,"○")</f>
        <v>0</v>
      </c>
      <c r="AV70" s="392">
        <f>SUMIFS(作業日報!$B$1861:$B$1881,作業日報!$A$1861:$A$1881,$A70,作業日報!$D$1861:$D$1881,"○")+SUMIFS(作業日報!$F$1861:$F$1881,作業日報!$E$1861:$E$1881,$A70,作業日報!$H$1861:$H$1881,"○")</f>
        <v>0</v>
      </c>
      <c r="AW70" s="392">
        <f>SUMIFS(作業日報!$B$1904:$B$1924,作業日報!$A$1904:$A$1924,$A70,作業日報!$D$1904:$D$1924,"○")+SUMIFS(作業日報!$F$1904:$F$1924,作業日報!$E$1904:$E$1924,$A70,作業日報!$H$1904:$H$1924,"○")</f>
        <v>0</v>
      </c>
      <c r="AX70" s="392">
        <f>SUMIFS(作業日報!$B$1947:$B$1967,作業日報!$A$1947:$A$1967,$A70,作業日報!$D$1947:$D$1967,"○")+SUMIFS(作業日報!$F$1947:$F$1967,作業日報!$E$1947:$E$1967,$A70,作業日報!$H$1947:$H$1967,"○")</f>
        <v>0</v>
      </c>
      <c r="AY70" s="392">
        <f>SUMIFS(作業日報!$B$1990:$B$2010,作業日報!$A$1990:$A$2010,$A70,作業日報!$D$1990:$D$2010,"○")+SUMIFS(作業日報!$F$1990:$F$2010,作業日報!$E$1990:$E$2010,$A70,作業日報!$H$1990:$H$2010,"○")</f>
        <v>0</v>
      </c>
      <c r="AZ70" s="392">
        <f>SUMIFS(作業日報!$B$2033:$B$2053,作業日報!$A$2033:$A$2053,$A70,作業日報!$D$2033:$D$2053,"○")+SUMIFS(作業日報!$F$2033:$F$2053,作業日報!$E$2033:$E$2053,$A70,作業日報!$H$2033:$H$2053,"○")</f>
        <v>0</v>
      </c>
      <c r="BA70" s="392">
        <f>SUMIFS(作業日報!$B$2076:$B$2096,作業日報!$A$2076:$A$2096,$A70,作業日報!$D$2076:$D$2096,"○")+SUMIFS(作業日報!$F$2076:$F$2096,作業日報!$E$2076:$E$2096,$A70,作業日報!$H$2076:$H$2096,"○")</f>
        <v>0</v>
      </c>
      <c r="BB70" s="392">
        <f>SUMIFS(作業日報!$B$2119:$B$2139,作業日報!$A$2119:$A$2139,$A70,作業日報!$D$2119:$D$2139,"○")+SUMIFS(作業日報!$F$2119:$F$2139,作業日報!$E$2119:$E$2139,$A70,作業日報!$H$2119:$H$2139,"○")</f>
        <v>0</v>
      </c>
      <c r="BC70" s="478">
        <f>SUMIFS(作業日報!$B$2162:$B$2182,作業日報!$A$2162:$A$2182,$A70,作業日報!$D$2162:$D$2182,"○")+SUMIFS(作業日報!$F$2162:$F$2182,作業日報!$E$2162:$E$2182,$A70,作業日報!$H$2162:$H$2182,"○")</f>
        <v>0</v>
      </c>
    </row>
    <row r="71" spans="1:55" x14ac:dyDescent="0.2">
      <c r="A71" s="399"/>
      <c r="B71" s="398"/>
      <c r="C71" s="397"/>
      <c r="D71" s="396">
        <f>SUMIFS(作業日報!B:B,作業日報!A:A,A71,作業日報!D:D,"○")+SUMIFS(作業日報!F:F,作業日報!E:E,A71,作業日報!H:H,"○")</f>
        <v>0</v>
      </c>
      <c r="E71" s="395">
        <f>SUMIFS(作業日報!$B$12:$B$32,作業日報!$A$12:$A$32,$A71,作業日報!$D$12:$D$32,"○")+SUMIFS(作業日報!$F$12:$F$32,作業日報!$E$12:$E$32,$A71,作業日報!$H$12:$H$32,"○")</f>
        <v>0</v>
      </c>
      <c r="F71" s="394">
        <f>SUMIFS(作業日報!$B$55:$B$75,作業日報!$A$55:$A$75,$A71,作業日報!$D$55:$D$75,"○")+SUMIFS(作業日報!$F$55:$F$75,作業日報!$E$55:$E$75,$A71,作業日報!$H$55:$H$75,"○")</f>
        <v>0</v>
      </c>
      <c r="G71" s="394">
        <f>SUMIFS(作業日報!$B$98:$B$118,作業日報!$A$98:$A$118,$A71,作業日報!$D$98:$D$118,"○")+SUMIFS(作業日報!$F$98:$F$118,作業日報!$E$98:$E$118,$A71,作業日報!$H$98:$H$118,"○")</f>
        <v>0</v>
      </c>
      <c r="H71" s="394">
        <f>SUMIFS(作業日報!$B$141:$B$161,作業日報!$A$141:$A$161,$A71,作業日報!$D$141:$D$161,"○")+SUMIFS(作業日報!$F$141:$F$161,作業日報!$E$141:$E$161,$A71,作業日報!$H$141:$H$161,"○")</f>
        <v>0</v>
      </c>
      <c r="I71" s="394">
        <f>SUMIFS(作業日報!$B$184:$B$204,作業日報!$A$184:$A$204,$A71,作業日報!$D$184:$D$204,"○")+SUMIFS(作業日報!$F$184:$F$204,作業日報!$E$184:$E$204,$A71,作業日報!$H$184:$H$204,"○")</f>
        <v>0</v>
      </c>
      <c r="J71" s="394">
        <f>SUMIFS(作業日報!$B$227:$B$247,作業日報!$A$227:$A$247,$A71,作業日報!$D$227:$D$247,"○")+SUMIFS(作業日報!$F$227:$F$247,作業日報!$E$227:$E$247,$A71,作業日報!$H$227:$H$247,"○")</f>
        <v>0</v>
      </c>
      <c r="K71" s="394">
        <f>SUMIFS(作業日報!$B$270:$B$290,作業日報!$A$270:$A$290,$A71,作業日報!$D$270:$D$290,"○")+SUMIFS(作業日報!$F$270:$F$290,作業日報!$E$270:$E$290,$A71,作業日報!$H$270:$H$290,"○")</f>
        <v>0</v>
      </c>
      <c r="L71" s="394">
        <f>SUMIFS(作業日報!$B$313:$B$333,作業日報!$A$313:$A$333,$A71,作業日報!$D$313:$D$333,"○")+SUMIFS(作業日報!$F$313:$F$333,作業日報!$E$313:$E$333,$A71,作業日報!$H$313:$H$333,"○")</f>
        <v>0</v>
      </c>
      <c r="M71" s="394">
        <f>SUMIFS(作業日報!$B$356:$B$376,作業日報!$A$356:$A$376,$A71,作業日報!$D$356:$D$376,"○")+SUMIFS(作業日報!$F$356:$F$376,作業日報!$E$356:$E$376,$A71,作業日報!$H$356:$H$376,"○")</f>
        <v>0</v>
      </c>
      <c r="N71" s="394">
        <f>SUMIFS(作業日報!$B$399:$B$419,作業日報!$A$399:$A$419,$A71,作業日報!$D$399:$D$419,"○")+SUMIFS(作業日報!$F$399:$F$419,作業日報!$E$399:$E$419,$A71,作業日報!$H$399:$H$419,"○")</f>
        <v>0</v>
      </c>
      <c r="O71" s="394">
        <f>SUMIFS(作業日報!$B$442:$B$462,作業日報!$A$442:$A$462,$A71,作業日報!$D$442:$D$462,"○")+SUMIFS(作業日報!$F$442:$F$462,作業日報!$E$442:$E$462,$A71,作業日報!$H$442:$H$462,"○")</f>
        <v>0</v>
      </c>
      <c r="P71" s="394">
        <f>SUMIFS(作業日報!$B$485:$B$505,作業日報!$A$485:$A$505,$A71,作業日報!$D$485:$D$505,"○")+SUMIFS(作業日報!$F$485:$F$505,作業日報!$E$485:$E$505,$A71,作業日報!$H$485:$H$505,"○")</f>
        <v>0</v>
      </c>
      <c r="Q71" s="394">
        <f>SUMIFS(作業日報!$B$528:$B$548,作業日報!$A$528:$A$548,$A71,作業日報!$D$528:$D$548,"○")+SUMIFS(作業日報!$F$528:$F$548,作業日報!$E$528:$E$548,$A71,作業日報!$H$528:$H$548,"○")</f>
        <v>0</v>
      </c>
      <c r="R71" s="394">
        <f>SUMIFS(作業日報!$B$571:$B$591,作業日報!$A$571:$A$591,$A71,作業日報!$D$571:$D$591,"○")+SUMIFS(作業日報!$F$571:$F$591,作業日報!$E$571:$E$591,$A71,作業日報!$H$571:$H$591,"○")</f>
        <v>0</v>
      </c>
      <c r="S71" s="391">
        <f>SUMIFS(作業日報!$B$614:$B$634,作業日報!$A$614:$A$634,$A71,作業日報!$D$614:$D$634,"○")+SUMIFS(作業日報!$F$614:$F$634,作業日報!$E$614:$E$634,$A71,作業日報!$H$614:$H$634,"○")</f>
        <v>0</v>
      </c>
      <c r="T71" s="393">
        <f>SUMIFS(作業日報!$B$657:$B$677,作業日報!$A$657:$A$677,$A71,作業日報!$D$657:$D$677,"○")+SUMIFS(作業日報!$F$657:$F$677,作業日報!$E$657:$E$677,$A71,作業日報!$H$657:$H$677,"○")</f>
        <v>0</v>
      </c>
      <c r="U71" s="392">
        <f>SUMIFS(作業日報!$B$700:$B$720,作業日報!$A$700:$A$720,$A71,作業日報!$D$700:$D$720,"○")+SUMIFS(作業日報!$F$700:$F$720,作業日報!$E$700:$E$720,$A71,作業日報!$H$700:$H$720,"○")</f>
        <v>0</v>
      </c>
      <c r="V71" s="392">
        <f>SUMIFS(作業日報!$B$743:$B$763,作業日報!$A$743:$A$763,$A71,作業日報!$D$743:$D$763,"○")+SUMIFS(作業日報!$F$743:$F$763,作業日報!$E$743:$E$763,$A71,作業日報!$H$743:$H$763,"○")</f>
        <v>0</v>
      </c>
      <c r="W71" s="392">
        <f>SUMIFS(作業日報!$B$786:$B$806,作業日報!$A$786:$A$806,$A71,作業日報!$D$786:$D$806,"○")+SUMIFS(作業日報!$F$786:$F$806,作業日報!$E$786:$E$806,$A71,作業日報!$H$786:$H$806,"○")</f>
        <v>0</v>
      </c>
      <c r="X71" s="392">
        <f>SUMIFS(作業日報!$B$829:$B$849,作業日報!$A$829:$A$849,$A71,作業日報!$D$829:$D$849,"○")+SUMIFS(作業日報!$F$829:$F$849,作業日報!$E$829:$E$849,$A71,作業日報!$H$829:$H$849,"○")</f>
        <v>0</v>
      </c>
      <c r="Y71" s="392">
        <f>SUMIFS(作業日報!$B$872:$B$892,作業日報!$A$872:$A$892,$A71,作業日報!$D$872:$D$892,"○")+SUMIFS(作業日報!$F$872:$F$892,作業日報!$E$872:$E$892,$A71,作業日報!$H$872:$H$892,"○")</f>
        <v>0</v>
      </c>
      <c r="Z71" s="392">
        <f>SUMIFS(作業日報!$B$915:$B$935,作業日報!$A$915:$A$935,$A71,作業日報!$D$915:$D$935,"○")+SUMIFS(作業日報!$F$915:$F$935,作業日報!$E$915:$E$935,$A71,作業日報!$H$915:$H$935,"○")</f>
        <v>0</v>
      </c>
      <c r="AA71" s="473">
        <f>SUMIFS(作業日報!$B$958:$B$978,作業日報!$A$958:$A$978,$A71,作業日報!$D$958:$D$978,"○")+SUMIFS(作業日報!$F$958:$F$978,作業日報!$E$958:$E$978,$A71,作業日報!$H$958:$H$978,"○")</f>
        <v>0</v>
      </c>
      <c r="AB71" s="392">
        <f>SUMIFS(作業日報!$B$1001:$B$1021,作業日報!$A$1001:$A$1021,$A71,作業日報!$D$1001:$D$1021,"○")+SUMIFS(作業日報!$F$1001:$F$1021,作業日報!$E$1001:$E$1021,$A71,作業日報!$H$1001:$H$1021,"○")</f>
        <v>0</v>
      </c>
      <c r="AC71" s="392">
        <f>SUMIFS(作業日報!$B$1044:$B$1064,作業日報!$A$1044:$A$1064,$A71,作業日報!$D$1044:$D$1064,"○")+SUMIFS(作業日報!$F$1044:$F$1064,作業日報!$E$1044:$E$1064,$A71,作業日報!$H$1044:$H$1064,"○")</f>
        <v>0</v>
      </c>
      <c r="AD71" s="392">
        <f>SUMIFS(作業日報!$B$1087:$B$1107,作業日報!$A$1087:$A$1107,$A71,作業日報!$D$1087:$D$1107,"○")+SUMIFS(作業日報!$F$1087:$F$1107,作業日報!$E$1087:$E$1107,$A71,作業日報!$H$1087:$H$1107,"○")</f>
        <v>0</v>
      </c>
      <c r="AE71" s="392">
        <f>SUMIFS(作業日報!$B$1130:$B$1150,作業日報!$A$1130:$A$1150,$A71,作業日報!$D$1130:$D$1150,"○")+SUMIFS(作業日報!$F$1130:$F$1150,作業日報!$E$1130:$E$1150,$A71,作業日報!$H$1130:$H$1150,"○")</f>
        <v>0</v>
      </c>
      <c r="AF71" s="392">
        <f>SUMIFS(作業日報!$B$1173:$B$1193,作業日報!$A$1173:$A$1193,$A71,作業日報!$D$1173:$D$1193,"○")+SUMIFS(作業日報!$F$1173:$F$1193,作業日報!$E$1173:$E$1193,$A71,作業日報!$H$1173:$H$1193,"○")</f>
        <v>0</v>
      </c>
      <c r="AG71" s="392">
        <f>SUMIFS(作業日報!$B$1216:$B$1236,作業日報!$A$1216:$A$1236,$A71,作業日報!$D$1216:$D$1236,"○")+SUMIFS(作業日報!$F$1216:$F$1236,作業日報!$E$1216:$E$1236,$A71,作業日報!$H$1216:$H$1236,"○")</f>
        <v>0</v>
      </c>
      <c r="AH71" s="392">
        <f>SUMIFS(作業日報!$B$1259:$B$1279,作業日報!$A$1259:$A$1279,$A71,作業日報!$D$1259:$D$1279,"○")+SUMIFS(作業日報!$F$1259:$F$1279,作業日報!$E$1259:$E$1279,$A71,作業日報!$H$1259:$H$1279,"○")</f>
        <v>0</v>
      </c>
      <c r="AI71" s="392">
        <f>SUMIFS(作業日報!$B$1302:$B$1322,作業日報!$A$1302:$A$1322,$A71,作業日報!$D$1302:$D$1322,"○")+SUMIFS(作業日報!$F$1302:$F$1322,作業日報!$E$1302:$E$1322,$A71,作業日報!$H$1302:$H$1322,"○")</f>
        <v>0</v>
      </c>
      <c r="AJ71" s="392">
        <f>SUMIFS(作業日報!$B$1345:$B$1365,作業日報!$A$1345:$A$1365,$A71,作業日報!$D$1345:$D$1365,"○")+SUMIFS(作業日報!$F$1345:$F$1365,作業日報!$E$1345:$E$1365,$A71,作業日報!$H$1345:$H$1365,"○")</f>
        <v>0</v>
      </c>
      <c r="AK71" s="392">
        <f>SUMIFS(作業日報!$B$1388:$B$1408,作業日報!$A$1388:$A$1408,$A71,作業日報!$D$1388:$D$1408,"○")+SUMIFS(作業日報!$F$1388:$F$1408,作業日報!$E$1388:$E$1408,$A71,作業日報!$H$1388:$H$1408,"○")</f>
        <v>0</v>
      </c>
      <c r="AL71" s="392">
        <f>SUMIFS(作業日報!$B$1431:$B$1451,作業日報!$A$1431:$A$1451,$A71,作業日報!$D$1431:$D$1451,"○")+SUMIFS(作業日報!$F$1431:$F$1451,作業日報!$E$1431:$E$1451,$A71,作業日報!$H$1431:$H$1451,"○")</f>
        <v>0</v>
      </c>
      <c r="AM71" s="392">
        <f>SUMIFS(作業日報!$B$1474:$B$1494,作業日報!$A$1474:$A$1494,$A71,作業日報!$D$1474:$D$1494,"○")+SUMIFS(作業日報!$F$1474:$F$1494,作業日報!$E$1474:$E$1494,$A71,作業日報!$H$1474:$H$1494,"○")</f>
        <v>0</v>
      </c>
      <c r="AN71" s="392">
        <f>SUMIFS(作業日報!$B$1517:$B$1537,作業日報!$A$1517:$A$1537,$A71,作業日報!$D$1517:$D$1537,"○")+SUMIFS(作業日報!$F$1517:$F$1537,作業日報!$E$1517:$E$1537,$A71,作業日報!$H$1517:$H$1537,"○")</f>
        <v>0</v>
      </c>
      <c r="AO71" s="392">
        <f>SUMIFS(作業日報!$B$1560:$B$1580,作業日報!$A$1560:$A$1580,$A71,作業日報!$D$1560:$D$1580,"○")+SUMIFS(作業日報!$F$1560:$F$1580,作業日報!$E$1560:$E$1580,$A71,作業日報!$H$1560:$H$1580,"○")</f>
        <v>0</v>
      </c>
      <c r="AP71" s="392">
        <f>SUMIFS(作業日報!$B$1603:$B$1623,作業日報!$A$1603:$A$1623,$A71,作業日報!$D$1603:$D$1623,"○")+SUMIFS(作業日報!$F$1603:$F$1623,作業日報!$E$1603:$E$1623,$A71,作業日報!$H$1603:$H$1623,"○")</f>
        <v>0</v>
      </c>
      <c r="AQ71" s="392">
        <f>SUMIFS(作業日報!$B$1646:$B$1666,作業日報!$A$1646:$A$1666,$A71,作業日報!$D$1646:$D$1666,"○")+SUMIFS(作業日報!$F$1646:$F$1666,作業日報!$E$1646:$E$1666,$A71,作業日報!$H$1646:$H$1666,"○")</f>
        <v>0</v>
      </c>
      <c r="AR71" s="392">
        <f>SUMIFS(作業日報!$B$1689:$B$1709,作業日報!$A$1689:$A$1709,$A71,作業日報!$D$1689:$D$1709,"○")+SUMIFS(作業日報!$F$1689:$F$1709,作業日報!$E$1689:$E$1709,$A71,作業日報!$H$1689:$H$1709,"○")</f>
        <v>0</v>
      </c>
      <c r="AS71" s="392">
        <f>SUMIFS(作業日報!$B$1732:$B$1752,作業日報!$A$1732:$A$1752,$A71,作業日報!$D$1732:$D$1752,"○")+SUMIFS(作業日報!$F$1732:$F$1752,作業日報!$E$1732:$E$1752,$A71,作業日報!$H$1732:$H$1752,"○")</f>
        <v>0</v>
      </c>
      <c r="AT71" s="392">
        <f>SUMIFS(作業日報!$B$1775:$B$1795,作業日報!$A$1775:$A$1795,$A71,作業日報!$D$1775:$D$1795,"○")+SUMIFS(作業日報!$F$1775:$F$1795,作業日報!$E$1775:$E$1795,$A71,作業日報!$H$1775:$H$1795,"○")</f>
        <v>0</v>
      </c>
      <c r="AU71" s="392">
        <f>SUMIFS(作業日報!$B$1818:$B$1838,作業日報!$A$1818:$A$1838,$A71,作業日報!$D$1818:$D$1838,"○")+SUMIFS(作業日報!$F$1818:$F$1838,作業日報!$E$1818:$E$1838,$A71,作業日報!$H$1818:$H$1838,"○")</f>
        <v>0</v>
      </c>
      <c r="AV71" s="392">
        <f>SUMIFS(作業日報!$B$1861:$B$1881,作業日報!$A$1861:$A$1881,$A71,作業日報!$D$1861:$D$1881,"○")+SUMIFS(作業日報!$F$1861:$F$1881,作業日報!$E$1861:$E$1881,$A71,作業日報!$H$1861:$H$1881,"○")</f>
        <v>0</v>
      </c>
      <c r="AW71" s="392">
        <f>SUMIFS(作業日報!$B$1904:$B$1924,作業日報!$A$1904:$A$1924,$A71,作業日報!$D$1904:$D$1924,"○")+SUMIFS(作業日報!$F$1904:$F$1924,作業日報!$E$1904:$E$1924,$A71,作業日報!$H$1904:$H$1924,"○")</f>
        <v>0</v>
      </c>
      <c r="AX71" s="392">
        <f>SUMIFS(作業日報!$B$1947:$B$1967,作業日報!$A$1947:$A$1967,$A71,作業日報!$D$1947:$D$1967,"○")+SUMIFS(作業日報!$F$1947:$F$1967,作業日報!$E$1947:$E$1967,$A71,作業日報!$H$1947:$H$1967,"○")</f>
        <v>0</v>
      </c>
      <c r="AY71" s="392">
        <f>SUMIFS(作業日報!$B$1990:$B$2010,作業日報!$A$1990:$A$2010,$A71,作業日報!$D$1990:$D$2010,"○")+SUMIFS(作業日報!$F$1990:$F$2010,作業日報!$E$1990:$E$2010,$A71,作業日報!$H$1990:$H$2010,"○")</f>
        <v>0</v>
      </c>
      <c r="AZ71" s="392">
        <f>SUMIFS(作業日報!$B$2033:$B$2053,作業日報!$A$2033:$A$2053,$A71,作業日報!$D$2033:$D$2053,"○")+SUMIFS(作業日報!$F$2033:$F$2053,作業日報!$E$2033:$E$2053,$A71,作業日報!$H$2033:$H$2053,"○")</f>
        <v>0</v>
      </c>
      <c r="BA71" s="392">
        <f>SUMIFS(作業日報!$B$2076:$B$2096,作業日報!$A$2076:$A$2096,$A71,作業日報!$D$2076:$D$2096,"○")+SUMIFS(作業日報!$F$2076:$F$2096,作業日報!$E$2076:$E$2096,$A71,作業日報!$H$2076:$H$2096,"○")</f>
        <v>0</v>
      </c>
      <c r="BB71" s="392">
        <f>SUMIFS(作業日報!$B$2119:$B$2139,作業日報!$A$2119:$A$2139,$A71,作業日報!$D$2119:$D$2139,"○")+SUMIFS(作業日報!$F$2119:$F$2139,作業日報!$E$2119:$E$2139,$A71,作業日報!$H$2119:$H$2139,"○")</f>
        <v>0</v>
      </c>
      <c r="BC71" s="478">
        <f>SUMIFS(作業日報!$B$2162:$B$2182,作業日報!$A$2162:$A$2182,$A71,作業日報!$D$2162:$D$2182,"○")+SUMIFS(作業日報!$F$2162:$F$2182,作業日報!$E$2162:$E$2182,$A71,作業日報!$H$2162:$H$2182,"○")</f>
        <v>0</v>
      </c>
    </row>
    <row r="72" spans="1:55" x14ac:dyDescent="0.2">
      <c r="A72" s="399"/>
      <c r="B72" s="398"/>
      <c r="C72" s="397"/>
      <c r="D72" s="396">
        <f>SUMIFS(作業日報!B:B,作業日報!A:A,A72,作業日報!D:D,"○")+SUMIFS(作業日報!F:F,作業日報!E:E,A72,作業日報!H:H,"○")</f>
        <v>0</v>
      </c>
      <c r="E72" s="395">
        <f>SUMIFS(作業日報!$B$12:$B$32,作業日報!$A$12:$A$32,$A72,作業日報!$D$12:$D$32,"○")+SUMIFS(作業日報!$F$12:$F$32,作業日報!$E$12:$E$32,$A72,作業日報!$H$12:$H$32,"○")</f>
        <v>0</v>
      </c>
      <c r="F72" s="394">
        <f>SUMIFS(作業日報!$B$55:$B$75,作業日報!$A$55:$A$75,$A72,作業日報!$D$55:$D$75,"○")+SUMIFS(作業日報!$F$55:$F$75,作業日報!$E$55:$E$75,$A72,作業日報!$H$55:$H$75,"○")</f>
        <v>0</v>
      </c>
      <c r="G72" s="394">
        <f>SUMIFS(作業日報!$B$98:$B$118,作業日報!$A$98:$A$118,$A72,作業日報!$D$98:$D$118,"○")+SUMIFS(作業日報!$F$98:$F$118,作業日報!$E$98:$E$118,$A72,作業日報!$H$98:$H$118,"○")</f>
        <v>0</v>
      </c>
      <c r="H72" s="394">
        <f>SUMIFS(作業日報!$B$141:$B$161,作業日報!$A$141:$A$161,$A72,作業日報!$D$141:$D$161,"○")+SUMIFS(作業日報!$F$141:$F$161,作業日報!$E$141:$E$161,$A72,作業日報!$H$141:$H$161,"○")</f>
        <v>0</v>
      </c>
      <c r="I72" s="394">
        <f>SUMIFS(作業日報!$B$184:$B$204,作業日報!$A$184:$A$204,$A72,作業日報!$D$184:$D$204,"○")+SUMIFS(作業日報!$F$184:$F$204,作業日報!$E$184:$E$204,$A72,作業日報!$H$184:$H$204,"○")</f>
        <v>0</v>
      </c>
      <c r="J72" s="394">
        <f>SUMIFS(作業日報!$B$227:$B$247,作業日報!$A$227:$A$247,$A72,作業日報!$D$227:$D$247,"○")+SUMIFS(作業日報!$F$227:$F$247,作業日報!$E$227:$E$247,$A72,作業日報!$H$227:$H$247,"○")</f>
        <v>0</v>
      </c>
      <c r="K72" s="394">
        <f>SUMIFS(作業日報!$B$270:$B$290,作業日報!$A$270:$A$290,$A72,作業日報!$D$270:$D$290,"○")+SUMIFS(作業日報!$F$270:$F$290,作業日報!$E$270:$E$290,$A72,作業日報!$H$270:$H$290,"○")</f>
        <v>0</v>
      </c>
      <c r="L72" s="394">
        <f>SUMIFS(作業日報!$B$313:$B$333,作業日報!$A$313:$A$333,$A72,作業日報!$D$313:$D$333,"○")+SUMIFS(作業日報!$F$313:$F$333,作業日報!$E$313:$E$333,$A72,作業日報!$H$313:$H$333,"○")</f>
        <v>0</v>
      </c>
      <c r="M72" s="394">
        <f>SUMIFS(作業日報!$B$356:$B$376,作業日報!$A$356:$A$376,$A72,作業日報!$D$356:$D$376,"○")+SUMIFS(作業日報!$F$356:$F$376,作業日報!$E$356:$E$376,$A72,作業日報!$H$356:$H$376,"○")</f>
        <v>0</v>
      </c>
      <c r="N72" s="394">
        <f>SUMIFS(作業日報!$B$399:$B$419,作業日報!$A$399:$A$419,$A72,作業日報!$D$399:$D$419,"○")+SUMIFS(作業日報!$F$399:$F$419,作業日報!$E$399:$E$419,$A72,作業日報!$H$399:$H$419,"○")</f>
        <v>0</v>
      </c>
      <c r="O72" s="394">
        <f>SUMIFS(作業日報!$B$442:$B$462,作業日報!$A$442:$A$462,$A72,作業日報!$D$442:$D$462,"○")+SUMIFS(作業日報!$F$442:$F$462,作業日報!$E$442:$E$462,$A72,作業日報!$H$442:$H$462,"○")</f>
        <v>0</v>
      </c>
      <c r="P72" s="394">
        <f>SUMIFS(作業日報!$B$485:$B$505,作業日報!$A$485:$A$505,$A72,作業日報!$D$485:$D$505,"○")+SUMIFS(作業日報!$F$485:$F$505,作業日報!$E$485:$E$505,$A72,作業日報!$H$485:$H$505,"○")</f>
        <v>0</v>
      </c>
      <c r="Q72" s="394">
        <f>SUMIFS(作業日報!$B$528:$B$548,作業日報!$A$528:$A$548,$A72,作業日報!$D$528:$D$548,"○")+SUMIFS(作業日報!$F$528:$F$548,作業日報!$E$528:$E$548,$A72,作業日報!$H$528:$H$548,"○")</f>
        <v>0</v>
      </c>
      <c r="R72" s="394">
        <f>SUMIFS(作業日報!$B$571:$B$591,作業日報!$A$571:$A$591,$A72,作業日報!$D$571:$D$591,"○")+SUMIFS(作業日報!$F$571:$F$591,作業日報!$E$571:$E$591,$A72,作業日報!$H$571:$H$591,"○")</f>
        <v>0</v>
      </c>
      <c r="S72" s="391">
        <f>SUMIFS(作業日報!$B$614:$B$634,作業日報!$A$614:$A$634,$A72,作業日報!$D$614:$D$634,"○")+SUMIFS(作業日報!$F$614:$F$634,作業日報!$E$614:$E$634,$A72,作業日報!$H$614:$H$634,"○")</f>
        <v>0</v>
      </c>
      <c r="T72" s="393">
        <f>SUMIFS(作業日報!$B$657:$B$677,作業日報!$A$657:$A$677,$A72,作業日報!$D$657:$D$677,"○")+SUMIFS(作業日報!$F$657:$F$677,作業日報!$E$657:$E$677,$A72,作業日報!$H$657:$H$677,"○")</f>
        <v>0</v>
      </c>
      <c r="U72" s="392">
        <f>SUMIFS(作業日報!$B$700:$B$720,作業日報!$A$700:$A$720,$A72,作業日報!$D$700:$D$720,"○")+SUMIFS(作業日報!$F$700:$F$720,作業日報!$E$700:$E$720,$A72,作業日報!$H$700:$H$720,"○")</f>
        <v>0</v>
      </c>
      <c r="V72" s="392">
        <f>SUMIFS(作業日報!$B$743:$B$763,作業日報!$A$743:$A$763,$A72,作業日報!$D$743:$D$763,"○")+SUMIFS(作業日報!$F$743:$F$763,作業日報!$E$743:$E$763,$A72,作業日報!$H$743:$H$763,"○")</f>
        <v>0</v>
      </c>
      <c r="W72" s="392">
        <f>SUMIFS(作業日報!$B$786:$B$806,作業日報!$A$786:$A$806,$A72,作業日報!$D$786:$D$806,"○")+SUMIFS(作業日報!$F$786:$F$806,作業日報!$E$786:$E$806,$A72,作業日報!$H$786:$H$806,"○")</f>
        <v>0</v>
      </c>
      <c r="X72" s="392">
        <f>SUMIFS(作業日報!$B$829:$B$849,作業日報!$A$829:$A$849,$A72,作業日報!$D$829:$D$849,"○")+SUMIFS(作業日報!$F$829:$F$849,作業日報!$E$829:$E$849,$A72,作業日報!$H$829:$H$849,"○")</f>
        <v>0</v>
      </c>
      <c r="Y72" s="392">
        <f>SUMIFS(作業日報!$B$872:$B$892,作業日報!$A$872:$A$892,$A72,作業日報!$D$872:$D$892,"○")+SUMIFS(作業日報!$F$872:$F$892,作業日報!$E$872:$E$892,$A72,作業日報!$H$872:$H$892,"○")</f>
        <v>0</v>
      </c>
      <c r="Z72" s="392">
        <f>SUMIFS(作業日報!$B$915:$B$935,作業日報!$A$915:$A$935,$A72,作業日報!$D$915:$D$935,"○")+SUMIFS(作業日報!$F$915:$F$935,作業日報!$E$915:$E$935,$A72,作業日報!$H$915:$H$935,"○")</f>
        <v>0</v>
      </c>
      <c r="AA72" s="473">
        <f>SUMIFS(作業日報!$B$958:$B$978,作業日報!$A$958:$A$978,$A72,作業日報!$D$958:$D$978,"○")+SUMIFS(作業日報!$F$958:$F$978,作業日報!$E$958:$E$978,$A72,作業日報!$H$958:$H$978,"○")</f>
        <v>0</v>
      </c>
      <c r="AB72" s="392">
        <f>SUMIFS(作業日報!$B$1001:$B$1021,作業日報!$A$1001:$A$1021,$A72,作業日報!$D$1001:$D$1021,"○")+SUMIFS(作業日報!$F$1001:$F$1021,作業日報!$E$1001:$E$1021,$A72,作業日報!$H$1001:$H$1021,"○")</f>
        <v>0</v>
      </c>
      <c r="AC72" s="392">
        <f>SUMIFS(作業日報!$B$1044:$B$1064,作業日報!$A$1044:$A$1064,$A72,作業日報!$D$1044:$D$1064,"○")+SUMIFS(作業日報!$F$1044:$F$1064,作業日報!$E$1044:$E$1064,$A72,作業日報!$H$1044:$H$1064,"○")</f>
        <v>0</v>
      </c>
      <c r="AD72" s="392">
        <f>SUMIFS(作業日報!$B$1087:$B$1107,作業日報!$A$1087:$A$1107,$A72,作業日報!$D$1087:$D$1107,"○")+SUMIFS(作業日報!$F$1087:$F$1107,作業日報!$E$1087:$E$1107,$A72,作業日報!$H$1087:$H$1107,"○")</f>
        <v>0</v>
      </c>
      <c r="AE72" s="392">
        <f>SUMIFS(作業日報!$B$1130:$B$1150,作業日報!$A$1130:$A$1150,$A72,作業日報!$D$1130:$D$1150,"○")+SUMIFS(作業日報!$F$1130:$F$1150,作業日報!$E$1130:$E$1150,$A72,作業日報!$H$1130:$H$1150,"○")</f>
        <v>0</v>
      </c>
      <c r="AF72" s="392">
        <f>SUMIFS(作業日報!$B$1173:$B$1193,作業日報!$A$1173:$A$1193,$A72,作業日報!$D$1173:$D$1193,"○")+SUMIFS(作業日報!$F$1173:$F$1193,作業日報!$E$1173:$E$1193,$A72,作業日報!$H$1173:$H$1193,"○")</f>
        <v>0</v>
      </c>
      <c r="AG72" s="392">
        <f>SUMIFS(作業日報!$B$1216:$B$1236,作業日報!$A$1216:$A$1236,$A72,作業日報!$D$1216:$D$1236,"○")+SUMIFS(作業日報!$F$1216:$F$1236,作業日報!$E$1216:$E$1236,$A72,作業日報!$H$1216:$H$1236,"○")</f>
        <v>0</v>
      </c>
      <c r="AH72" s="392">
        <f>SUMIFS(作業日報!$B$1259:$B$1279,作業日報!$A$1259:$A$1279,$A72,作業日報!$D$1259:$D$1279,"○")+SUMIFS(作業日報!$F$1259:$F$1279,作業日報!$E$1259:$E$1279,$A72,作業日報!$H$1259:$H$1279,"○")</f>
        <v>0</v>
      </c>
      <c r="AI72" s="392">
        <f>SUMIFS(作業日報!$B$1302:$B$1322,作業日報!$A$1302:$A$1322,$A72,作業日報!$D$1302:$D$1322,"○")+SUMIFS(作業日報!$F$1302:$F$1322,作業日報!$E$1302:$E$1322,$A72,作業日報!$H$1302:$H$1322,"○")</f>
        <v>0</v>
      </c>
      <c r="AJ72" s="392">
        <f>SUMIFS(作業日報!$B$1345:$B$1365,作業日報!$A$1345:$A$1365,$A72,作業日報!$D$1345:$D$1365,"○")+SUMIFS(作業日報!$F$1345:$F$1365,作業日報!$E$1345:$E$1365,$A72,作業日報!$H$1345:$H$1365,"○")</f>
        <v>0</v>
      </c>
      <c r="AK72" s="392">
        <f>SUMIFS(作業日報!$B$1388:$B$1408,作業日報!$A$1388:$A$1408,$A72,作業日報!$D$1388:$D$1408,"○")+SUMIFS(作業日報!$F$1388:$F$1408,作業日報!$E$1388:$E$1408,$A72,作業日報!$H$1388:$H$1408,"○")</f>
        <v>0</v>
      </c>
      <c r="AL72" s="392">
        <f>SUMIFS(作業日報!$B$1431:$B$1451,作業日報!$A$1431:$A$1451,$A72,作業日報!$D$1431:$D$1451,"○")+SUMIFS(作業日報!$F$1431:$F$1451,作業日報!$E$1431:$E$1451,$A72,作業日報!$H$1431:$H$1451,"○")</f>
        <v>0</v>
      </c>
      <c r="AM72" s="392">
        <f>SUMIFS(作業日報!$B$1474:$B$1494,作業日報!$A$1474:$A$1494,$A72,作業日報!$D$1474:$D$1494,"○")+SUMIFS(作業日報!$F$1474:$F$1494,作業日報!$E$1474:$E$1494,$A72,作業日報!$H$1474:$H$1494,"○")</f>
        <v>0</v>
      </c>
      <c r="AN72" s="392">
        <f>SUMIFS(作業日報!$B$1517:$B$1537,作業日報!$A$1517:$A$1537,$A72,作業日報!$D$1517:$D$1537,"○")+SUMIFS(作業日報!$F$1517:$F$1537,作業日報!$E$1517:$E$1537,$A72,作業日報!$H$1517:$H$1537,"○")</f>
        <v>0</v>
      </c>
      <c r="AO72" s="392">
        <f>SUMIFS(作業日報!$B$1560:$B$1580,作業日報!$A$1560:$A$1580,$A72,作業日報!$D$1560:$D$1580,"○")+SUMIFS(作業日報!$F$1560:$F$1580,作業日報!$E$1560:$E$1580,$A72,作業日報!$H$1560:$H$1580,"○")</f>
        <v>0</v>
      </c>
      <c r="AP72" s="392">
        <f>SUMIFS(作業日報!$B$1603:$B$1623,作業日報!$A$1603:$A$1623,$A72,作業日報!$D$1603:$D$1623,"○")+SUMIFS(作業日報!$F$1603:$F$1623,作業日報!$E$1603:$E$1623,$A72,作業日報!$H$1603:$H$1623,"○")</f>
        <v>0</v>
      </c>
      <c r="AQ72" s="392">
        <f>SUMIFS(作業日報!$B$1646:$B$1666,作業日報!$A$1646:$A$1666,$A72,作業日報!$D$1646:$D$1666,"○")+SUMIFS(作業日報!$F$1646:$F$1666,作業日報!$E$1646:$E$1666,$A72,作業日報!$H$1646:$H$1666,"○")</f>
        <v>0</v>
      </c>
      <c r="AR72" s="392">
        <f>SUMIFS(作業日報!$B$1689:$B$1709,作業日報!$A$1689:$A$1709,$A72,作業日報!$D$1689:$D$1709,"○")+SUMIFS(作業日報!$F$1689:$F$1709,作業日報!$E$1689:$E$1709,$A72,作業日報!$H$1689:$H$1709,"○")</f>
        <v>0</v>
      </c>
      <c r="AS72" s="392">
        <f>SUMIFS(作業日報!$B$1732:$B$1752,作業日報!$A$1732:$A$1752,$A72,作業日報!$D$1732:$D$1752,"○")+SUMIFS(作業日報!$F$1732:$F$1752,作業日報!$E$1732:$E$1752,$A72,作業日報!$H$1732:$H$1752,"○")</f>
        <v>0</v>
      </c>
      <c r="AT72" s="392">
        <f>SUMIFS(作業日報!$B$1775:$B$1795,作業日報!$A$1775:$A$1795,$A72,作業日報!$D$1775:$D$1795,"○")+SUMIFS(作業日報!$F$1775:$F$1795,作業日報!$E$1775:$E$1795,$A72,作業日報!$H$1775:$H$1795,"○")</f>
        <v>0</v>
      </c>
      <c r="AU72" s="392">
        <f>SUMIFS(作業日報!$B$1818:$B$1838,作業日報!$A$1818:$A$1838,$A72,作業日報!$D$1818:$D$1838,"○")+SUMIFS(作業日報!$F$1818:$F$1838,作業日報!$E$1818:$E$1838,$A72,作業日報!$H$1818:$H$1838,"○")</f>
        <v>0</v>
      </c>
      <c r="AV72" s="392">
        <f>SUMIFS(作業日報!$B$1861:$B$1881,作業日報!$A$1861:$A$1881,$A72,作業日報!$D$1861:$D$1881,"○")+SUMIFS(作業日報!$F$1861:$F$1881,作業日報!$E$1861:$E$1881,$A72,作業日報!$H$1861:$H$1881,"○")</f>
        <v>0</v>
      </c>
      <c r="AW72" s="392">
        <f>SUMIFS(作業日報!$B$1904:$B$1924,作業日報!$A$1904:$A$1924,$A72,作業日報!$D$1904:$D$1924,"○")+SUMIFS(作業日報!$F$1904:$F$1924,作業日報!$E$1904:$E$1924,$A72,作業日報!$H$1904:$H$1924,"○")</f>
        <v>0</v>
      </c>
      <c r="AX72" s="392">
        <f>SUMIFS(作業日報!$B$1947:$B$1967,作業日報!$A$1947:$A$1967,$A72,作業日報!$D$1947:$D$1967,"○")+SUMIFS(作業日報!$F$1947:$F$1967,作業日報!$E$1947:$E$1967,$A72,作業日報!$H$1947:$H$1967,"○")</f>
        <v>0</v>
      </c>
      <c r="AY72" s="392">
        <f>SUMIFS(作業日報!$B$1990:$B$2010,作業日報!$A$1990:$A$2010,$A72,作業日報!$D$1990:$D$2010,"○")+SUMIFS(作業日報!$F$1990:$F$2010,作業日報!$E$1990:$E$2010,$A72,作業日報!$H$1990:$H$2010,"○")</f>
        <v>0</v>
      </c>
      <c r="AZ72" s="392">
        <f>SUMIFS(作業日報!$B$2033:$B$2053,作業日報!$A$2033:$A$2053,$A72,作業日報!$D$2033:$D$2053,"○")+SUMIFS(作業日報!$F$2033:$F$2053,作業日報!$E$2033:$E$2053,$A72,作業日報!$H$2033:$H$2053,"○")</f>
        <v>0</v>
      </c>
      <c r="BA72" s="392">
        <f>SUMIFS(作業日報!$B$2076:$B$2096,作業日報!$A$2076:$A$2096,$A72,作業日報!$D$2076:$D$2096,"○")+SUMIFS(作業日報!$F$2076:$F$2096,作業日報!$E$2076:$E$2096,$A72,作業日報!$H$2076:$H$2096,"○")</f>
        <v>0</v>
      </c>
      <c r="BB72" s="392">
        <f>SUMIFS(作業日報!$B$2119:$B$2139,作業日報!$A$2119:$A$2139,$A72,作業日報!$D$2119:$D$2139,"○")+SUMIFS(作業日報!$F$2119:$F$2139,作業日報!$E$2119:$E$2139,$A72,作業日報!$H$2119:$H$2139,"○")</f>
        <v>0</v>
      </c>
      <c r="BC72" s="478">
        <f>SUMIFS(作業日報!$B$2162:$B$2182,作業日報!$A$2162:$A$2182,$A72,作業日報!$D$2162:$D$2182,"○")+SUMIFS(作業日報!$F$2162:$F$2182,作業日報!$E$2162:$E$2182,$A72,作業日報!$H$2162:$H$2182,"○")</f>
        <v>0</v>
      </c>
    </row>
    <row r="73" spans="1:55" x14ac:dyDescent="0.2">
      <c r="A73" s="399"/>
      <c r="B73" s="398"/>
      <c r="C73" s="397"/>
      <c r="D73" s="396">
        <f>SUMIFS(作業日報!B:B,作業日報!A:A,A73,作業日報!D:D,"○")+SUMIFS(作業日報!F:F,作業日報!E:E,A73,作業日報!H:H,"○")</f>
        <v>0</v>
      </c>
      <c r="E73" s="395">
        <f>SUMIFS(作業日報!$B$12:$B$32,作業日報!$A$12:$A$32,$A73,作業日報!$D$12:$D$32,"○")+SUMIFS(作業日報!$F$12:$F$32,作業日報!$E$12:$E$32,$A73,作業日報!$H$12:$H$32,"○")</f>
        <v>0</v>
      </c>
      <c r="F73" s="394">
        <f>SUMIFS(作業日報!$B$55:$B$75,作業日報!$A$55:$A$75,$A73,作業日報!$D$55:$D$75,"○")+SUMIFS(作業日報!$F$55:$F$75,作業日報!$E$55:$E$75,$A73,作業日報!$H$55:$H$75,"○")</f>
        <v>0</v>
      </c>
      <c r="G73" s="394">
        <f>SUMIFS(作業日報!$B$98:$B$118,作業日報!$A$98:$A$118,$A73,作業日報!$D$98:$D$118,"○")+SUMIFS(作業日報!$F$98:$F$118,作業日報!$E$98:$E$118,$A73,作業日報!$H$98:$H$118,"○")</f>
        <v>0</v>
      </c>
      <c r="H73" s="394">
        <f>SUMIFS(作業日報!$B$141:$B$161,作業日報!$A$141:$A$161,$A73,作業日報!$D$141:$D$161,"○")+SUMIFS(作業日報!$F$141:$F$161,作業日報!$E$141:$E$161,$A73,作業日報!$H$141:$H$161,"○")</f>
        <v>0</v>
      </c>
      <c r="I73" s="394">
        <f>SUMIFS(作業日報!$B$184:$B$204,作業日報!$A$184:$A$204,$A73,作業日報!$D$184:$D$204,"○")+SUMIFS(作業日報!$F$184:$F$204,作業日報!$E$184:$E$204,$A73,作業日報!$H$184:$H$204,"○")</f>
        <v>0</v>
      </c>
      <c r="J73" s="394">
        <f>SUMIFS(作業日報!$B$227:$B$247,作業日報!$A$227:$A$247,$A73,作業日報!$D$227:$D$247,"○")+SUMIFS(作業日報!$F$227:$F$247,作業日報!$E$227:$E$247,$A73,作業日報!$H$227:$H$247,"○")</f>
        <v>0</v>
      </c>
      <c r="K73" s="394">
        <f>SUMIFS(作業日報!$B$270:$B$290,作業日報!$A$270:$A$290,$A73,作業日報!$D$270:$D$290,"○")+SUMIFS(作業日報!$F$270:$F$290,作業日報!$E$270:$E$290,$A73,作業日報!$H$270:$H$290,"○")</f>
        <v>0</v>
      </c>
      <c r="L73" s="394">
        <f>SUMIFS(作業日報!$B$313:$B$333,作業日報!$A$313:$A$333,$A73,作業日報!$D$313:$D$333,"○")+SUMIFS(作業日報!$F$313:$F$333,作業日報!$E$313:$E$333,$A73,作業日報!$H$313:$H$333,"○")</f>
        <v>0</v>
      </c>
      <c r="M73" s="394">
        <f>SUMIFS(作業日報!$B$356:$B$376,作業日報!$A$356:$A$376,$A73,作業日報!$D$356:$D$376,"○")+SUMIFS(作業日報!$F$356:$F$376,作業日報!$E$356:$E$376,$A73,作業日報!$H$356:$H$376,"○")</f>
        <v>0</v>
      </c>
      <c r="N73" s="394">
        <f>SUMIFS(作業日報!$B$399:$B$419,作業日報!$A$399:$A$419,$A73,作業日報!$D$399:$D$419,"○")+SUMIFS(作業日報!$F$399:$F$419,作業日報!$E$399:$E$419,$A73,作業日報!$H$399:$H$419,"○")</f>
        <v>0</v>
      </c>
      <c r="O73" s="394">
        <f>SUMIFS(作業日報!$B$442:$B$462,作業日報!$A$442:$A$462,$A73,作業日報!$D$442:$D$462,"○")+SUMIFS(作業日報!$F$442:$F$462,作業日報!$E$442:$E$462,$A73,作業日報!$H$442:$H$462,"○")</f>
        <v>0</v>
      </c>
      <c r="P73" s="394">
        <f>SUMIFS(作業日報!$B$485:$B$505,作業日報!$A$485:$A$505,$A73,作業日報!$D$485:$D$505,"○")+SUMIFS(作業日報!$F$485:$F$505,作業日報!$E$485:$E$505,$A73,作業日報!$H$485:$H$505,"○")</f>
        <v>0</v>
      </c>
      <c r="Q73" s="394">
        <f>SUMIFS(作業日報!$B$528:$B$548,作業日報!$A$528:$A$548,$A73,作業日報!$D$528:$D$548,"○")+SUMIFS(作業日報!$F$528:$F$548,作業日報!$E$528:$E$548,$A73,作業日報!$H$528:$H$548,"○")</f>
        <v>0</v>
      </c>
      <c r="R73" s="394">
        <f>SUMIFS(作業日報!$B$571:$B$591,作業日報!$A$571:$A$591,$A73,作業日報!$D$571:$D$591,"○")+SUMIFS(作業日報!$F$571:$F$591,作業日報!$E$571:$E$591,$A73,作業日報!$H$571:$H$591,"○")</f>
        <v>0</v>
      </c>
      <c r="S73" s="391">
        <f>SUMIFS(作業日報!$B$614:$B$634,作業日報!$A$614:$A$634,$A73,作業日報!$D$614:$D$634,"○")+SUMIFS(作業日報!$F$614:$F$634,作業日報!$E$614:$E$634,$A73,作業日報!$H$614:$H$634,"○")</f>
        <v>0</v>
      </c>
      <c r="T73" s="393">
        <f>SUMIFS(作業日報!$B$657:$B$677,作業日報!$A$657:$A$677,$A73,作業日報!$D$657:$D$677,"○")+SUMIFS(作業日報!$F$657:$F$677,作業日報!$E$657:$E$677,$A73,作業日報!$H$657:$H$677,"○")</f>
        <v>0</v>
      </c>
      <c r="U73" s="392">
        <f>SUMIFS(作業日報!$B$700:$B$720,作業日報!$A$700:$A$720,$A73,作業日報!$D$700:$D$720,"○")+SUMIFS(作業日報!$F$700:$F$720,作業日報!$E$700:$E$720,$A73,作業日報!$H$700:$H$720,"○")</f>
        <v>0</v>
      </c>
      <c r="V73" s="392">
        <f>SUMIFS(作業日報!$B$743:$B$763,作業日報!$A$743:$A$763,$A73,作業日報!$D$743:$D$763,"○")+SUMIFS(作業日報!$F$743:$F$763,作業日報!$E$743:$E$763,$A73,作業日報!$H$743:$H$763,"○")</f>
        <v>0</v>
      </c>
      <c r="W73" s="392">
        <f>SUMIFS(作業日報!$B$786:$B$806,作業日報!$A$786:$A$806,$A73,作業日報!$D$786:$D$806,"○")+SUMIFS(作業日報!$F$786:$F$806,作業日報!$E$786:$E$806,$A73,作業日報!$H$786:$H$806,"○")</f>
        <v>0</v>
      </c>
      <c r="X73" s="392">
        <f>SUMIFS(作業日報!$B$829:$B$849,作業日報!$A$829:$A$849,$A73,作業日報!$D$829:$D$849,"○")+SUMIFS(作業日報!$F$829:$F$849,作業日報!$E$829:$E$849,$A73,作業日報!$H$829:$H$849,"○")</f>
        <v>0</v>
      </c>
      <c r="Y73" s="392">
        <f>SUMIFS(作業日報!$B$872:$B$892,作業日報!$A$872:$A$892,$A73,作業日報!$D$872:$D$892,"○")+SUMIFS(作業日報!$F$872:$F$892,作業日報!$E$872:$E$892,$A73,作業日報!$H$872:$H$892,"○")</f>
        <v>0</v>
      </c>
      <c r="Z73" s="392">
        <f>SUMIFS(作業日報!$B$915:$B$935,作業日報!$A$915:$A$935,$A73,作業日報!$D$915:$D$935,"○")+SUMIFS(作業日報!$F$915:$F$935,作業日報!$E$915:$E$935,$A73,作業日報!$H$915:$H$935,"○")</f>
        <v>0</v>
      </c>
      <c r="AA73" s="473">
        <f>SUMIFS(作業日報!$B$958:$B$978,作業日報!$A$958:$A$978,$A73,作業日報!$D$958:$D$978,"○")+SUMIFS(作業日報!$F$958:$F$978,作業日報!$E$958:$E$978,$A73,作業日報!$H$958:$H$978,"○")</f>
        <v>0</v>
      </c>
      <c r="AB73" s="392">
        <f>SUMIFS(作業日報!$B$1001:$B$1021,作業日報!$A$1001:$A$1021,$A73,作業日報!$D$1001:$D$1021,"○")+SUMIFS(作業日報!$F$1001:$F$1021,作業日報!$E$1001:$E$1021,$A73,作業日報!$H$1001:$H$1021,"○")</f>
        <v>0</v>
      </c>
      <c r="AC73" s="392">
        <f>SUMIFS(作業日報!$B$1044:$B$1064,作業日報!$A$1044:$A$1064,$A73,作業日報!$D$1044:$D$1064,"○")+SUMIFS(作業日報!$F$1044:$F$1064,作業日報!$E$1044:$E$1064,$A73,作業日報!$H$1044:$H$1064,"○")</f>
        <v>0</v>
      </c>
      <c r="AD73" s="392">
        <f>SUMIFS(作業日報!$B$1087:$B$1107,作業日報!$A$1087:$A$1107,$A73,作業日報!$D$1087:$D$1107,"○")+SUMIFS(作業日報!$F$1087:$F$1107,作業日報!$E$1087:$E$1107,$A73,作業日報!$H$1087:$H$1107,"○")</f>
        <v>0</v>
      </c>
      <c r="AE73" s="392">
        <f>SUMIFS(作業日報!$B$1130:$B$1150,作業日報!$A$1130:$A$1150,$A73,作業日報!$D$1130:$D$1150,"○")+SUMIFS(作業日報!$F$1130:$F$1150,作業日報!$E$1130:$E$1150,$A73,作業日報!$H$1130:$H$1150,"○")</f>
        <v>0</v>
      </c>
      <c r="AF73" s="392">
        <f>SUMIFS(作業日報!$B$1173:$B$1193,作業日報!$A$1173:$A$1193,$A73,作業日報!$D$1173:$D$1193,"○")+SUMIFS(作業日報!$F$1173:$F$1193,作業日報!$E$1173:$E$1193,$A73,作業日報!$H$1173:$H$1193,"○")</f>
        <v>0</v>
      </c>
      <c r="AG73" s="392">
        <f>SUMIFS(作業日報!$B$1216:$B$1236,作業日報!$A$1216:$A$1236,$A73,作業日報!$D$1216:$D$1236,"○")+SUMIFS(作業日報!$F$1216:$F$1236,作業日報!$E$1216:$E$1236,$A73,作業日報!$H$1216:$H$1236,"○")</f>
        <v>0</v>
      </c>
      <c r="AH73" s="392">
        <f>SUMIFS(作業日報!$B$1259:$B$1279,作業日報!$A$1259:$A$1279,$A73,作業日報!$D$1259:$D$1279,"○")+SUMIFS(作業日報!$F$1259:$F$1279,作業日報!$E$1259:$E$1279,$A73,作業日報!$H$1259:$H$1279,"○")</f>
        <v>0</v>
      </c>
      <c r="AI73" s="392">
        <f>SUMIFS(作業日報!$B$1302:$B$1322,作業日報!$A$1302:$A$1322,$A73,作業日報!$D$1302:$D$1322,"○")+SUMIFS(作業日報!$F$1302:$F$1322,作業日報!$E$1302:$E$1322,$A73,作業日報!$H$1302:$H$1322,"○")</f>
        <v>0</v>
      </c>
      <c r="AJ73" s="392">
        <f>SUMIFS(作業日報!$B$1345:$B$1365,作業日報!$A$1345:$A$1365,$A73,作業日報!$D$1345:$D$1365,"○")+SUMIFS(作業日報!$F$1345:$F$1365,作業日報!$E$1345:$E$1365,$A73,作業日報!$H$1345:$H$1365,"○")</f>
        <v>0</v>
      </c>
      <c r="AK73" s="392">
        <f>SUMIFS(作業日報!$B$1388:$B$1408,作業日報!$A$1388:$A$1408,$A73,作業日報!$D$1388:$D$1408,"○")+SUMIFS(作業日報!$F$1388:$F$1408,作業日報!$E$1388:$E$1408,$A73,作業日報!$H$1388:$H$1408,"○")</f>
        <v>0</v>
      </c>
      <c r="AL73" s="392">
        <f>SUMIFS(作業日報!$B$1431:$B$1451,作業日報!$A$1431:$A$1451,$A73,作業日報!$D$1431:$D$1451,"○")+SUMIFS(作業日報!$F$1431:$F$1451,作業日報!$E$1431:$E$1451,$A73,作業日報!$H$1431:$H$1451,"○")</f>
        <v>0</v>
      </c>
      <c r="AM73" s="392">
        <f>SUMIFS(作業日報!$B$1474:$B$1494,作業日報!$A$1474:$A$1494,$A73,作業日報!$D$1474:$D$1494,"○")+SUMIFS(作業日報!$F$1474:$F$1494,作業日報!$E$1474:$E$1494,$A73,作業日報!$H$1474:$H$1494,"○")</f>
        <v>0</v>
      </c>
      <c r="AN73" s="392">
        <f>SUMIFS(作業日報!$B$1517:$B$1537,作業日報!$A$1517:$A$1537,$A73,作業日報!$D$1517:$D$1537,"○")+SUMIFS(作業日報!$F$1517:$F$1537,作業日報!$E$1517:$E$1537,$A73,作業日報!$H$1517:$H$1537,"○")</f>
        <v>0</v>
      </c>
      <c r="AO73" s="392">
        <f>SUMIFS(作業日報!$B$1560:$B$1580,作業日報!$A$1560:$A$1580,$A73,作業日報!$D$1560:$D$1580,"○")+SUMIFS(作業日報!$F$1560:$F$1580,作業日報!$E$1560:$E$1580,$A73,作業日報!$H$1560:$H$1580,"○")</f>
        <v>0</v>
      </c>
      <c r="AP73" s="392">
        <f>SUMIFS(作業日報!$B$1603:$B$1623,作業日報!$A$1603:$A$1623,$A73,作業日報!$D$1603:$D$1623,"○")+SUMIFS(作業日報!$F$1603:$F$1623,作業日報!$E$1603:$E$1623,$A73,作業日報!$H$1603:$H$1623,"○")</f>
        <v>0</v>
      </c>
      <c r="AQ73" s="392">
        <f>SUMIFS(作業日報!$B$1646:$B$1666,作業日報!$A$1646:$A$1666,$A73,作業日報!$D$1646:$D$1666,"○")+SUMIFS(作業日報!$F$1646:$F$1666,作業日報!$E$1646:$E$1666,$A73,作業日報!$H$1646:$H$1666,"○")</f>
        <v>0</v>
      </c>
      <c r="AR73" s="392">
        <f>SUMIFS(作業日報!$B$1689:$B$1709,作業日報!$A$1689:$A$1709,$A73,作業日報!$D$1689:$D$1709,"○")+SUMIFS(作業日報!$F$1689:$F$1709,作業日報!$E$1689:$E$1709,$A73,作業日報!$H$1689:$H$1709,"○")</f>
        <v>0</v>
      </c>
      <c r="AS73" s="392">
        <f>SUMIFS(作業日報!$B$1732:$B$1752,作業日報!$A$1732:$A$1752,$A73,作業日報!$D$1732:$D$1752,"○")+SUMIFS(作業日報!$F$1732:$F$1752,作業日報!$E$1732:$E$1752,$A73,作業日報!$H$1732:$H$1752,"○")</f>
        <v>0</v>
      </c>
      <c r="AT73" s="392">
        <f>SUMIFS(作業日報!$B$1775:$B$1795,作業日報!$A$1775:$A$1795,$A73,作業日報!$D$1775:$D$1795,"○")+SUMIFS(作業日報!$F$1775:$F$1795,作業日報!$E$1775:$E$1795,$A73,作業日報!$H$1775:$H$1795,"○")</f>
        <v>0</v>
      </c>
      <c r="AU73" s="392">
        <f>SUMIFS(作業日報!$B$1818:$B$1838,作業日報!$A$1818:$A$1838,$A73,作業日報!$D$1818:$D$1838,"○")+SUMIFS(作業日報!$F$1818:$F$1838,作業日報!$E$1818:$E$1838,$A73,作業日報!$H$1818:$H$1838,"○")</f>
        <v>0</v>
      </c>
      <c r="AV73" s="392">
        <f>SUMIFS(作業日報!$B$1861:$B$1881,作業日報!$A$1861:$A$1881,$A73,作業日報!$D$1861:$D$1881,"○")+SUMIFS(作業日報!$F$1861:$F$1881,作業日報!$E$1861:$E$1881,$A73,作業日報!$H$1861:$H$1881,"○")</f>
        <v>0</v>
      </c>
      <c r="AW73" s="392">
        <f>SUMIFS(作業日報!$B$1904:$B$1924,作業日報!$A$1904:$A$1924,$A73,作業日報!$D$1904:$D$1924,"○")+SUMIFS(作業日報!$F$1904:$F$1924,作業日報!$E$1904:$E$1924,$A73,作業日報!$H$1904:$H$1924,"○")</f>
        <v>0</v>
      </c>
      <c r="AX73" s="392">
        <f>SUMIFS(作業日報!$B$1947:$B$1967,作業日報!$A$1947:$A$1967,$A73,作業日報!$D$1947:$D$1967,"○")+SUMIFS(作業日報!$F$1947:$F$1967,作業日報!$E$1947:$E$1967,$A73,作業日報!$H$1947:$H$1967,"○")</f>
        <v>0</v>
      </c>
      <c r="AY73" s="392">
        <f>SUMIFS(作業日報!$B$1990:$B$2010,作業日報!$A$1990:$A$2010,$A73,作業日報!$D$1990:$D$2010,"○")+SUMIFS(作業日報!$F$1990:$F$2010,作業日報!$E$1990:$E$2010,$A73,作業日報!$H$1990:$H$2010,"○")</f>
        <v>0</v>
      </c>
      <c r="AZ73" s="392">
        <f>SUMIFS(作業日報!$B$2033:$B$2053,作業日報!$A$2033:$A$2053,$A73,作業日報!$D$2033:$D$2053,"○")+SUMIFS(作業日報!$F$2033:$F$2053,作業日報!$E$2033:$E$2053,$A73,作業日報!$H$2033:$H$2053,"○")</f>
        <v>0</v>
      </c>
      <c r="BA73" s="392">
        <f>SUMIFS(作業日報!$B$2076:$B$2096,作業日報!$A$2076:$A$2096,$A73,作業日報!$D$2076:$D$2096,"○")+SUMIFS(作業日報!$F$2076:$F$2096,作業日報!$E$2076:$E$2096,$A73,作業日報!$H$2076:$H$2096,"○")</f>
        <v>0</v>
      </c>
      <c r="BB73" s="392">
        <f>SUMIFS(作業日報!$B$2119:$B$2139,作業日報!$A$2119:$A$2139,$A73,作業日報!$D$2119:$D$2139,"○")+SUMIFS(作業日報!$F$2119:$F$2139,作業日報!$E$2119:$E$2139,$A73,作業日報!$H$2119:$H$2139,"○")</f>
        <v>0</v>
      </c>
      <c r="BC73" s="478">
        <f>SUMIFS(作業日報!$B$2162:$B$2182,作業日報!$A$2162:$A$2182,$A73,作業日報!$D$2162:$D$2182,"○")+SUMIFS(作業日報!$F$2162:$F$2182,作業日報!$E$2162:$E$2182,$A73,作業日報!$H$2162:$H$2182,"○")</f>
        <v>0</v>
      </c>
    </row>
    <row r="74" spans="1:55" x14ac:dyDescent="0.2">
      <c r="A74" s="399"/>
      <c r="B74" s="398"/>
      <c r="C74" s="397"/>
      <c r="D74" s="396">
        <f>SUMIFS(作業日報!B:B,作業日報!A:A,A74,作業日報!D:D,"○")+SUMIFS(作業日報!F:F,作業日報!E:E,A74,作業日報!H:H,"○")</f>
        <v>0</v>
      </c>
      <c r="E74" s="395">
        <f>SUMIFS(作業日報!$B$12:$B$32,作業日報!$A$12:$A$32,$A74,作業日報!$D$12:$D$32,"○")+SUMIFS(作業日報!$F$12:$F$32,作業日報!$E$12:$E$32,$A74,作業日報!$H$12:$H$32,"○")</f>
        <v>0</v>
      </c>
      <c r="F74" s="394">
        <f>SUMIFS(作業日報!$B$55:$B$75,作業日報!$A$55:$A$75,$A74,作業日報!$D$55:$D$75,"○")+SUMIFS(作業日報!$F$55:$F$75,作業日報!$E$55:$E$75,$A74,作業日報!$H$55:$H$75,"○")</f>
        <v>0</v>
      </c>
      <c r="G74" s="394">
        <f>SUMIFS(作業日報!$B$98:$B$118,作業日報!$A$98:$A$118,$A74,作業日報!$D$98:$D$118,"○")+SUMIFS(作業日報!$F$98:$F$118,作業日報!$E$98:$E$118,$A74,作業日報!$H$98:$H$118,"○")</f>
        <v>0</v>
      </c>
      <c r="H74" s="394">
        <f>SUMIFS(作業日報!$B$141:$B$161,作業日報!$A$141:$A$161,$A74,作業日報!$D$141:$D$161,"○")+SUMIFS(作業日報!$F$141:$F$161,作業日報!$E$141:$E$161,$A74,作業日報!$H$141:$H$161,"○")</f>
        <v>0</v>
      </c>
      <c r="I74" s="394">
        <f>SUMIFS(作業日報!$B$184:$B$204,作業日報!$A$184:$A$204,$A74,作業日報!$D$184:$D$204,"○")+SUMIFS(作業日報!$F$184:$F$204,作業日報!$E$184:$E$204,$A74,作業日報!$H$184:$H$204,"○")</f>
        <v>0</v>
      </c>
      <c r="J74" s="394">
        <f>SUMIFS(作業日報!$B$227:$B$247,作業日報!$A$227:$A$247,$A74,作業日報!$D$227:$D$247,"○")+SUMIFS(作業日報!$F$227:$F$247,作業日報!$E$227:$E$247,$A74,作業日報!$H$227:$H$247,"○")</f>
        <v>0</v>
      </c>
      <c r="K74" s="394">
        <f>SUMIFS(作業日報!$B$270:$B$290,作業日報!$A$270:$A$290,$A74,作業日報!$D$270:$D$290,"○")+SUMIFS(作業日報!$F$270:$F$290,作業日報!$E$270:$E$290,$A74,作業日報!$H$270:$H$290,"○")</f>
        <v>0</v>
      </c>
      <c r="L74" s="394">
        <f>SUMIFS(作業日報!$B$313:$B$333,作業日報!$A$313:$A$333,$A74,作業日報!$D$313:$D$333,"○")+SUMIFS(作業日報!$F$313:$F$333,作業日報!$E$313:$E$333,$A74,作業日報!$H$313:$H$333,"○")</f>
        <v>0</v>
      </c>
      <c r="M74" s="394">
        <f>SUMIFS(作業日報!$B$356:$B$376,作業日報!$A$356:$A$376,$A74,作業日報!$D$356:$D$376,"○")+SUMIFS(作業日報!$F$356:$F$376,作業日報!$E$356:$E$376,$A74,作業日報!$H$356:$H$376,"○")</f>
        <v>0</v>
      </c>
      <c r="N74" s="394">
        <f>SUMIFS(作業日報!$B$399:$B$419,作業日報!$A$399:$A$419,$A74,作業日報!$D$399:$D$419,"○")+SUMIFS(作業日報!$F$399:$F$419,作業日報!$E$399:$E$419,$A74,作業日報!$H$399:$H$419,"○")</f>
        <v>0</v>
      </c>
      <c r="O74" s="394">
        <f>SUMIFS(作業日報!$B$442:$B$462,作業日報!$A$442:$A$462,$A74,作業日報!$D$442:$D$462,"○")+SUMIFS(作業日報!$F$442:$F$462,作業日報!$E$442:$E$462,$A74,作業日報!$H$442:$H$462,"○")</f>
        <v>0</v>
      </c>
      <c r="P74" s="394">
        <f>SUMIFS(作業日報!$B$485:$B$505,作業日報!$A$485:$A$505,$A74,作業日報!$D$485:$D$505,"○")+SUMIFS(作業日報!$F$485:$F$505,作業日報!$E$485:$E$505,$A74,作業日報!$H$485:$H$505,"○")</f>
        <v>0</v>
      </c>
      <c r="Q74" s="394">
        <f>SUMIFS(作業日報!$B$528:$B$548,作業日報!$A$528:$A$548,$A74,作業日報!$D$528:$D$548,"○")+SUMIFS(作業日報!$F$528:$F$548,作業日報!$E$528:$E$548,$A74,作業日報!$H$528:$H$548,"○")</f>
        <v>0</v>
      </c>
      <c r="R74" s="394">
        <f>SUMIFS(作業日報!$B$571:$B$591,作業日報!$A$571:$A$591,$A74,作業日報!$D$571:$D$591,"○")+SUMIFS(作業日報!$F$571:$F$591,作業日報!$E$571:$E$591,$A74,作業日報!$H$571:$H$591,"○")</f>
        <v>0</v>
      </c>
      <c r="S74" s="391">
        <f>SUMIFS(作業日報!$B$614:$B$634,作業日報!$A$614:$A$634,$A74,作業日報!$D$614:$D$634,"○")+SUMIFS(作業日報!$F$614:$F$634,作業日報!$E$614:$E$634,$A74,作業日報!$H$614:$H$634,"○")</f>
        <v>0</v>
      </c>
      <c r="T74" s="393">
        <f>SUMIFS(作業日報!$B$657:$B$677,作業日報!$A$657:$A$677,$A74,作業日報!$D$657:$D$677,"○")+SUMIFS(作業日報!$F$657:$F$677,作業日報!$E$657:$E$677,$A74,作業日報!$H$657:$H$677,"○")</f>
        <v>0</v>
      </c>
      <c r="U74" s="392">
        <f>SUMIFS(作業日報!$B$700:$B$720,作業日報!$A$700:$A$720,$A74,作業日報!$D$700:$D$720,"○")+SUMIFS(作業日報!$F$700:$F$720,作業日報!$E$700:$E$720,$A74,作業日報!$H$700:$H$720,"○")</f>
        <v>0</v>
      </c>
      <c r="V74" s="392">
        <f>SUMIFS(作業日報!$B$743:$B$763,作業日報!$A$743:$A$763,$A74,作業日報!$D$743:$D$763,"○")+SUMIFS(作業日報!$F$743:$F$763,作業日報!$E$743:$E$763,$A74,作業日報!$H$743:$H$763,"○")</f>
        <v>0</v>
      </c>
      <c r="W74" s="392">
        <f>SUMIFS(作業日報!$B$786:$B$806,作業日報!$A$786:$A$806,$A74,作業日報!$D$786:$D$806,"○")+SUMIFS(作業日報!$F$786:$F$806,作業日報!$E$786:$E$806,$A74,作業日報!$H$786:$H$806,"○")</f>
        <v>0</v>
      </c>
      <c r="X74" s="392">
        <f>SUMIFS(作業日報!$B$829:$B$849,作業日報!$A$829:$A$849,$A74,作業日報!$D$829:$D$849,"○")+SUMIFS(作業日報!$F$829:$F$849,作業日報!$E$829:$E$849,$A74,作業日報!$H$829:$H$849,"○")</f>
        <v>0</v>
      </c>
      <c r="Y74" s="392">
        <f>SUMIFS(作業日報!$B$872:$B$892,作業日報!$A$872:$A$892,$A74,作業日報!$D$872:$D$892,"○")+SUMIFS(作業日報!$F$872:$F$892,作業日報!$E$872:$E$892,$A74,作業日報!$H$872:$H$892,"○")</f>
        <v>0</v>
      </c>
      <c r="Z74" s="392">
        <f>SUMIFS(作業日報!$B$915:$B$935,作業日報!$A$915:$A$935,$A74,作業日報!$D$915:$D$935,"○")+SUMIFS(作業日報!$F$915:$F$935,作業日報!$E$915:$E$935,$A74,作業日報!$H$915:$H$935,"○")</f>
        <v>0</v>
      </c>
      <c r="AA74" s="473">
        <f>SUMIFS(作業日報!$B$958:$B$978,作業日報!$A$958:$A$978,$A74,作業日報!$D$958:$D$978,"○")+SUMIFS(作業日報!$F$958:$F$978,作業日報!$E$958:$E$978,$A74,作業日報!$H$958:$H$978,"○")</f>
        <v>0</v>
      </c>
      <c r="AB74" s="392">
        <f>SUMIFS(作業日報!$B$1001:$B$1021,作業日報!$A$1001:$A$1021,$A74,作業日報!$D$1001:$D$1021,"○")+SUMIFS(作業日報!$F$1001:$F$1021,作業日報!$E$1001:$E$1021,$A74,作業日報!$H$1001:$H$1021,"○")</f>
        <v>0</v>
      </c>
      <c r="AC74" s="392">
        <f>SUMIFS(作業日報!$B$1044:$B$1064,作業日報!$A$1044:$A$1064,$A74,作業日報!$D$1044:$D$1064,"○")+SUMIFS(作業日報!$F$1044:$F$1064,作業日報!$E$1044:$E$1064,$A74,作業日報!$H$1044:$H$1064,"○")</f>
        <v>0</v>
      </c>
      <c r="AD74" s="392">
        <f>SUMIFS(作業日報!$B$1087:$B$1107,作業日報!$A$1087:$A$1107,$A74,作業日報!$D$1087:$D$1107,"○")+SUMIFS(作業日報!$F$1087:$F$1107,作業日報!$E$1087:$E$1107,$A74,作業日報!$H$1087:$H$1107,"○")</f>
        <v>0</v>
      </c>
      <c r="AE74" s="392">
        <f>SUMIFS(作業日報!$B$1130:$B$1150,作業日報!$A$1130:$A$1150,$A74,作業日報!$D$1130:$D$1150,"○")+SUMIFS(作業日報!$F$1130:$F$1150,作業日報!$E$1130:$E$1150,$A74,作業日報!$H$1130:$H$1150,"○")</f>
        <v>0</v>
      </c>
      <c r="AF74" s="392">
        <f>SUMIFS(作業日報!$B$1173:$B$1193,作業日報!$A$1173:$A$1193,$A74,作業日報!$D$1173:$D$1193,"○")+SUMIFS(作業日報!$F$1173:$F$1193,作業日報!$E$1173:$E$1193,$A74,作業日報!$H$1173:$H$1193,"○")</f>
        <v>0</v>
      </c>
      <c r="AG74" s="392">
        <f>SUMIFS(作業日報!$B$1216:$B$1236,作業日報!$A$1216:$A$1236,$A74,作業日報!$D$1216:$D$1236,"○")+SUMIFS(作業日報!$F$1216:$F$1236,作業日報!$E$1216:$E$1236,$A74,作業日報!$H$1216:$H$1236,"○")</f>
        <v>0</v>
      </c>
      <c r="AH74" s="392">
        <f>SUMIFS(作業日報!$B$1259:$B$1279,作業日報!$A$1259:$A$1279,$A74,作業日報!$D$1259:$D$1279,"○")+SUMIFS(作業日報!$F$1259:$F$1279,作業日報!$E$1259:$E$1279,$A74,作業日報!$H$1259:$H$1279,"○")</f>
        <v>0</v>
      </c>
      <c r="AI74" s="392">
        <f>SUMIFS(作業日報!$B$1302:$B$1322,作業日報!$A$1302:$A$1322,$A74,作業日報!$D$1302:$D$1322,"○")+SUMIFS(作業日報!$F$1302:$F$1322,作業日報!$E$1302:$E$1322,$A74,作業日報!$H$1302:$H$1322,"○")</f>
        <v>0</v>
      </c>
      <c r="AJ74" s="392">
        <f>SUMIFS(作業日報!$B$1345:$B$1365,作業日報!$A$1345:$A$1365,$A74,作業日報!$D$1345:$D$1365,"○")+SUMIFS(作業日報!$F$1345:$F$1365,作業日報!$E$1345:$E$1365,$A74,作業日報!$H$1345:$H$1365,"○")</f>
        <v>0</v>
      </c>
      <c r="AK74" s="392">
        <f>SUMIFS(作業日報!$B$1388:$B$1408,作業日報!$A$1388:$A$1408,$A74,作業日報!$D$1388:$D$1408,"○")+SUMIFS(作業日報!$F$1388:$F$1408,作業日報!$E$1388:$E$1408,$A74,作業日報!$H$1388:$H$1408,"○")</f>
        <v>0</v>
      </c>
      <c r="AL74" s="392">
        <f>SUMIFS(作業日報!$B$1431:$B$1451,作業日報!$A$1431:$A$1451,$A74,作業日報!$D$1431:$D$1451,"○")+SUMIFS(作業日報!$F$1431:$F$1451,作業日報!$E$1431:$E$1451,$A74,作業日報!$H$1431:$H$1451,"○")</f>
        <v>0</v>
      </c>
      <c r="AM74" s="392">
        <f>SUMIFS(作業日報!$B$1474:$B$1494,作業日報!$A$1474:$A$1494,$A74,作業日報!$D$1474:$D$1494,"○")+SUMIFS(作業日報!$F$1474:$F$1494,作業日報!$E$1474:$E$1494,$A74,作業日報!$H$1474:$H$1494,"○")</f>
        <v>0</v>
      </c>
      <c r="AN74" s="392">
        <f>SUMIFS(作業日報!$B$1517:$B$1537,作業日報!$A$1517:$A$1537,$A74,作業日報!$D$1517:$D$1537,"○")+SUMIFS(作業日報!$F$1517:$F$1537,作業日報!$E$1517:$E$1537,$A74,作業日報!$H$1517:$H$1537,"○")</f>
        <v>0</v>
      </c>
      <c r="AO74" s="392">
        <f>SUMIFS(作業日報!$B$1560:$B$1580,作業日報!$A$1560:$A$1580,$A74,作業日報!$D$1560:$D$1580,"○")+SUMIFS(作業日報!$F$1560:$F$1580,作業日報!$E$1560:$E$1580,$A74,作業日報!$H$1560:$H$1580,"○")</f>
        <v>0</v>
      </c>
      <c r="AP74" s="392">
        <f>SUMIFS(作業日報!$B$1603:$B$1623,作業日報!$A$1603:$A$1623,$A74,作業日報!$D$1603:$D$1623,"○")+SUMIFS(作業日報!$F$1603:$F$1623,作業日報!$E$1603:$E$1623,$A74,作業日報!$H$1603:$H$1623,"○")</f>
        <v>0</v>
      </c>
      <c r="AQ74" s="392">
        <f>SUMIFS(作業日報!$B$1646:$B$1666,作業日報!$A$1646:$A$1666,$A74,作業日報!$D$1646:$D$1666,"○")+SUMIFS(作業日報!$F$1646:$F$1666,作業日報!$E$1646:$E$1666,$A74,作業日報!$H$1646:$H$1666,"○")</f>
        <v>0</v>
      </c>
      <c r="AR74" s="392">
        <f>SUMIFS(作業日報!$B$1689:$B$1709,作業日報!$A$1689:$A$1709,$A74,作業日報!$D$1689:$D$1709,"○")+SUMIFS(作業日報!$F$1689:$F$1709,作業日報!$E$1689:$E$1709,$A74,作業日報!$H$1689:$H$1709,"○")</f>
        <v>0</v>
      </c>
      <c r="AS74" s="392">
        <f>SUMIFS(作業日報!$B$1732:$B$1752,作業日報!$A$1732:$A$1752,$A74,作業日報!$D$1732:$D$1752,"○")+SUMIFS(作業日報!$F$1732:$F$1752,作業日報!$E$1732:$E$1752,$A74,作業日報!$H$1732:$H$1752,"○")</f>
        <v>0</v>
      </c>
      <c r="AT74" s="392">
        <f>SUMIFS(作業日報!$B$1775:$B$1795,作業日報!$A$1775:$A$1795,$A74,作業日報!$D$1775:$D$1795,"○")+SUMIFS(作業日報!$F$1775:$F$1795,作業日報!$E$1775:$E$1795,$A74,作業日報!$H$1775:$H$1795,"○")</f>
        <v>0</v>
      </c>
      <c r="AU74" s="392">
        <f>SUMIFS(作業日報!$B$1818:$B$1838,作業日報!$A$1818:$A$1838,$A74,作業日報!$D$1818:$D$1838,"○")+SUMIFS(作業日報!$F$1818:$F$1838,作業日報!$E$1818:$E$1838,$A74,作業日報!$H$1818:$H$1838,"○")</f>
        <v>0</v>
      </c>
      <c r="AV74" s="392">
        <f>SUMIFS(作業日報!$B$1861:$B$1881,作業日報!$A$1861:$A$1881,$A74,作業日報!$D$1861:$D$1881,"○")+SUMIFS(作業日報!$F$1861:$F$1881,作業日報!$E$1861:$E$1881,$A74,作業日報!$H$1861:$H$1881,"○")</f>
        <v>0</v>
      </c>
      <c r="AW74" s="392">
        <f>SUMIFS(作業日報!$B$1904:$B$1924,作業日報!$A$1904:$A$1924,$A74,作業日報!$D$1904:$D$1924,"○")+SUMIFS(作業日報!$F$1904:$F$1924,作業日報!$E$1904:$E$1924,$A74,作業日報!$H$1904:$H$1924,"○")</f>
        <v>0</v>
      </c>
      <c r="AX74" s="392">
        <f>SUMIFS(作業日報!$B$1947:$B$1967,作業日報!$A$1947:$A$1967,$A74,作業日報!$D$1947:$D$1967,"○")+SUMIFS(作業日報!$F$1947:$F$1967,作業日報!$E$1947:$E$1967,$A74,作業日報!$H$1947:$H$1967,"○")</f>
        <v>0</v>
      </c>
      <c r="AY74" s="392">
        <f>SUMIFS(作業日報!$B$1990:$B$2010,作業日報!$A$1990:$A$2010,$A74,作業日報!$D$1990:$D$2010,"○")+SUMIFS(作業日報!$F$1990:$F$2010,作業日報!$E$1990:$E$2010,$A74,作業日報!$H$1990:$H$2010,"○")</f>
        <v>0</v>
      </c>
      <c r="AZ74" s="392">
        <f>SUMIFS(作業日報!$B$2033:$B$2053,作業日報!$A$2033:$A$2053,$A74,作業日報!$D$2033:$D$2053,"○")+SUMIFS(作業日報!$F$2033:$F$2053,作業日報!$E$2033:$E$2053,$A74,作業日報!$H$2033:$H$2053,"○")</f>
        <v>0</v>
      </c>
      <c r="BA74" s="392">
        <f>SUMIFS(作業日報!$B$2076:$B$2096,作業日報!$A$2076:$A$2096,$A74,作業日報!$D$2076:$D$2096,"○")+SUMIFS(作業日報!$F$2076:$F$2096,作業日報!$E$2076:$E$2096,$A74,作業日報!$H$2076:$H$2096,"○")</f>
        <v>0</v>
      </c>
      <c r="BB74" s="392">
        <f>SUMIFS(作業日報!$B$2119:$B$2139,作業日報!$A$2119:$A$2139,$A74,作業日報!$D$2119:$D$2139,"○")+SUMIFS(作業日報!$F$2119:$F$2139,作業日報!$E$2119:$E$2139,$A74,作業日報!$H$2119:$H$2139,"○")</f>
        <v>0</v>
      </c>
      <c r="BC74" s="478">
        <f>SUMIFS(作業日報!$B$2162:$B$2182,作業日報!$A$2162:$A$2182,$A74,作業日報!$D$2162:$D$2182,"○")+SUMIFS(作業日報!$F$2162:$F$2182,作業日報!$E$2162:$E$2182,$A74,作業日報!$H$2162:$H$2182,"○")</f>
        <v>0</v>
      </c>
    </row>
    <row r="75" spans="1:55" x14ac:dyDescent="0.2">
      <c r="A75" s="399"/>
      <c r="B75" s="398"/>
      <c r="C75" s="397"/>
      <c r="D75" s="396">
        <f>SUMIFS(作業日報!B:B,作業日報!A:A,A75,作業日報!D:D,"○")+SUMIFS(作業日報!F:F,作業日報!E:E,A75,作業日報!H:H,"○")</f>
        <v>0</v>
      </c>
      <c r="E75" s="395">
        <f>SUMIFS(作業日報!$B$12:$B$32,作業日報!$A$12:$A$32,$A75,作業日報!$D$12:$D$32,"○")+SUMIFS(作業日報!$F$12:$F$32,作業日報!$E$12:$E$32,$A75,作業日報!$H$12:$H$32,"○")</f>
        <v>0</v>
      </c>
      <c r="F75" s="394">
        <f>SUMIFS(作業日報!$B$55:$B$75,作業日報!$A$55:$A$75,$A75,作業日報!$D$55:$D$75,"○")+SUMIFS(作業日報!$F$55:$F$75,作業日報!$E$55:$E$75,$A75,作業日報!$H$55:$H$75,"○")</f>
        <v>0</v>
      </c>
      <c r="G75" s="394">
        <f>SUMIFS(作業日報!$B$98:$B$118,作業日報!$A$98:$A$118,$A75,作業日報!$D$98:$D$118,"○")+SUMIFS(作業日報!$F$98:$F$118,作業日報!$E$98:$E$118,$A75,作業日報!$H$98:$H$118,"○")</f>
        <v>0</v>
      </c>
      <c r="H75" s="394">
        <f>SUMIFS(作業日報!$B$141:$B$161,作業日報!$A$141:$A$161,$A75,作業日報!$D$141:$D$161,"○")+SUMIFS(作業日報!$F$141:$F$161,作業日報!$E$141:$E$161,$A75,作業日報!$H$141:$H$161,"○")</f>
        <v>0</v>
      </c>
      <c r="I75" s="394">
        <f>SUMIFS(作業日報!$B$184:$B$204,作業日報!$A$184:$A$204,$A75,作業日報!$D$184:$D$204,"○")+SUMIFS(作業日報!$F$184:$F$204,作業日報!$E$184:$E$204,$A75,作業日報!$H$184:$H$204,"○")</f>
        <v>0</v>
      </c>
      <c r="J75" s="394">
        <f>SUMIFS(作業日報!$B$227:$B$247,作業日報!$A$227:$A$247,$A75,作業日報!$D$227:$D$247,"○")+SUMIFS(作業日報!$F$227:$F$247,作業日報!$E$227:$E$247,$A75,作業日報!$H$227:$H$247,"○")</f>
        <v>0</v>
      </c>
      <c r="K75" s="394">
        <f>SUMIFS(作業日報!$B$270:$B$290,作業日報!$A$270:$A$290,$A75,作業日報!$D$270:$D$290,"○")+SUMIFS(作業日報!$F$270:$F$290,作業日報!$E$270:$E$290,$A75,作業日報!$H$270:$H$290,"○")</f>
        <v>0</v>
      </c>
      <c r="L75" s="394">
        <f>SUMIFS(作業日報!$B$313:$B$333,作業日報!$A$313:$A$333,$A75,作業日報!$D$313:$D$333,"○")+SUMIFS(作業日報!$F$313:$F$333,作業日報!$E$313:$E$333,$A75,作業日報!$H$313:$H$333,"○")</f>
        <v>0</v>
      </c>
      <c r="M75" s="394">
        <f>SUMIFS(作業日報!$B$356:$B$376,作業日報!$A$356:$A$376,$A75,作業日報!$D$356:$D$376,"○")+SUMIFS(作業日報!$F$356:$F$376,作業日報!$E$356:$E$376,$A75,作業日報!$H$356:$H$376,"○")</f>
        <v>0</v>
      </c>
      <c r="N75" s="394">
        <f>SUMIFS(作業日報!$B$399:$B$419,作業日報!$A$399:$A$419,$A75,作業日報!$D$399:$D$419,"○")+SUMIFS(作業日報!$F$399:$F$419,作業日報!$E$399:$E$419,$A75,作業日報!$H$399:$H$419,"○")</f>
        <v>0</v>
      </c>
      <c r="O75" s="394">
        <f>SUMIFS(作業日報!$B$442:$B$462,作業日報!$A$442:$A$462,$A75,作業日報!$D$442:$D$462,"○")+SUMIFS(作業日報!$F$442:$F$462,作業日報!$E$442:$E$462,$A75,作業日報!$H$442:$H$462,"○")</f>
        <v>0</v>
      </c>
      <c r="P75" s="394">
        <f>SUMIFS(作業日報!$B$485:$B$505,作業日報!$A$485:$A$505,$A75,作業日報!$D$485:$D$505,"○")+SUMIFS(作業日報!$F$485:$F$505,作業日報!$E$485:$E$505,$A75,作業日報!$H$485:$H$505,"○")</f>
        <v>0</v>
      </c>
      <c r="Q75" s="394">
        <f>SUMIFS(作業日報!$B$528:$B$548,作業日報!$A$528:$A$548,$A75,作業日報!$D$528:$D$548,"○")+SUMIFS(作業日報!$F$528:$F$548,作業日報!$E$528:$E$548,$A75,作業日報!$H$528:$H$548,"○")</f>
        <v>0</v>
      </c>
      <c r="R75" s="394">
        <f>SUMIFS(作業日報!$B$571:$B$591,作業日報!$A$571:$A$591,$A75,作業日報!$D$571:$D$591,"○")+SUMIFS(作業日報!$F$571:$F$591,作業日報!$E$571:$E$591,$A75,作業日報!$H$571:$H$591,"○")</f>
        <v>0</v>
      </c>
      <c r="S75" s="391">
        <f>SUMIFS(作業日報!$B$614:$B$634,作業日報!$A$614:$A$634,$A75,作業日報!$D$614:$D$634,"○")+SUMIFS(作業日報!$F$614:$F$634,作業日報!$E$614:$E$634,$A75,作業日報!$H$614:$H$634,"○")</f>
        <v>0</v>
      </c>
      <c r="T75" s="393">
        <f>SUMIFS(作業日報!$B$657:$B$677,作業日報!$A$657:$A$677,$A75,作業日報!$D$657:$D$677,"○")+SUMIFS(作業日報!$F$657:$F$677,作業日報!$E$657:$E$677,$A75,作業日報!$H$657:$H$677,"○")</f>
        <v>0</v>
      </c>
      <c r="U75" s="392">
        <f>SUMIFS(作業日報!$B$700:$B$720,作業日報!$A$700:$A$720,$A75,作業日報!$D$700:$D$720,"○")+SUMIFS(作業日報!$F$700:$F$720,作業日報!$E$700:$E$720,$A75,作業日報!$H$700:$H$720,"○")</f>
        <v>0</v>
      </c>
      <c r="V75" s="392">
        <f>SUMIFS(作業日報!$B$743:$B$763,作業日報!$A$743:$A$763,$A75,作業日報!$D$743:$D$763,"○")+SUMIFS(作業日報!$F$743:$F$763,作業日報!$E$743:$E$763,$A75,作業日報!$H$743:$H$763,"○")</f>
        <v>0</v>
      </c>
      <c r="W75" s="392">
        <f>SUMIFS(作業日報!$B$786:$B$806,作業日報!$A$786:$A$806,$A75,作業日報!$D$786:$D$806,"○")+SUMIFS(作業日報!$F$786:$F$806,作業日報!$E$786:$E$806,$A75,作業日報!$H$786:$H$806,"○")</f>
        <v>0</v>
      </c>
      <c r="X75" s="392">
        <f>SUMIFS(作業日報!$B$829:$B$849,作業日報!$A$829:$A$849,$A75,作業日報!$D$829:$D$849,"○")+SUMIFS(作業日報!$F$829:$F$849,作業日報!$E$829:$E$849,$A75,作業日報!$H$829:$H$849,"○")</f>
        <v>0</v>
      </c>
      <c r="Y75" s="392">
        <f>SUMIFS(作業日報!$B$872:$B$892,作業日報!$A$872:$A$892,$A75,作業日報!$D$872:$D$892,"○")+SUMIFS(作業日報!$F$872:$F$892,作業日報!$E$872:$E$892,$A75,作業日報!$H$872:$H$892,"○")</f>
        <v>0</v>
      </c>
      <c r="Z75" s="392">
        <f>SUMIFS(作業日報!$B$915:$B$935,作業日報!$A$915:$A$935,$A75,作業日報!$D$915:$D$935,"○")+SUMIFS(作業日報!$F$915:$F$935,作業日報!$E$915:$E$935,$A75,作業日報!$H$915:$H$935,"○")</f>
        <v>0</v>
      </c>
      <c r="AA75" s="473">
        <f>SUMIFS(作業日報!$B$958:$B$978,作業日報!$A$958:$A$978,$A75,作業日報!$D$958:$D$978,"○")+SUMIFS(作業日報!$F$958:$F$978,作業日報!$E$958:$E$978,$A75,作業日報!$H$958:$H$978,"○")</f>
        <v>0</v>
      </c>
      <c r="AB75" s="392">
        <f>SUMIFS(作業日報!$B$1001:$B$1021,作業日報!$A$1001:$A$1021,$A75,作業日報!$D$1001:$D$1021,"○")+SUMIFS(作業日報!$F$1001:$F$1021,作業日報!$E$1001:$E$1021,$A75,作業日報!$H$1001:$H$1021,"○")</f>
        <v>0</v>
      </c>
      <c r="AC75" s="392">
        <f>SUMIFS(作業日報!$B$1044:$B$1064,作業日報!$A$1044:$A$1064,$A75,作業日報!$D$1044:$D$1064,"○")+SUMIFS(作業日報!$F$1044:$F$1064,作業日報!$E$1044:$E$1064,$A75,作業日報!$H$1044:$H$1064,"○")</f>
        <v>0</v>
      </c>
      <c r="AD75" s="392">
        <f>SUMIFS(作業日報!$B$1087:$B$1107,作業日報!$A$1087:$A$1107,$A75,作業日報!$D$1087:$D$1107,"○")+SUMIFS(作業日報!$F$1087:$F$1107,作業日報!$E$1087:$E$1107,$A75,作業日報!$H$1087:$H$1107,"○")</f>
        <v>0</v>
      </c>
      <c r="AE75" s="392">
        <f>SUMIFS(作業日報!$B$1130:$B$1150,作業日報!$A$1130:$A$1150,$A75,作業日報!$D$1130:$D$1150,"○")+SUMIFS(作業日報!$F$1130:$F$1150,作業日報!$E$1130:$E$1150,$A75,作業日報!$H$1130:$H$1150,"○")</f>
        <v>0</v>
      </c>
      <c r="AF75" s="392">
        <f>SUMIFS(作業日報!$B$1173:$B$1193,作業日報!$A$1173:$A$1193,$A75,作業日報!$D$1173:$D$1193,"○")+SUMIFS(作業日報!$F$1173:$F$1193,作業日報!$E$1173:$E$1193,$A75,作業日報!$H$1173:$H$1193,"○")</f>
        <v>0</v>
      </c>
      <c r="AG75" s="392">
        <f>SUMIFS(作業日報!$B$1216:$B$1236,作業日報!$A$1216:$A$1236,$A75,作業日報!$D$1216:$D$1236,"○")+SUMIFS(作業日報!$F$1216:$F$1236,作業日報!$E$1216:$E$1236,$A75,作業日報!$H$1216:$H$1236,"○")</f>
        <v>0</v>
      </c>
      <c r="AH75" s="392">
        <f>SUMIFS(作業日報!$B$1259:$B$1279,作業日報!$A$1259:$A$1279,$A75,作業日報!$D$1259:$D$1279,"○")+SUMIFS(作業日報!$F$1259:$F$1279,作業日報!$E$1259:$E$1279,$A75,作業日報!$H$1259:$H$1279,"○")</f>
        <v>0</v>
      </c>
      <c r="AI75" s="392">
        <f>SUMIFS(作業日報!$B$1302:$B$1322,作業日報!$A$1302:$A$1322,$A75,作業日報!$D$1302:$D$1322,"○")+SUMIFS(作業日報!$F$1302:$F$1322,作業日報!$E$1302:$E$1322,$A75,作業日報!$H$1302:$H$1322,"○")</f>
        <v>0</v>
      </c>
      <c r="AJ75" s="392">
        <f>SUMIFS(作業日報!$B$1345:$B$1365,作業日報!$A$1345:$A$1365,$A75,作業日報!$D$1345:$D$1365,"○")+SUMIFS(作業日報!$F$1345:$F$1365,作業日報!$E$1345:$E$1365,$A75,作業日報!$H$1345:$H$1365,"○")</f>
        <v>0</v>
      </c>
      <c r="AK75" s="392">
        <f>SUMIFS(作業日報!$B$1388:$B$1408,作業日報!$A$1388:$A$1408,$A75,作業日報!$D$1388:$D$1408,"○")+SUMIFS(作業日報!$F$1388:$F$1408,作業日報!$E$1388:$E$1408,$A75,作業日報!$H$1388:$H$1408,"○")</f>
        <v>0</v>
      </c>
      <c r="AL75" s="392">
        <f>SUMIFS(作業日報!$B$1431:$B$1451,作業日報!$A$1431:$A$1451,$A75,作業日報!$D$1431:$D$1451,"○")+SUMIFS(作業日報!$F$1431:$F$1451,作業日報!$E$1431:$E$1451,$A75,作業日報!$H$1431:$H$1451,"○")</f>
        <v>0</v>
      </c>
      <c r="AM75" s="392">
        <f>SUMIFS(作業日報!$B$1474:$B$1494,作業日報!$A$1474:$A$1494,$A75,作業日報!$D$1474:$D$1494,"○")+SUMIFS(作業日報!$F$1474:$F$1494,作業日報!$E$1474:$E$1494,$A75,作業日報!$H$1474:$H$1494,"○")</f>
        <v>0</v>
      </c>
      <c r="AN75" s="392">
        <f>SUMIFS(作業日報!$B$1517:$B$1537,作業日報!$A$1517:$A$1537,$A75,作業日報!$D$1517:$D$1537,"○")+SUMIFS(作業日報!$F$1517:$F$1537,作業日報!$E$1517:$E$1537,$A75,作業日報!$H$1517:$H$1537,"○")</f>
        <v>0</v>
      </c>
      <c r="AO75" s="392">
        <f>SUMIFS(作業日報!$B$1560:$B$1580,作業日報!$A$1560:$A$1580,$A75,作業日報!$D$1560:$D$1580,"○")+SUMIFS(作業日報!$F$1560:$F$1580,作業日報!$E$1560:$E$1580,$A75,作業日報!$H$1560:$H$1580,"○")</f>
        <v>0</v>
      </c>
      <c r="AP75" s="392">
        <f>SUMIFS(作業日報!$B$1603:$B$1623,作業日報!$A$1603:$A$1623,$A75,作業日報!$D$1603:$D$1623,"○")+SUMIFS(作業日報!$F$1603:$F$1623,作業日報!$E$1603:$E$1623,$A75,作業日報!$H$1603:$H$1623,"○")</f>
        <v>0</v>
      </c>
      <c r="AQ75" s="392">
        <f>SUMIFS(作業日報!$B$1646:$B$1666,作業日報!$A$1646:$A$1666,$A75,作業日報!$D$1646:$D$1666,"○")+SUMIFS(作業日報!$F$1646:$F$1666,作業日報!$E$1646:$E$1666,$A75,作業日報!$H$1646:$H$1666,"○")</f>
        <v>0</v>
      </c>
      <c r="AR75" s="392">
        <f>SUMIFS(作業日報!$B$1689:$B$1709,作業日報!$A$1689:$A$1709,$A75,作業日報!$D$1689:$D$1709,"○")+SUMIFS(作業日報!$F$1689:$F$1709,作業日報!$E$1689:$E$1709,$A75,作業日報!$H$1689:$H$1709,"○")</f>
        <v>0</v>
      </c>
      <c r="AS75" s="392">
        <f>SUMIFS(作業日報!$B$1732:$B$1752,作業日報!$A$1732:$A$1752,$A75,作業日報!$D$1732:$D$1752,"○")+SUMIFS(作業日報!$F$1732:$F$1752,作業日報!$E$1732:$E$1752,$A75,作業日報!$H$1732:$H$1752,"○")</f>
        <v>0</v>
      </c>
      <c r="AT75" s="392">
        <f>SUMIFS(作業日報!$B$1775:$B$1795,作業日報!$A$1775:$A$1795,$A75,作業日報!$D$1775:$D$1795,"○")+SUMIFS(作業日報!$F$1775:$F$1795,作業日報!$E$1775:$E$1795,$A75,作業日報!$H$1775:$H$1795,"○")</f>
        <v>0</v>
      </c>
      <c r="AU75" s="392">
        <f>SUMIFS(作業日報!$B$1818:$B$1838,作業日報!$A$1818:$A$1838,$A75,作業日報!$D$1818:$D$1838,"○")+SUMIFS(作業日報!$F$1818:$F$1838,作業日報!$E$1818:$E$1838,$A75,作業日報!$H$1818:$H$1838,"○")</f>
        <v>0</v>
      </c>
      <c r="AV75" s="392">
        <f>SUMIFS(作業日報!$B$1861:$B$1881,作業日報!$A$1861:$A$1881,$A75,作業日報!$D$1861:$D$1881,"○")+SUMIFS(作業日報!$F$1861:$F$1881,作業日報!$E$1861:$E$1881,$A75,作業日報!$H$1861:$H$1881,"○")</f>
        <v>0</v>
      </c>
      <c r="AW75" s="392">
        <f>SUMIFS(作業日報!$B$1904:$B$1924,作業日報!$A$1904:$A$1924,$A75,作業日報!$D$1904:$D$1924,"○")+SUMIFS(作業日報!$F$1904:$F$1924,作業日報!$E$1904:$E$1924,$A75,作業日報!$H$1904:$H$1924,"○")</f>
        <v>0</v>
      </c>
      <c r="AX75" s="392">
        <f>SUMIFS(作業日報!$B$1947:$B$1967,作業日報!$A$1947:$A$1967,$A75,作業日報!$D$1947:$D$1967,"○")+SUMIFS(作業日報!$F$1947:$F$1967,作業日報!$E$1947:$E$1967,$A75,作業日報!$H$1947:$H$1967,"○")</f>
        <v>0</v>
      </c>
      <c r="AY75" s="392">
        <f>SUMIFS(作業日報!$B$1990:$B$2010,作業日報!$A$1990:$A$2010,$A75,作業日報!$D$1990:$D$2010,"○")+SUMIFS(作業日報!$F$1990:$F$2010,作業日報!$E$1990:$E$2010,$A75,作業日報!$H$1990:$H$2010,"○")</f>
        <v>0</v>
      </c>
      <c r="AZ75" s="392">
        <f>SUMIFS(作業日報!$B$2033:$B$2053,作業日報!$A$2033:$A$2053,$A75,作業日報!$D$2033:$D$2053,"○")+SUMIFS(作業日報!$F$2033:$F$2053,作業日報!$E$2033:$E$2053,$A75,作業日報!$H$2033:$H$2053,"○")</f>
        <v>0</v>
      </c>
      <c r="BA75" s="392">
        <f>SUMIFS(作業日報!$B$2076:$B$2096,作業日報!$A$2076:$A$2096,$A75,作業日報!$D$2076:$D$2096,"○")+SUMIFS(作業日報!$F$2076:$F$2096,作業日報!$E$2076:$E$2096,$A75,作業日報!$H$2076:$H$2096,"○")</f>
        <v>0</v>
      </c>
      <c r="BB75" s="392">
        <f>SUMIFS(作業日報!$B$2119:$B$2139,作業日報!$A$2119:$A$2139,$A75,作業日報!$D$2119:$D$2139,"○")+SUMIFS(作業日報!$F$2119:$F$2139,作業日報!$E$2119:$E$2139,$A75,作業日報!$H$2119:$H$2139,"○")</f>
        <v>0</v>
      </c>
      <c r="BC75" s="478">
        <f>SUMIFS(作業日報!$B$2162:$B$2182,作業日報!$A$2162:$A$2182,$A75,作業日報!$D$2162:$D$2182,"○")+SUMIFS(作業日報!$F$2162:$F$2182,作業日報!$E$2162:$E$2182,$A75,作業日報!$H$2162:$H$2182,"○")</f>
        <v>0</v>
      </c>
    </row>
    <row r="76" spans="1:55" x14ac:dyDescent="0.2">
      <c r="A76" s="399"/>
      <c r="B76" s="398"/>
      <c r="C76" s="397"/>
      <c r="D76" s="396">
        <f>SUMIFS(作業日報!B:B,作業日報!A:A,A76,作業日報!D:D,"○")+SUMIFS(作業日報!F:F,作業日報!E:E,A76,作業日報!H:H,"○")</f>
        <v>0</v>
      </c>
      <c r="E76" s="395">
        <f>SUMIFS(作業日報!$B$12:$B$32,作業日報!$A$12:$A$32,$A76,作業日報!$D$12:$D$32,"○")+SUMIFS(作業日報!$F$12:$F$32,作業日報!$E$12:$E$32,$A76,作業日報!$H$12:$H$32,"○")</f>
        <v>0</v>
      </c>
      <c r="F76" s="394">
        <f>SUMIFS(作業日報!$B$55:$B$75,作業日報!$A$55:$A$75,$A76,作業日報!$D$55:$D$75,"○")+SUMIFS(作業日報!$F$55:$F$75,作業日報!$E$55:$E$75,$A76,作業日報!$H$55:$H$75,"○")</f>
        <v>0</v>
      </c>
      <c r="G76" s="394">
        <f>SUMIFS(作業日報!$B$98:$B$118,作業日報!$A$98:$A$118,$A76,作業日報!$D$98:$D$118,"○")+SUMIFS(作業日報!$F$98:$F$118,作業日報!$E$98:$E$118,$A76,作業日報!$H$98:$H$118,"○")</f>
        <v>0</v>
      </c>
      <c r="H76" s="394">
        <f>SUMIFS(作業日報!$B$141:$B$161,作業日報!$A$141:$A$161,$A76,作業日報!$D$141:$D$161,"○")+SUMIFS(作業日報!$F$141:$F$161,作業日報!$E$141:$E$161,$A76,作業日報!$H$141:$H$161,"○")</f>
        <v>0</v>
      </c>
      <c r="I76" s="394">
        <f>SUMIFS(作業日報!$B$184:$B$204,作業日報!$A$184:$A$204,$A76,作業日報!$D$184:$D$204,"○")+SUMIFS(作業日報!$F$184:$F$204,作業日報!$E$184:$E$204,$A76,作業日報!$H$184:$H$204,"○")</f>
        <v>0</v>
      </c>
      <c r="J76" s="394">
        <f>SUMIFS(作業日報!$B$227:$B$247,作業日報!$A$227:$A$247,$A76,作業日報!$D$227:$D$247,"○")+SUMIFS(作業日報!$F$227:$F$247,作業日報!$E$227:$E$247,$A76,作業日報!$H$227:$H$247,"○")</f>
        <v>0</v>
      </c>
      <c r="K76" s="394">
        <f>SUMIFS(作業日報!$B$270:$B$290,作業日報!$A$270:$A$290,$A76,作業日報!$D$270:$D$290,"○")+SUMIFS(作業日報!$F$270:$F$290,作業日報!$E$270:$E$290,$A76,作業日報!$H$270:$H$290,"○")</f>
        <v>0</v>
      </c>
      <c r="L76" s="394">
        <f>SUMIFS(作業日報!$B$313:$B$333,作業日報!$A$313:$A$333,$A76,作業日報!$D$313:$D$333,"○")+SUMIFS(作業日報!$F$313:$F$333,作業日報!$E$313:$E$333,$A76,作業日報!$H$313:$H$333,"○")</f>
        <v>0</v>
      </c>
      <c r="M76" s="394">
        <f>SUMIFS(作業日報!$B$356:$B$376,作業日報!$A$356:$A$376,$A76,作業日報!$D$356:$D$376,"○")+SUMIFS(作業日報!$F$356:$F$376,作業日報!$E$356:$E$376,$A76,作業日報!$H$356:$H$376,"○")</f>
        <v>0</v>
      </c>
      <c r="N76" s="394">
        <f>SUMIFS(作業日報!$B$399:$B$419,作業日報!$A$399:$A$419,$A76,作業日報!$D$399:$D$419,"○")+SUMIFS(作業日報!$F$399:$F$419,作業日報!$E$399:$E$419,$A76,作業日報!$H$399:$H$419,"○")</f>
        <v>0</v>
      </c>
      <c r="O76" s="394">
        <f>SUMIFS(作業日報!$B$442:$B$462,作業日報!$A$442:$A$462,$A76,作業日報!$D$442:$D$462,"○")+SUMIFS(作業日報!$F$442:$F$462,作業日報!$E$442:$E$462,$A76,作業日報!$H$442:$H$462,"○")</f>
        <v>0</v>
      </c>
      <c r="P76" s="394">
        <f>SUMIFS(作業日報!$B$485:$B$505,作業日報!$A$485:$A$505,$A76,作業日報!$D$485:$D$505,"○")+SUMIFS(作業日報!$F$485:$F$505,作業日報!$E$485:$E$505,$A76,作業日報!$H$485:$H$505,"○")</f>
        <v>0</v>
      </c>
      <c r="Q76" s="394">
        <f>SUMIFS(作業日報!$B$528:$B$548,作業日報!$A$528:$A$548,$A76,作業日報!$D$528:$D$548,"○")+SUMIFS(作業日報!$F$528:$F$548,作業日報!$E$528:$E$548,$A76,作業日報!$H$528:$H$548,"○")</f>
        <v>0</v>
      </c>
      <c r="R76" s="394">
        <f>SUMIFS(作業日報!$B$571:$B$591,作業日報!$A$571:$A$591,$A76,作業日報!$D$571:$D$591,"○")+SUMIFS(作業日報!$F$571:$F$591,作業日報!$E$571:$E$591,$A76,作業日報!$H$571:$H$591,"○")</f>
        <v>0</v>
      </c>
      <c r="S76" s="391">
        <f>SUMIFS(作業日報!$B$614:$B$634,作業日報!$A$614:$A$634,$A76,作業日報!$D$614:$D$634,"○")+SUMIFS(作業日報!$F$614:$F$634,作業日報!$E$614:$E$634,$A76,作業日報!$H$614:$H$634,"○")</f>
        <v>0</v>
      </c>
      <c r="T76" s="393">
        <f>SUMIFS(作業日報!$B$657:$B$677,作業日報!$A$657:$A$677,$A76,作業日報!$D$657:$D$677,"○")+SUMIFS(作業日報!$F$657:$F$677,作業日報!$E$657:$E$677,$A76,作業日報!$H$657:$H$677,"○")</f>
        <v>0</v>
      </c>
      <c r="U76" s="392">
        <f>SUMIFS(作業日報!$B$700:$B$720,作業日報!$A$700:$A$720,$A76,作業日報!$D$700:$D$720,"○")+SUMIFS(作業日報!$F$700:$F$720,作業日報!$E$700:$E$720,$A76,作業日報!$H$700:$H$720,"○")</f>
        <v>0</v>
      </c>
      <c r="V76" s="392">
        <f>SUMIFS(作業日報!$B$743:$B$763,作業日報!$A$743:$A$763,$A76,作業日報!$D$743:$D$763,"○")+SUMIFS(作業日報!$F$743:$F$763,作業日報!$E$743:$E$763,$A76,作業日報!$H$743:$H$763,"○")</f>
        <v>0</v>
      </c>
      <c r="W76" s="392">
        <f>SUMIFS(作業日報!$B$786:$B$806,作業日報!$A$786:$A$806,$A76,作業日報!$D$786:$D$806,"○")+SUMIFS(作業日報!$F$786:$F$806,作業日報!$E$786:$E$806,$A76,作業日報!$H$786:$H$806,"○")</f>
        <v>0</v>
      </c>
      <c r="X76" s="392">
        <f>SUMIFS(作業日報!$B$829:$B$849,作業日報!$A$829:$A$849,$A76,作業日報!$D$829:$D$849,"○")+SUMIFS(作業日報!$F$829:$F$849,作業日報!$E$829:$E$849,$A76,作業日報!$H$829:$H$849,"○")</f>
        <v>0</v>
      </c>
      <c r="Y76" s="392">
        <f>SUMIFS(作業日報!$B$872:$B$892,作業日報!$A$872:$A$892,$A76,作業日報!$D$872:$D$892,"○")+SUMIFS(作業日報!$F$872:$F$892,作業日報!$E$872:$E$892,$A76,作業日報!$H$872:$H$892,"○")</f>
        <v>0</v>
      </c>
      <c r="Z76" s="392">
        <f>SUMIFS(作業日報!$B$915:$B$935,作業日報!$A$915:$A$935,$A76,作業日報!$D$915:$D$935,"○")+SUMIFS(作業日報!$F$915:$F$935,作業日報!$E$915:$E$935,$A76,作業日報!$H$915:$H$935,"○")</f>
        <v>0</v>
      </c>
      <c r="AA76" s="473">
        <f>SUMIFS(作業日報!$B$958:$B$978,作業日報!$A$958:$A$978,$A76,作業日報!$D$958:$D$978,"○")+SUMIFS(作業日報!$F$958:$F$978,作業日報!$E$958:$E$978,$A76,作業日報!$H$958:$H$978,"○")</f>
        <v>0</v>
      </c>
      <c r="AB76" s="392">
        <f>SUMIFS(作業日報!$B$1001:$B$1021,作業日報!$A$1001:$A$1021,$A76,作業日報!$D$1001:$D$1021,"○")+SUMIFS(作業日報!$F$1001:$F$1021,作業日報!$E$1001:$E$1021,$A76,作業日報!$H$1001:$H$1021,"○")</f>
        <v>0</v>
      </c>
      <c r="AC76" s="392">
        <f>SUMIFS(作業日報!$B$1044:$B$1064,作業日報!$A$1044:$A$1064,$A76,作業日報!$D$1044:$D$1064,"○")+SUMIFS(作業日報!$F$1044:$F$1064,作業日報!$E$1044:$E$1064,$A76,作業日報!$H$1044:$H$1064,"○")</f>
        <v>0</v>
      </c>
      <c r="AD76" s="392">
        <f>SUMIFS(作業日報!$B$1087:$B$1107,作業日報!$A$1087:$A$1107,$A76,作業日報!$D$1087:$D$1107,"○")+SUMIFS(作業日報!$F$1087:$F$1107,作業日報!$E$1087:$E$1107,$A76,作業日報!$H$1087:$H$1107,"○")</f>
        <v>0</v>
      </c>
      <c r="AE76" s="392">
        <f>SUMIFS(作業日報!$B$1130:$B$1150,作業日報!$A$1130:$A$1150,$A76,作業日報!$D$1130:$D$1150,"○")+SUMIFS(作業日報!$F$1130:$F$1150,作業日報!$E$1130:$E$1150,$A76,作業日報!$H$1130:$H$1150,"○")</f>
        <v>0</v>
      </c>
      <c r="AF76" s="392">
        <f>SUMIFS(作業日報!$B$1173:$B$1193,作業日報!$A$1173:$A$1193,$A76,作業日報!$D$1173:$D$1193,"○")+SUMIFS(作業日報!$F$1173:$F$1193,作業日報!$E$1173:$E$1193,$A76,作業日報!$H$1173:$H$1193,"○")</f>
        <v>0</v>
      </c>
      <c r="AG76" s="392">
        <f>SUMIFS(作業日報!$B$1216:$B$1236,作業日報!$A$1216:$A$1236,$A76,作業日報!$D$1216:$D$1236,"○")+SUMIFS(作業日報!$F$1216:$F$1236,作業日報!$E$1216:$E$1236,$A76,作業日報!$H$1216:$H$1236,"○")</f>
        <v>0</v>
      </c>
      <c r="AH76" s="392">
        <f>SUMIFS(作業日報!$B$1259:$B$1279,作業日報!$A$1259:$A$1279,$A76,作業日報!$D$1259:$D$1279,"○")+SUMIFS(作業日報!$F$1259:$F$1279,作業日報!$E$1259:$E$1279,$A76,作業日報!$H$1259:$H$1279,"○")</f>
        <v>0</v>
      </c>
      <c r="AI76" s="392">
        <f>SUMIFS(作業日報!$B$1302:$B$1322,作業日報!$A$1302:$A$1322,$A76,作業日報!$D$1302:$D$1322,"○")+SUMIFS(作業日報!$F$1302:$F$1322,作業日報!$E$1302:$E$1322,$A76,作業日報!$H$1302:$H$1322,"○")</f>
        <v>0</v>
      </c>
      <c r="AJ76" s="392">
        <f>SUMIFS(作業日報!$B$1345:$B$1365,作業日報!$A$1345:$A$1365,$A76,作業日報!$D$1345:$D$1365,"○")+SUMIFS(作業日報!$F$1345:$F$1365,作業日報!$E$1345:$E$1365,$A76,作業日報!$H$1345:$H$1365,"○")</f>
        <v>0</v>
      </c>
      <c r="AK76" s="392">
        <f>SUMIFS(作業日報!$B$1388:$B$1408,作業日報!$A$1388:$A$1408,$A76,作業日報!$D$1388:$D$1408,"○")+SUMIFS(作業日報!$F$1388:$F$1408,作業日報!$E$1388:$E$1408,$A76,作業日報!$H$1388:$H$1408,"○")</f>
        <v>0</v>
      </c>
      <c r="AL76" s="392">
        <f>SUMIFS(作業日報!$B$1431:$B$1451,作業日報!$A$1431:$A$1451,$A76,作業日報!$D$1431:$D$1451,"○")+SUMIFS(作業日報!$F$1431:$F$1451,作業日報!$E$1431:$E$1451,$A76,作業日報!$H$1431:$H$1451,"○")</f>
        <v>0</v>
      </c>
      <c r="AM76" s="392">
        <f>SUMIFS(作業日報!$B$1474:$B$1494,作業日報!$A$1474:$A$1494,$A76,作業日報!$D$1474:$D$1494,"○")+SUMIFS(作業日報!$F$1474:$F$1494,作業日報!$E$1474:$E$1494,$A76,作業日報!$H$1474:$H$1494,"○")</f>
        <v>0</v>
      </c>
      <c r="AN76" s="392">
        <f>SUMIFS(作業日報!$B$1517:$B$1537,作業日報!$A$1517:$A$1537,$A76,作業日報!$D$1517:$D$1537,"○")+SUMIFS(作業日報!$F$1517:$F$1537,作業日報!$E$1517:$E$1537,$A76,作業日報!$H$1517:$H$1537,"○")</f>
        <v>0</v>
      </c>
      <c r="AO76" s="392">
        <f>SUMIFS(作業日報!$B$1560:$B$1580,作業日報!$A$1560:$A$1580,$A76,作業日報!$D$1560:$D$1580,"○")+SUMIFS(作業日報!$F$1560:$F$1580,作業日報!$E$1560:$E$1580,$A76,作業日報!$H$1560:$H$1580,"○")</f>
        <v>0</v>
      </c>
      <c r="AP76" s="392">
        <f>SUMIFS(作業日報!$B$1603:$B$1623,作業日報!$A$1603:$A$1623,$A76,作業日報!$D$1603:$D$1623,"○")+SUMIFS(作業日報!$F$1603:$F$1623,作業日報!$E$1603:$E$1623,$A76,作業日報!$H$1603:$H$1623,"○")</f>
        <v>0</v>
      </c>
      <c r="AQ76" s="392">
        <f>SUMIFS(作業日報!$B$1646:$B$1666,作業日報!$A$1646:$A$1666,$A76,作業日報!$D$1646:$D$1666,"○")+SUMIFS(作業日報!$F$1646:$F$1666,作業日報!$E$1646:$E$1666,$A76,作業日報!$H$1646:$H$1666,"○")</f>
        <v>0</v>
      </c>
      <c r="AR76" s="392">
        <f>SUMIFS(作業日報!$B$1689:$B$1709,作業日報!$A$1689:$A$1709,$A76,作業日報!$D$1689:$D$1709,"○")+SUMIFS(作業日報!$F$1689:$F$1709,作業日報!$E$1689:$E$1709,$A76,作業日報!$H$1689:$H$1709,"○")</f>
        <v>0</v>
      </c>
      <c r="AS76" s="392">
        <f>SUMIFS(作業日報!$B$1732:$B$1752,作業日報!$A$1732:$A$1752,$A76,作業日報!$D$1732:$D$1752,"○")+SUMIFS(作業日報!$F$1732:$F$1752,作業日報!$E$1732:$E$1752,$A76,作業日報!$H$1732:$H$1752,"○")</f>
        <v>0</v>
      </c>
      <c r="AT76" s="392">
        <f>SUMIFS(作業日報!$B$1775:$B$1795,作業日報!$A$1775:$A$1795,$A76,作業日報!$D$1775:$D$1795,"○")+SUMIFS(作業日報!$F$1775:$F$1795,作業日報!$E$1775:$E$1795,$A76,作業日報!$H$1775:$H$1795,"○")</f>
        <v>0</v>
      </c>
      <c r="AU76" s="392">
        <f>SUMIFS(作業日報!$B$1818:$B$1838,作業日報!$A$1818:$A$1838,$A76,作業日報!$D$1818:$D$1838,"○")+SUMIFS(作業日報!$F$1818:$F$1838,作業日報!$E$1818:$E$1838,$A76,作業日報!$H$1818:$H$1838,"○")</f>
        <v>0</v>
      </c>
      <c r="AV76" s="392">
        <f>SUMIFS(作業日報!$B$1861:$B$1881,作業日報!$A$1861:$A$1881,$A76,作業日報!$D$1861:$D$1881,"○")+SUMIFS(作業日報!$F$1861:$F$1881,作業日報!$E$1861:$E$1881,$A76,作業日報!$H$1861:$H$1881,"○")</f>
        <v>0</v>
      </c>
      <c r="AW76" s="392">
        <f>SUMIFS(作業日報!$B$1904:$B$1924,作業日報!$A$1904:$A$1924,$A76,作業日報!$D$1904:$D$1924,"○")+SUMIFS(作業日報!$F$1904:$F$1924,作業日報!$E$1904:$E$1924,$A76,作業日報!$H$1904:$H$1924,"○")</f>
        <v>0</v>
      </c>
      <c r="AX76" s="392">
        <f>SUMIFS(作業日報!$B$1947:$B$1967,作業日報!$A$1947:$A$1967,$A76,作業日報!$D$1947:$D$1967,"○")+SUMIFS(作業日報!$F$1947:$F$1967,作業日報!$E$1947:$E$1967,$A76,作業日報!$H$1947:$H$1967,"○")</f>
        <v>0</v>
      </c>
      <c r="AY76" s="392">
        <f>SUMIFS(作業日報!$B$1990:$B$2010,作業日報!$A$1990:$A$2010,$A76,作業日報!$D$1990:$D$2010,"○")+SUMIFS(作業日報!$F$1990:$F$2010,作業日報!$E$1990:$E$2010,$A76,作業日報!$H$1990:$H$2010,"○")</f>
        <v>0</v>
      </c>
      <c r="AZ76" s="392">
        <f>SUMIFS(作業日報!$B$2033:$B$2053,作業日報!$A$2033:$A$2053,$A76,作業日報!$D$2033:$D$2053,"○")+SUMIFS(作業日報!$F$2033:$F$2053,作業日報!$E$2033:$E$2053,$A76,作業日報!$H$2033:$H$2053,"○")</f>
        <v>0</v>
      </c>
      <c r="BA76" s="392">
        <f>SUMIFS(作業日報!$B$2076:$B$2096,作業日報!$A$2076:$A$2096,$A76,作業日報!$D$2076:$D$2096,"○")+SUMIFS(作業日報!$F$2076:$F$2096,作業日報!$E$2076:$E$2096,$A76,作業日報!$H$2076:$H$2096,"○")</f>
        <v>0</v>
      </c>
      <c r="BB76" s="392">
        <f>SUMIFS(作業日報!$B$2119:$B$2139,作業日報!$A$2119:$A$2139,$A76,作業日報!$D$2119:$D$2139,"○")+SUMIFS(作業日報!$F$2119:$F$2139,作業日報!$E$2119:$E$2139,$A76,作業日報!$H$2119:$H$2139,"○")</f>
        <v>0</v>
      </c>
      <c r="BC76" s="478">
        <f>SUMIFS(作業日報!$B$2162:$B$2182,作業日報!$A$2162:$A$2182,$A76,作業日報!$D$2162:$D$2182,"○")+SUMIFS(作業日報!$F$2162:$F$2182,作業日報!$E$2162:$E$2182,$A76,作業日報!$H$2162:$H$2182,"○")</f>
        <v>0</v>
      </c>
    </row>
    <row r="77" spans="1:55" x14ac:dyDescent="0.2">
      <c r="A77" s="399"/>
      <c r="B77" s="398"/>
      <c r="C77" s="397"/>
      <c r="D77" s="396">
        <f>SUMIFS(作業日報!B:B,作業日報!A:A,A77,作業日報!D:D,"○")+SUMIFS(作業日報!F:F,作業日報!E:E,A77,作業日報!H:H,"○")</f>
        <v>0</v>
      </c>
      <c r="E77" s="395">
        <f>SUMIFS(作業日報!$B$12:$B$32,作業日報!$A$12:$A$32,$A77,作業日報!$D$12:$D$32,"○")+SUMIFS(作業日報!$F$12:$F$32,作業日報!$E$12:$E$32,$A77,作業日報!$H$12:$H$32,"○")</f>
        <v>0</v>
      </c>
      <c r="F77" s="394">
        <f>SUMIFS(作業日報!$B$55:$B$75,作業日報!$A$55:$A$75,$A77,作業日報!$D$55:$D$75,"○")+SUMIFS(作業日報!$F$55:$F$75,作業日報!$E$55:$E$75,$A77,作業日報!$H$55:$H$75,"○")</f>
        <v>0</v>
      </c>
      <c r="G77" s="394">
        <f>SUMIFS(作業日報!$B$98:$B$118,作業日報!$A$98:$A$118,$A77,作業日報!$D$98:$D$118,"○")+SUMIFS(作業日報!$F$98:$F$118,作業日報!$E$98:$E$118,$A77,作業日報!$H$98:$H$118,"○")</f>
        <v>0</v>
      </c>
      <c r="H77" s="394">
        <f>SUMIFS(作業日報!$B$141:$B$161,作業日報!$A$141:$A$161,$A77,作業日報!$D$141:$D$161,"○")+SUMIFS(作業日報!$F$141:$F$161,作業日報!$E$141:$E$161,$A77,作業日報!$H$141:$H$161,"○")</f>
        <v>0</v>
      </c>
      <c r="I77" s="394">
        <f>SUMIFS(作業日報!$B$184:$B$204,作業日報!$A$184:$A$204,$A77,作業日報!$D$184:$D$204,"○")+SUMIFS(作業日報!$F$184:$F$204,作業日報!$E$184:$E$204,$A77,作業日報!$H$184:$H$204,"○")</f>
        <v>0</v>
      </c>
      <c r="J77" s="394">
        <f>SUMIFS(作業日報!$B$227:$B$247,作業日報!$A$227:$A$247,$A77,作業日報!$D$227:$D$247,"○")+SUMIFS(作業日報!$F$227:$F$247,作業日報!$E$227:$E$247,$A77,作業日報!$H$227:$H$247,"○")</f>
        <v>0</v>
      </c>
      <c r="K77" s="394">
        <f>SUMIFS(作業日報!$B$270:$B$290,作業日報!$A$270:$A$290,$A77,作業日報!$D$270:$D$290,"○")+SUMIFS(作業日報!$F$270:$F$290,作業日報!$E$270:$E$290,$A77,作業日報!$H$270:$H$290,"○")</f>
        <v>0</v>
      </c>
      <c r="L77" s="394">
        <f>SUMIFS(作業日報!$B$313:$B$333,作業日報!$A$313:$A$333,$A77,作業日報!$D$313:$D$333,"○")+SUMIFS(作業日報!$F$313:$F$333,作業日報!$E$313:$E$333,$A77,作業日報!$H$313:$H$333,"○")</f>
        <v>0</v>
      </c>
      <c r="M77" s="394">
        <f>SUMIFS(作業日報!$B$356:$B$376,作業日報!$A$356:$A$376,$A77,作業日報!$D$356:$D$376,"○")+SUMIFS(作業日報!$F$356:$F$376,作業日報!$E$356:$E$376,$A77,作業日報!$H$356:$H$376,"○")</f>
        <v>0</v>
      </c>
      <c r="N77" s="394">
        <f>SUMIFS(作業日報!$B$399:$B$419,作業日報!$A$399:$A$419,$A77,作業日報!$D$399:$D$419,"○")+SUMIFS(作業日報!$F$399:$F$419,作業日報!$E$399:$E$419,$A77,作業日報!$H$399:$H$419,"○")</f>
        <v>0</v>
      </c>
      <c r="O77" s="394">
        <f>SUMIFS(作業日報!$B$442:$B$462,作業日報!$A$442:$A$462,$A77,作業日報!$D$442:$D$462,"○")+SUMIFS(作業日報!$F$442:$F$462,作業日報!$E$442:$E$462,$A77,作業日報!$H$442:$H$462,"○")</f>
        <v>0</v>
      </c>
      <c r="P77" s="394">
        <f>SUMIFS(作業日報!$B$485:$B$505,作業日報!$A$485:$A$505,$A77,作業日報!$D$485:$D$505,"○")+SUMIFS(作業日報!$F$485:$F$505,作業日報!$E$485:$E$505,$A77,作業日報!$H$485:$H$505,"○")</f>
        <v>0</v>
      </c>
      <c r="Q77" s="394">
        <f>SUMIFS(作業日報!$B$528:$B$548,作業日報!$A$528:$A$548,$A77,作業日報!$D$528:$D$548,"○")+SUMIFS(作業日報!$F$528:$F$548,作業日報!$E$528:$E$548,$A77,作業日報!$H$528:$H$548,"○")</f>
        <v>0</v>
      </c>
      <c r="R77" s="394">
        <f>SUMIFS(作業日報!$B$571:$B$591,作業日報!$A$571:$A$591,$A77,作業日報!$D$571:$D$591,"○")+SUMIFS(作業日報!$F$571:$F$591,作業日報!$E$571:$E$591,$A77,作業日報!$H$571:$H$591,"○")</f>
        <v>0</v>
      </c>
      <c r="S77" s="391">
        <f>SUMIFS(作業日報!$B$614:$B$634,作業日報!$A$614:$A$634,$A77,作業日報!$D$614:$D$634,"○")+SUMIFS(作業日報!$F$614:$F$634,作業日報!$E$614:$E$634,$A77,作業日報!$H$614:$H$634,"○")</f>
        <v>0</v>
      </c>
      <c r="T77" s="393">
        <f>SUMIFS(作業日報!$B$657:$B$677,作業日報!$A$657:$A$677,$A77,作業日報!$D$657:$D$677,"○")+SUMIFS(作業日報!$F$657:$F$677,作業日報!$E$657:$E$677,$A77,作業日報!$H$657:$H$677,"○")</f>
        <v>0</v>
      </c>
      <c r="U77" s="392">
        <f>SUMIFS(作業日報!$B$700:$B$720,作業日報!$A$700:$A$720,$A77,作業日報!$D$700:$D$720,"○")+SUMIFS(作業日報!$F$700:$F$720,作業日報!$E$700:$E$720,$A77,作業日報!$H$700:$H$720,"○")</f>
        <v>0</v>
      </c>
      <c r="V77" s="392">
        <f>SUMIFS(作業日報!$B$743:$B$763,作業日報!$A$743:$A$763,$A77,作業日報!$D$743:$D$763,"○")+SUMIFS(作業日報!$F$743:$F$763,作業日報!$E$743:$E$763,$A77,作業日報!$H$743:$H$763,"○")</f>
        <v>0</v>
      </c>
      <c r="W77" s="392">
        <f>SUMIFS(作業日報!$B$786:$B$806,作業日報!$A$786:$A$806,$A77,作業日報!$D$786:$D$806,"○")+SUMIFS(作業日報!$F$786:$F$806,作業日報!$E$786:$E$806,$A77,作業日報!$H$786:$H$806,"○")</f>
        <v>0</v>
      </c>
      <c r="X77" s="392">
        <f>SUMIFS(作業日報!$B$829:$B$849,作業日報!$A$829:$A$849,$A77,作業日報!$D$829:$D$849,"○")+SUMIFS(作業日報!$F$829:$F$849,作業日報!$E$829:$E$849,$A77,作業日報!$H$829:$H$849,"○")</f>
        <v>0</v>
      </c>
      <c r="Y77" s="392">
        <f>SUMIFS(作業日報!$B$872:$B$892,作業日報!$A$872:$A$892,$A77,作業日報!$D$872:$D$892,"○")+SUMIFS(作業日報!$F$872:$F$892,作業日報!$E$872:$E$892,$A77,作業日報!$H$872:$H$892,"○")</f>
        <v>0</v>
      </c>
      <c r="Z77" s="392">
        <f>SUMIFS(作業日報!$B$915:$B$935,作業日報!$A$915:$A$935,$A77,作業日報!$D$915:$D$935,"○")+SUMIFS(作業日報!$F$915:$F$935,作業日報!$E$915:$E$935,$A77,作業日報!$H$915:$H$935,"○")</f>
        <v>0</v>
      </c>
      <c r="AA77" s="473">
        <f>SUMIFS(作業日報!$B$958:$B$978,作業日報!$A$958:$A$978,$A77,作業日報!$D$958:$D$978,"○")+SUMIFS(作業日報!$F$958:$F$978,作業日報!$E$958:$E$978,$A77,作業日報!$H$958:$H$978,"○")</f>
        <v>0</v>
      </c>
      <c r="AB77" s="392">
        <f>SUMIFS(作業日報!$B$1001:$B$1021,作業日報!$A$1001:$A$1021,$A77,作業日報!$D$1001:$D$1021,"○")+SUMIFS(作業日報!$F$1001:$F$1021,作業日報!$E$1001:$E$1021,$A77,作業日報!$H$1001:$H$1021,"○")</f>
        <v>0</v>
      </c>
      <c r="AC77" s="392">
        <f>SUMIFS(作業日報!$B$1044:$B$1064,作業日報!$A$1044:$A$1064,$A77,作業日報!$D$1044:$D$1064,"○")+SUMIFS(作業日報!$F$1044:$F$1064,作業日報!$E$1044:$E$1064,$A77,作業日報!$H$1044:$H$1064,"○")</f>
        <v>0</v>
      </c>
      <c r="AD77" s="392">
        <f>SUMIFS(作業日報!$B$1087:$B$1107,作業日報!$A$1087:$A$1107,$A77,作業日報!$D$1087:$D$1107,"○")+SUMIFS(作業日報!$F$1087:$F$1107,作業日報!$E$1087:$E$1107,$A77,作業日報!$H$1087:$H$1107,"○")</f>
        <v>0</v>
      </c>
      <c r="AE77" s="392">
        <f>SUMIFS(作業日報!$B$1130:$B$1150,作業日報!$A$1130:$A$1150,$A77,作業日報!$D$1130:$D$1150,"○")+SUMIFS(作業日報!$F$1130:$F$1150,作業日報!$E$1130:$E$1150,$A77,作業日報!$H$1130:$H$1150,"○")</f>
        <v>0</v>
      </c>
      <c r="AF77" s="392">
        <f>SUMIFS(作業日報!$B$1173:$B$1193,作業日報!$A$1173:$A$1193,$A77,作業日報!$D$1173:$D$1193,"○")+SUMIFS(作業日報!$F$1173:$F$1193,作業日報!$E$1173:$E$1193,$A77,作業日報!$H$1173:$H$1193,"○")</f>
        <v>0</v>
      </c>
      <c r="AG77" s="392">
        <f>SUMIFS(作業日報!$B$1216:$B$1236,作業日報!$A$1216:$A$1236,$A77,作業日報!$D$1216:$D$1236,"○")+SUMIFS(作業日報!$F$1216:$F$1236,作業日報!$E$1216:$E$1236,$A77,作業日報!$H$1216:$H$1236,"○")</f>
        <v>0</v>
      </c>
      <c r="AH77" s="392">
        <f>SUMIFS(作業日報!$B$1259:$B$1279,作業日報!$A$1259:$A$1279,$A77,作業日報!$D$1259:$D$1279,"○")+SUMIFS(作業日報!$F$1259:$F$1279,作業日報!$E$1259:$E$1279,$A77,作業日報!$H$1259:$H$1279,"○")</f>
        <v>0</v>
      </c>
      <c r="AI77" s="392">
        <f>SUMIFS(作業日報!$B$1302:$B$1322,作業日報!$A$1302:$A$1322,$A77,作業日報!$D$1302:$D$1322,"○")+SUMIFS(作業日報!$F$1302:$F$1322,作業日報!$E$1302:$E$1322,$A77,作業日報!$H$1302:$H$1322,"○")</f>
        <v>0</v>
      </c>
      <c r="AJ77" s="392">
        <f>SUMIFS(作業日報!$B$1345:$B$1365,作業日報!$A$1345:$A$1365,$A77,作業日報!$D$1345:$D$1365,"○")+SUMIFS(作業日報!$F$1345:$F$1365,作業日報!$E$1345:$E$1365,$A77,作業日報!$H$1345:$H$1365,"○")</f>
        <v>0</v>
      </c>
      <c r="AK77" s="392">
        <f>SUMIFS(作業日報!$B$1388:$B$1408,作業日報!$A$1388:$A$1408,$A77,作業日報!$D$1388:$D$1408,"○")+SUMIFS(作業日報!$F$1388:$F$1408,作業日報!$E$1388:$E$1408,$A77,作業日報!$H$1388:$H$1408,"○")</f>
        <v>0</v>
      </c>
      <c r="AL77" s="392">
        <f>SUMIFS(作業日報!$B$1431:$B$1451,作業日報!$A$1431:$A$1451,$A77,作業日報!$D$1431:$D$1451,"○")+SUMIFS(作業日報!$F$1431:$F$1451,作業日報!$E$1431:$E$1451,$A77,作業日報!$H$1431:$H$1451,"○")</f>
        <v>0</v>
      </c>
      <c r="AM77" s="392">
        <f>SUMIFS(作業日報!$B$1474:$B$1494,作業日報!$A$1474:$A$1494,$A77,作業日報!$D$1474:$D$1494,"○")+SUMIFS(作業日報!$F$1474:$F$1494,作業日報!$E$1474:$E$1494,$A77,作業日報!$H$1474:$H$1494,"○")</f>
        <v>0</v>
      </c>
      <c r="AN77" s="392">
        <f>SUMIFS(作業日報!$B$1517:$B$1537,作業日報!$A$1517:$A$1537,$A77,作業日報!$D$1517:$D$1537,"○")+SUMIFS(作業日報!$F$1517:$F$1537,作業日報!$E$1517:$E$1537,$A77,作業日報!$H$1517:$H$1537,"○")</f>
        <v>0</v>
      </c>
      <c r="AO77" s="392">
        <f>SUMIFS(作業日報!$B$1560:$B$1580,作業日報!$A$1560:$A$1580,$A77,作業日報!$D$1560:$D$1580,"○")+SUMIFS(作業日報!$F$1560:$F$1580,作業日報!$E$1560:$E$1580,$A77,作業日報!$H$1560:$H$1580,"○")</f>
        <v>0</v>
      </c>
      <c r="AP77" s="392">
        <f>SUMIFS(作業日報!$B$1603:$B$1623,作業日報!$A$1603:$A$1623,$A77,作業日報!$D$1603:$D$1623,"○")+SUMIFS(作業日報!$F$1603:$F$1623,作業日報!$E$1603:$E$1623,$A77,作業日報!$H$1603:$H$1623,"○")</f>
        <v>0</v>
      </c>
      <c r="AQ77" s="392">
        <f>SUMIFS(作業日報!$B$1646:$B$1666,作業日報!$A$1646:$A$1666,$A77,作業日報!$D$1646:$D$1666,"○")+SUMIFS(作業日報!$F$1646:$F$1666,作業日報!$E$1646:$E$1666,$A77,作業日報!$H$1646:$H$1666,"○")</f>
        <v>0</v>
      </c>
      <c r="AR77" s="392">
        <f>SUMIFS(作業日報!$B$1689:$B$1709,作業日報!$A$1689:$A$1709,$A77,作業日報!$D$1689:$D$1709,"○")+SUMIFS(作業日報!$F$1689:$F$1709,作業日報!$E$1689:$E$1709,$A77,作業日報!$H$1689:$H$1709,"○")</f>
        <v>0</v>
      </c>
      <c r="AS77" s="392">
        <f>SUMIFS(作業日報!$B$1732:$B$1752,作業日報!$A$1732:$A$1752,$A77,作業日報!$D$1732:$D$1752,"○")+SUMIFS(作業日報!$F$1732:$F$1752,作業日報!$E$1732:$E$1752,$A77,作業日報!$H$1732:$H$1752,"○")</f>
        <v>0</v>
      </c>
      <c r="AT77" s="392">
        <f>SUMIFS(作業日報!$B$1775:$B$1795,作業日報!$A$1775:$A$1795,$A77,作業日報!$D$1775:$D$1795,"○")+SUMIFS(作業日報!$F$1775:$F$1795,作業日報!$E$1775:$E$1795,$A77,作業日報!$H$1775:$H$1795,"○")</f>
        <v>0</v>
      </c>
      <c r="AU77" s="392">
        <f>SUMIFS(作業日報!$B$1818:$B$1838,作業日報!$A$1818:$A$1838,$A77,作業日報!$D$1818:$D$1838,"○")+SUMIFS(作業日報!$F$1818:$F$1838,作業日報!$E$1818:$E$1838,$A77,作業日報!$H$1818:$H$1838,"○")</f>
        <v>0</v>
      </c>
      <c r="AV77" s="392">
        <f>SUMIFS(作業日報!$B$1861:$B$1881,作業日報!$A$1861:$A$1881,$A77,作業日報!$D$1861:$D$1881,"○")+SUMIFS(作業日報!$F$1861:$F$1881,作業日報!$E$1861:$E$1881,$A77,作業日報!$H$1861:$H$1881,"○")</f>
        <v>0</v>
      </c>
      <c r="AW77" s="392">
        <f>SUMIFS(作業日報!$B$1904:$B$1924,作業日報!$A$1904:$A$1924,$A77,作業日報!$D$1904:$D$1924,"○")+SUMIFS(作業日報!$F$1904:$F$1924,作業日報!$E$1904:$E$1924,$A77,作業日報!$H$1904:$H$1924,"○")</f>
        <v>0</v>
      </c>
      <c r="AX77" s="392">
        <f>SUMIFS(作業日報!$B$1947:$B$1967,作業日報!$A$1947:$A$1967,$A77,作業日報!$D$1947:$D$1967,"○")+SUMIFS(作業日報!$F$1947:$F$1967,作業日報!$E$1947:$E$1967,$A77,作業日報!$H$1947:$H$1967,"○")</f>
        <v>0</v>
      </c>
      <c r="AY77" s="392">
        <f>SUMIFS(作業日報!$B$1990:$B$2010,作業日報!$A$1990:$A$2010,$A77,作業日報!$D$1990:$D$2010,"○")+SUMIFS(作業日報!$F$1990:$F$2010,作業日報!$E$1990:$E$2010,$A77,作業日報!$H$1990:$H$2010,"○")</f>
        <v>0</v>
      </c>
      <c r="AZ77" s="392">
        <f>SUMIFS(作業日報!$B$2033:$B$2053,作業日報!$A$2033:$A$2053,$A77,作業日報!$D$2033:$D$2053,"○")+SUMIFS(作業日報!$F$2033:$F$2053,作業日報!$E$2033:$E$2053,$A77,作業日報!$H$2033:$H$2053,"○")</f>
        <v>0</v>
      </c>
      <c r="BA77" s="392">
        <f>SUMIFS(作業日報!$B$2076:$B$2096,作業日報!$A$2076:$A$2096,$A77,作業日報!$D$2076:$D$2096,"○")+SUMIFS(作業日報!$F$2076:$F$2096,作業日報!$E$2076:$E$2096,$A77,作業日報!$H$2076:$H$2096,"○")</f>
        <v>0</v>
      </c>
      <c r="BB77" s="392">
        <f>SUMIFS(作業日報!$B$2119:$B$2139,作業日報!$A$2119:$A$2139,$A77,作業日報!$D$2119:$D$2139,"○")+SUMIFS(作業日報!$F$2119:$F$2139,作業日報!$E$2119:$E$2139,$A77,作業日報!$H$2119:$H$2139,"○")</f>
        <v>0</v>
      </c>
      <c r="BC77" s="478">
        <f>SUMIFS(作業日報!$B$2162:$B$2182,作業日報!$A$2162:$A$2182,$A77,作業日報!$D$2162:$D$2182,"○")+SUMIFS(作業日報!$F$2162:$F$2182,作業日報!$E$2162:$E$2182,$A77,作業日報!$H$2162:$H$2182,"○")</f>
        <v>0</v>
      </c>
    </row>
    <row r="78" spans="1:55" x14ac:dyDescent="0.2">
      <c r="A78" s="399"/>
      <c r="B78" s="398"/>
      <c r="C78" s="397"/>
      <c r="D78" s="396">
        <f>SUMIFS(作業日報!B:B,作業日報!A:A,A78,作業日報!D:D,"○")+SUMIFS(作業日報!F:F,作業日報!E:E,A78,作業日報!H:H,"○")</f>
        <v>0</v>
      </c>
      <c r="E78" s="395">
        <f>SUMIFS(作業日報!$B$12:$B$32,作業日報!$A$12:$A$32,$A78,作業日報!$D$12:$D$32,"○")+SUMIFS(作業日報!$F$12:$F$32,作業日報!$E$12:$E$32,$A78,作業日報!$H$12:$H$32,"○")</f>
        <v>0</v>
      </c>
      <c r="F78" s="394">
        <f>SUMIFS(作業日報!$B$55:$B$75,作業日報!$A$55:$A$75,$A78,作業日報!$D$55:$D$75,"○")+SUMIFS(作業日報!$F$55:$F$75,作業日報!$E$55:$E$75,$A78,作業日報!$H$55:$H$75,"○")</f>
        <v>0</v>
      </c>
      <c r="G78" s="394">
        <f>SUMIFS(作業日報!$B$98:$B$118,作業日報!$A$98:$A$118,$A78,作業日報!$D$98:$D$118,"○")+SUMIFS(作業日報!$F$98:$F$118,作業日報!$E$98:$E$118,$A78,作業日報!$H$98:$H$118,"○")</f>
        <v>0</v>
      </c>
      <c r="H78" s="394">
        <f>SUMIFS(作業日報!$B$141:$B$161,作業日報!$A$141:$A$161,$A78,作業日報!$D$141:$D$161,"○")+SUMIFS(作業日報!$F$141:$F$161,作業日報!$E$141:$E$161,$A78,作業日報!$H$141:$H$161,"○")</f>
        <v>0</v>
      </c>
      <c r="I78" s="394">
        <f>SUMIFS(作業日報!$B$184:$B$204,作業日報!$A$184:$A$204,$A78,作業日報!$D$184:$D$204,"○")+SUMIFS(作業日報!$F$184:$F$204,作業日報!$E$184:$E$204,$A78,作業日報!$H$184:$H$204,"○")</f>
        <v>0</v>
      </c>
      <c r="J78" s="394">
        <f>SUMIFS(作業日報!$B$227:$B$247,作業日報!$A$227:$A$247,$A78,作業日報!$D$227:$D$247,"○")+SUMIFS(作業日報!$F$227:$F$247,作業日報!$E$227:$E$247,$A78,作業日報!$H$227:$H$247,"○")</f>
        <v>0</v>
      </c>
      <c r="K78" s="394">
        <f>SUMIFS(作業日報!$B$270:$B$290,作業日報!$A$270:$A$290,$A78,作業日報!$D$270:$D$290,"○")+SUMIFS(作業日報!$F$270:$F$290,作業日報!$E$270:$E$290,$A78,作業日報!$H$270:$H$290,"○")</f>
        <v>0</v>
      </c>
      <c r="L78" s="394">
        <f>SUMIFS(作業日報!$B$313:$B$333,作業日報!$A$313:$A$333,$A78,作業日報!$D$313:$D$333,"○")+SUMIFS(作業日報!$F$313:$F$333,作業日報!$E$313:$E$333,$A78,作業日報!$H$313:$H$333,"○")</f>
        <v>0</v>
      </c>
      <c r="M78" s="394">
        <f>SUMIFS(作業日報!$B$356:$B$376,作業日報!$A$356:$A$376,$A78,作業日報!$D$356:$D$376,"○")+SUMIFS(作業日報!$F$356:$F$376,作業日報!$E$356:$E$376,$A78,作業日報!$H$356:$H$376,"○")</f>
        <v>0</v>
      </c>
      <c r="N78" s="394">
        <f>SUMIFS(作業日報!$B$399:$B$419,作業日報!$A$399:$A$419,$A78,作業日報!$D$399:$D$419,"○")+SUMIFS(作業日報!$F$399:$F$419,作業日報!$E$399:$E$419,$A78,作業日報!$H$399:$H$419,"○")</f>
        <v>0</v>
      </c>
      <c r="O78" s="394">
        <f>SUMIFS(作業日報!$B$442:$B$462,作業日報!$A$442:$A$462,$A78,作業日報!$D$442:$D$462,"○")+SUMIFS(作業日報!$F$442:$F$462,作業日報!$E$442:$E$462,$A78,作業日報!$H$442:$H$462,"○")</f>
        <v>0</v>
      </c>
      <c r="P78" s="394">
        <f>SUMIFS(作業日報!$B$485:$B$505,作業日報!$A$485:$A$505,$A78,作業日報!$D$485:$D$505,"○")+SUMIFS(作業日報!$F$485:$F$505,作業日報!$E$485:$E$505,$A78,作業日報!$H$485:$H$505,"○")</f>
        <v>0</v>
      </c>
      <c r="Q78" s="394">
        <f>SUMIFS(作業日報!$B$528:$B$548,作業日報!$A$528:$A$548,$A78,作業日報!$D$528:$D$548,"○")+SUMIFS(作業日報!$F$528:$F$548,作業日報!$E$528:$E$548,$A78,作業日報!$H$528:$H$548,"○")</f>
        <v>0</v>
      </c>
      <c r="R78" s="394">
        <f>SUMIFS(作業日報!$B$571:$B$591,作業日報!$A$571:$A$591,$A78,作業日報!$D$571:$D$591,"○")+SUMIFS(作業日報!$F$571:$F$591,作業日報!$E$571:$E$591,$A78,作業日報!$H$571:$H$591,"○")</f>
        <v>0</v>
      </c>
      <c r="S78" s="391">
        <f>SUMIFS(作業日報!$B$614:$B$634,作業日報!$A$614:$A$634,$A78,作業日報!$D$614:$D$634,"○")+SUMIFS(作業日報!$F$614:$F$634,作業日報!$E$614:$E$634,$A78,作業日報!$H$614:$H$634,"○")</f>
        <v>0</v>
      </c>
      <c r="T78" s="393">
        <f>SUMIFS(作業日報!$B$657:$B$677,作業日報!$A$657:$A$677,$A78,作業日報!$D$657:$D$677,"○")+SUMIFS(作業日報!$F$657:$F$677,作業日報!$E$657:$E$677,$A78,作業日報!$H$657:$H$677,"○")</f>
        <v>0</v>
      </c>
      <c r="U78" s="392">
        <f>SUMIFS(作業日報!$B$700:$B$720,作業日報!$A$700:$A$720,$A78,作業日報!$D$700:$D$720,"○")+SUMIFS(作業日報!$F$700:$F$720,作業日報!$E$700:$E$720,$A78,作業日報!$H$700:$H$720,"○")</f>
        <v>0</v>
      </c>
      <c r="V78" s="392">
        <f>SUMIFS(作業日報!$B$743:$B$763,作業日報!$A$743:$A$763,$A78,作業日報!$D$743:$D$763,"○")+SUMIFS(作業日報!$F$743:$F$763,作業日報!$E$743:$E$763,$A78,作業日報!$H$743:$H$763,"○")</f>
        <v>0</v>
      </c>
      <c r="W78" s="392">
        <f>SUMIFS(作業日報!$B$786:$B$806,作業日報!$A$786:$A$806,$A78,作業日報!$D$786:$D$806,"○")+SUMIFS(作業日報!$F$786:$F$806,作業日報!$E$786:$E$806,$A78,作業日報!$H$786:$H$806,"○")</f>
        <v>0</v>
      </c>
      <c r="X78" s="392">
        <f>SUMIFS(作業日報!$B$829:$B$849,作業日報!$A$829:$A$849,$A78,作業日報!$D$829:$D$849,"○")+SUMIFS(作業日報!$F$829:$F$849,作業日報!$E$829:$E$849,$A78,作業日報!$H$829:$H$849,"○")</f>
        <v>0</v>
      </c>
      <c r="Y78" s="392">
        <f>SUMIFS(作業日報!$B$872:$B$892,作業日報!$A$872:$A$892,$A78,作業日報!$D$872:$D$892,"○")+SUMIFS(作業日報!$F$872:$F$892,作業日報!$E$872:$E$892,$A78,作業日報!$H$872:$H$892,"○")</f>
        <v>0</v>
      </c>
      <c r="Z78" s="392">
        <f>SUMIFS(作業日報!$B$915:$B$935,作業日報!$A$915:$A$935,$A78,作業日報!$D$915:$D$935,"○")+SUMIFS(作業日報!$F$915:$F$935,作業日報!$E$915:$E$935,$A78,作業日報!$H$915:$H$935,"○")</f>
        <v>0</v>
      </c>
      <c r="AA78" s="473">
        <f>SUMIFS(作業日報!$B$958:$B$978,作業日報!$A$958:$A$978,$A78,作業日報!$D$958:$D$978,"○")+SUMIFS(作業日報!$F$958:$F$978,作業日報!$E$958:$E$978,$A78,作業日報!$H$958:$H$978,"○")</f>
        <v>0</v>
      </c>
      <c r="AB78" s="392">
        <f>SUMIFS(作業日報!$B$1001:$B$1021,作業日報!$A$1001:$A$1021,$A78,作業日報!$D$1001:$D$1021,"○")+SUMIFS(作業日報!$F$1001:$F$1021,作業日報!$E$1001:$E$1021,$A78,作業日報!$H$1001:$H$1021,"○")</f>
        <v>0</v>
      </c>
      <c r="AC78" s="392">
        <f>SUMIFS(作業日報!$B$1044:$B$1064,作業日報!$A$1044:$A$1064,$A78,作業日報!$D$1044:$D$1064,"○")+SUMIFS(作業日報!$F$1044:$F$1064,作業日報!$E$1044:$E$1064,$A78,作業日報!$H$1044:$H$1064,"○")</f>
        <v>0</v>
      </c>
      <c r="AD78" s="392">
        <f>SUMIFS(作業日報!$B$1087:$B$1107,作業日報!$A$1087:$A$1107,$A78,作業日報!$D$1087:$D$1107,"○")+SUMIFS(作業日報!$F$1087:$F$1107,作業日報!$E$1087:$E$1107,$A78,作業日報!$H$1087:$H$1107,"○")</f>
        <v>0</v>
      </c>
      <c r="AE78" s="392">
        <f>SUMIFS(作業日報!$B$1130:$B$1150,作業日報!$A$1130:$A$1150,$A78,作業日報!$D$1130:$D$1150,"○")+SUMIFS(作業日報!$F$1130:$F$1150,作業日報!$E$1130:$E$1150,$A78,作業日報!$H$1130:$H$1150,"○")</f>
        <v>0</v>
      </c>
      <c r="AF78" s="392">
        <f>SUMIFS(作業日報!$B$1173:$B$1193,作業日報!$A$1173:$A$1193,$A78,作業日報!$D$1173:$D$1193,"○")+SUMIFS(作業日報!$F$1173:$F$1193,作業日報!$E$1173:$E$1193,$A78,作業日報!$H$1173:$H$1193,"○")</f>
        <v>0</v>
      </c>
      <c r="AG78" s="392">
        <f>SUMIFS(作業日報!$B$1216:$B$1236,作業日報!$A$1216:$A$1236,$A78,作業日報!$D$1216:$D$1236,"○")+SUMIFS(作業日報!$F$1216:$F$1236,作業日報!$E$1216:$E$1236,$A78,作業日報!$H$1216:$H$1236,"○")</f>
        <v>0</v>
      </c>
      <c r="AH78" s="392">
        <f>SUMIFS(作業日報!$B$1259:$B$1279,作業日報!$A$1259:$A$1279,$A78,作業日報!$D$1259:$D$1279,"○")+SUMIFS(作業日報!$F$1259:$F$1279,作業日報!$E$1259:$E$1279,$A78,作業日報!$H$1259:$H$1279,"○")</f>
        <v>0</v>
      </c>
      <c r="AI78" s="392">
        <f>SUMIFS(作業日報!$B$1302:$B$1322,作業日報!$A$1302:$A$1322,$A78,作業日報!$D$1302:$D$1322,"○")+SUMIFS(作業日報!$F$1302:$F$1322,作業日報!$E$1302:$E$1322,$A78,作業日報!$H$1302:$H$1322,"○")</f>
        <v>0</v>
      </c>
      <c r="AJ78" s="392">
        <f>SUMIFS(作業日報!$B$1345:$B$1365,作業日報!$A$1345:$A$1365,$A78,作業日報!$D$1345:$D$1365,"○")+SUMIFS(作業日報!$F$1345:$F$1365,作業日報!$E$1345:$E$1365,$A78,作業日報!$H$1345:$H$1365,"○")</f>
        <v>0</v>
      </c>
      <c r="AK78" s="392">
        <f>SUMIFS(作業日報!$B$1388:$B$1408,作業日報!$A$1388:$A$1408,$A78,作業日報!$D$1388:$D$1408,"○")+SUMIFS(作業日報!$F$1388:$F$1408,作業日報!$E$1388:$E$1408,$A78,作業日報!$H$1388:$H$1408,"○")</f>
        <v>0</v>
      </c>
      <c r="AL78" s="392">
        <f>SUMIFS(作業日報!$B$1431:$B$1451,作業日報!$A$1431:$A$1451,$A78,作業日報!$D$1431:$D$1451,"○")+SUMIFS(作業日報!$F$1431:$F$1451,作業日報!$E$1431:$E$1451,$A78,作業日報!$H$1431:$H$1451,"○")</f>
        <v>0</v>
      </c>
      <c r="AM78" s="392">
        <f>SUMIFS(作業日報!$B$1474:$B$1494,作業日報!$A$1474:$A$1494,$A78,作業日報!$D$1474:$D$1494,"○")+SUMIFS(作業日報!$F$1474:$F$1494,作業日報!$E$1474:$E$1494,$A78,作業日報!$H$1474:$H$1494,"○")</f>
        <v>0</v>
      </c>
      <c r="AN78" s="392">
        <f>SUMIFS(作業日報!$B$1517:$B$1537,作業日報!$A$1517:$A$1537,$A78,作業日報!$D$1517:$D$1537,"○")+SUMIFS(作業日報!$F$1517:$F$1537,作業日報!$E$1517:$E$1537,$A78,作業日報!$H$1517:$H$1537,"○")</f>
        <v>0</v>
      </c>
      <c r="AO78" s="392">
        <f>SUMIFS(作業日報!$B$1560:$B$1580,作業日報!$A$1560:$A$1580,$A78,作業日報!$D$1560:$D$1580,"○")+SUMIFS(作業日報!$F$1560:$F$1580,作業日報!$E$1560:$E$1580,$A78,作業日報!$H$1560:$H$1580,"○")</f>
        <v>0</v>
      </c>
      <c r="AP78" s="392">
        <f>SUMIFS(作業日報!$B$1603:$B$1623,作業日報!$A$1603:$A$1623,$A78,作業日報!$D$1603:$D$1623,"○")+SUMIFS(作業日報!$F$1603:$F$1623,作業日報!$E$1603:$E$1623,$A78,作業日報!$H$1603:$H$1623,"○")</f>
        <v>0</v>
      </c>
      <c r="AQ78" s="392">
        <f>SUMIFS(作業日報!$B$1646:$B$1666,作業日報!$A$1646:$A$1666,$A78,作業日報!$D$1646:$D$1666,"○")+SUMIFS(作業日報!$F$1646:$F$1666,作業日報!$E$1646:$E$1666,$A78,作業日報!$H$1646:$H$1666,"○")</f>
        <v>0</v>
      </c>
      <c r="AR78" s="392">
        <f>SUMIFS(作業日報!$B$1689:$B$1709,作業日報!$A$1689:$A$1709,$A78,作業日報!$D$1689:$D$1709,"○")+SUMIFS(作業日報!$F$1689:$F$1709,作業日報!$E$1689:$E$1709,$A78,作業日報!$H$1689:$H$1709,"○")</f>
        <v>0</v>
      </c>
      <c r="AS78" s="392">
        <f>SUMIFS(作業日報!$B$1732:$B$1752,作業日報!$A$1732:$A$1752,$A78,作業日報!$D$1732:$D$1752,"○")+SUMIFS(作業日報!$F$1732:$F$1752,作業日報!$E$1732:$E$1752,$A78,作業日報!$H$1732:$H$1752,"○")</f>
        <v>0</v>
      </c>
      <c r="AT78" s="392">
        <f>SUMIFS(作業日報!$B$1775:$B$1795,作業日報!$A$1775:$A$1795,$A78,作業日報!$D$1775:$D$1795,"○")+SUMIFS(作業日報!$F$1775:$F$1795,作業日報!$E$1775:$E$1795,$A78,作業日報!$H$1775:$H$1795,"○")</f>
        <v>0</v>
      </c>
      <c r="AU78" s="392">
        <f>SUMIFS(作業日報!$B$1818:$B$1838,作業日報!$A$1818:$A$1838,$A78,作業日報!$D$1818:$D$1838,"○")+SUMIFS(作業日報!$F$1818:$F$1838,作業日報!$E$1818:$E$1838,$A78,作業日報!$H$1818:$H$1838,"○")</f>
        <v>0</v>
      </c>
      <c r="AV78" s="392">
        <f>SUMIFS(作業日報!$B$1861:$B$1881,作業日報!$A$1861:$A$1881,$A78,作業日報!$D$1861:$D$1881,"○")+SUMIFS(作業日報!$F$1861:$F$1881,作業日報!$E$1861:$E$1881,$A78,作業日報!$H$1861:$H$1881,"○")</f>
        <v>0</v>
      </c>
      <c r="AW78" s="392">
        <f>SUMIFS(作業日報!$B$1904:$B$1924,作業日報!$A$1904:$A$1924,$A78,作業日報!$D$1904:$D$1924,"○")+SUMIFS(作業日報!$F$1904:$F$1924,作業日報!$E$1904:$E$1924,$A78,作業日報!$H$1904:$H$1924,"○")</f>
        <v>0</v>
      </c>
      <c r="AX78" s="392">
        <f>SUMIFS(作業日報!$B$1947:$B$1967,作業日報!$A$1947:$A$1967,$A78,作業日報!$D$1947:$D$1967,"○")+SUMIFS(作業日報!$F$1947:$F$1967,作業日報!$E$1947:$E$1967,$A78,作業日報!$H$1947:$H$1967,"○")</f>
        <v>0</v>
      </c>
      <c r="AY78" s="392">
        <f>SUMIFS(作業日報!$B$1990:$B$2010,作業日報!$A$1990:$A$2010,$A78,作業日報!$D$1990:$D$2010,"○")+SUMIFS(作業日報!$F$1990:$F$2010,作業日報!$E$1990:$E$2010,$A78,作業日報!$H$1990:$H$2010,"○")</f>
        <v>0</v>
      </c>
      <c r="AZ78" s="392">
        <f>SUMIFS(作業日報!$B$2033:$B$2053,作業日報!$A$2033:$A$2053,$A78,作業日報!$D$2033:$D$2053,"○")+SUMIFS(作業日報!$F$2033:$F$2053,作業日報!$E$2033:$E$2053,$A78,作業日報!$H$2033:$H$2053,"○")</f>
        <v>0</v>
      </c>
      <c r="BA78" s="392">
        <f>SUMIFS(作業日報!$B$2076:$B$2096,作業日報!$A$2076:$A$2096,$A78,作業日報!$D$2076:$D$2096,"○")+SUMIFS(作業日報!$F$2076:$F$2096,作業日報!$E$2076:$E$2096,$A78,作業日報!$H$2076:$H$2096,"○")</f>
        <v>0</v>
      </c>
      <c r="BB78" s="392">
        <f>SUMIFS(作業日報!$B$2119:$B$2139,作業日報!$A$2119:$A$2139,$A78,作業日報!$D$2119:$D$2139,"○")+SUMIFS(作業日報!$F$2119:$F$2139,作業日報!$E$2119:$E$2139,$A78,作業日報!$H$2119:$H$2139,"○")</f>
        <v>0</v>
      </c>
      <c r="BC78" s="478">
        <f>SUMIFS(作業日報!$B$2162:$B$2182,作業日報!$A$2162:$A$2182,$A78,作業日報!$D$2162:$D$2182,"○")+SUMIFS(作業日報!$F$2162:$F$2182,作業日報!$E$2162:$E$2182,$A78,作業日報!$H$2162:$H$2182,"○")</f>
        <v>0</v>
      </c>
    </row>
    <row r="79" spans="1:55" x14ac:dyDescent="0.2">
      <c r="A79" s="399"/>
      <c r="B79" s="398"/>
      <c r="C79" s="397"/>
      <c r="D79" s="396">
        <f>SUMIFS(作業日報!B:B,作業日報!A:A,A79,作業日報!D:D,"○")+SUMIFS(作業日報!F:F,作業日報!E:E,A79,作業日報!H:H,"○")</f>
        <v>0</v>
      </c>
      <c r="E79" s="395">
        <f>SUMIFS(作業日報!$B$12:$B$32,作業日報!$A$12:$A$32,$A79,作業日報!$D$12:$D$32,"○")+SUMIFS(作業日報!$F$12:$F$32,作業日報!$E$12:$E$32,$A79,作業日報!$H$12:$H$32,"○")</f>
        <v>0</v>
      </c>
      <c r="F79" s="394">
        <f>SUMIFS(作業日報!$B$55:$B$75,作業日報!$A$55:$A$75,$A79,作業日報!$D$55:$D$75,"○")+SUMIFS(作業日報!$F$55:$F$75,作業日報!$E$55:$E$75,$A79,作業日報!$H$55:$H$75,"○")</f>
        <v>0</v>
      </c>
      <c r="G79" s="394">
        <f>SUMIFS(作業日報!$B$98:$B$118,作業日報!$A$98:$A$118,$A79,作業日報!$D$98:$D$118,"○")+SUMIFS(作業日報!$F$98:$F$118,作業日報!$E$98:$E$118,$A79,作業日報!$H$98:$H$118,"○")</f>
        <v>0</v>
      </c>
      <c r="H79" s="394">
        <f>SUMIFS(作業日報!$B$141:$B$161,作業日報!$A$141:$A$161,$A79,作業日報!$D$141:$D$161,"○")+SUMIFS(作業日報!$F$141:$F$161,作業日報!$E$141:$E$161,$A79,作業日報!$H$141:$H$161,"○")</f>
        <v>0</v>
      </c>
      <c r="I79" s="394">
        <f>SUMIFS(作業日報!$B$184:$B$204,作業日報!$A$184:$A$204,$A79,作業日報!$D$184:$D$204,"○")+SUMIFS(作業日報!$F$184:$F$204,作業日報!$E$184:$E$204,$A79,作業日報!$H$184:$H$204,"○")</f>
        <v>0</v>
      </c>
      <c r="J79" s="394">
        <f>SUMIFS(作業日報!$B$227:$B$247,作業日報!$A$227:$A$247,$A79,作業日報!$D$227:$D$247,"○")+SUMIFS(作業日報!$F$227:$F$247,作業日報!$E$227:$E$247,$A79,作業日報!$H$227:$H$247,"○")</f>
        <v>0</v>
      </c>
      <c r="K79" s="394">
        <f>SUMIFS(作業日報!$B$270:$B$290,作業日報!$A$270:$A$290,$A79,作業日報!$D$270:$D$290,"○")+SUMIFS(作業日報!$F$270:$F$290,作業日報!$E$270:$E$290,$A79,作業日報!$H$270:$H$290,"○")</f>
        <v>0</v>
      </c>
      <c r="L79" s="394">
        <f>SUMIFS(作業日報!$B$313:$B$333,作業日報!$A$313:$A$333,$A79,作業日報!$D$313:$D$333,"○")+SUMIFS(作業日報!$F$313:$F$333,作業日報!$E$313:$E$333,$A79,作業日報!$H$313:$H$333,"○")</f>
        <v>0</v>
      </c>
      <c r="M79" s="394">
        <f>SUMIFS(作業日報!$B$356:$B$376,作業日報!$A$356:$A$376,$A79,作業日報!$D$356:$D$376,"○")+SUMIFS(作業日報!$F$356:$F$376,作業日報!$E$356:$E$376,$A79,作業日報!$H$356:$H$376,"○")</f>
        <v>0</v>
      </c>
      <c r="N79" s="394">
        <f>SUMIFS(作業日報!$B$399:$B$419,作業日報!$A$399:$A$419,$A79,作業日報!$D$399:$D$419,"○")+SUMIFS(作業日報!$F$399:$F$419,作業日報!$E$399:$E$419,$A79,作業日報!$H$399:$H$419,"○")</f>
        <v>0</v>
      </c>
      <c r="O79" s="394">
        <f>SUMIFS(作業日報!$B$442:$B$462,作業日報!$A$442:$A$462,$A79,作業日報!$D$442:$D$462,"○")+SUMIFS(作業日報!$F$442:$F$462,作業日報!$E$442:$E$462,$A79,作業日報!$H$442:$H$462,"○")</f>
        <v>0</v>
      </c>
      <c r="P79" s="394">
        <f>SUMIFS(作業日報!$B$485:$B$505,作業日報!$A$485:$A$505,$A79,作業日報!$D$485:$D$505,"○")+SUMIFS(作業日報!$F$485:$F$505,作業日報!$E$485:$E$505,$A79,作業日報!$H$485:$H$505,"○")</f>
        <v>0</v>
      </c>
      <c r="Q79" s="394">
        <f>SUMIFS(作業日報!$B$528:$B$548,作業日報!$A$528:$A$548,$A79,作業日報!$D$528:$D$548,"○")+SUMIFS(作業日報!$F$528:$F$548,作業日報!$E$528:$E$548,$A79,作業日報!$H$528:$H$548,"○")</f>
        <v>0</v>
      </c>
      <c r="R79" s="394">
        <f>SUMIFS(作業日報!$B$571:$B$591,作業日報!$A$571:$A$591,$A79,作業日報!$D$571:$D$591,"○")+SUMIFS(作業日報!$F$571:$F$591,作業日報!$E$571:$E$591,$A79,作業日報!$H$571:$H$591,"○")</f>
        <v>0</v>
      </c>
      <c r="S79" s="391">
        <f>SUMIFS(作業日報!$B$614:$B$634,作業日報!$A$614:$A$634,$A79,作業日報!$D$614:$D$634,"○")+SUMIFS(作業日報!$F$614:$F$634,作業日報!$E$614:$E$634,$A79,作業日報!$H$614:$H$634,"○")</f>
        <v>0</v>
      </c>
      <c r="T79" s="393">
        <f>SUMIFS(作業日報!$B$657:$B$677,作業日報!$A$657:$A$677,$A79,作業日報!$D$657:$D$677,"○")+SUMIFS(作業日報!$F$657:$F$677,作業日報!$E$657:$E$677,$A79,作業日報!$H$657:$H$677,"○")</f>
        <v>0</v>
      </c>
      <c r="U79" s="392">
        <f>SUMIFS(作業日報!$B$700:$B$720,作業日報!$A$700:$A$720,$A79,作業日報!$D$700:$D$720,"○")+SUMIFS(作業日報!$F$700:$F$720,作業日報!$E$700:$E$720,$A79,作業日報!$H$700:$H$720,"○")</f>
        <v>0</v>
      </c>
      <c r="V79" s="392">
        <f>SUMIFS(作業日報!$B$743:$B$763,作業日報!$A$743:$A$763,$A79,作業日報!$D$743:$D$763,"○")+SUMIFS(作業日報!$F$743:$F$763,作業日報!$E$743:$E$763,$A79,作業日報!$H$743:$H$763,"○")</f>
        <v>0</v>
      </c>
      <c r="W79" s="392">
        <f>SUMIFS(作業日報!$B$786:$B$806,作業日報!$A$786:$A$806,$A79,作業日報!$D$786:$D$806,"○")+SUMIFS(作業日報!$F$786:$F$806,作業日報!$E$786:$E$806,$A79,作業日報!$H$786:$H$806,"○")</f>
        <v>0</v>
      </c>
      <c r="X79" s="392">
        <f>SUMIFS(作業日報!$B$829:$B$849,作業日報!$A$829:$A$849,$A79,作業日報!$D$829:$D$849,"○")+SUMIFS(作業日報!$F$829:$F$849,作業日報!$E$829:$E$849,$A79,作業日報!$H$829:$H$849,"○")</f>
        <v>0</v>
      </c>
      <c r="Y79" s="392">
        <f>SUMIFS(作業日報!$B$872:$B$892,作業日報!$A$872:$A$892,$A79,作業日報!$D$872:$D$892,"○")+SUMIFS(作業日報!$F$872:$F$892,作業日報!$E$872:$E$892,$A79,作業日報!$H$872:$H$892,"○")</f>
        <v>0</v>
      </c>
      <c r="Z79" s="392">
        <f>SUMIFS(作業日報!$B$915:$B$935,作業日報!$A$915:$A$935,$A79,作業日報!$D$915:$D$935,"○")+SUMIFS(作業日報!$F$915:$F$935,作業日報!$E$915:$E$935,$A79,作業日報!$H$915:$H$935,"○")</f>
        <v>0</v>
      </c>
      <c r="AA79" s="473">
        <f>SUMIFS(作業日報!$B$958:$B$978,作業日報!$A$958:$A$978,$A79,作業日報!$D$958:$D$978,"○")+SUMIFS(作業日報!$F$958:$F$978,作業日報!$E$958:$E$978,$A79,作業日報!$H$958:$H$978,"○")</f>
        <v>0</v>
      </c>
      <c r="AB79" s="392">
        <f>SUMIFS(作業日報!$B$1001:$B$1021,作業日報!$A$1001:$A$1021,$A79,作業日報!$D$1001:$D$1021,"○")+SUMIFS(作業日報!$F$1001:$F$1021,作業日報!$E$1001:$E$1021,$A79,作業日報!$H$1001:$H$1021,"○")</f>
        <v>0</v>
      </c>
      <c r="AC79" s="392">
        <f>SUMIFS(作業日報!$B$1044:$B$1064,作業日報!$A$1044:$A$1064,$A79,作業日報!$D$1044:$D$1064,"○")+SUMIFS(作業日報!$F$1044:$F$1064,作業日報!$E$1044:$E$1064,$A79,作業日報!$H$1044:$H$1064,"○")</f>
        <v>0</v>
      </c>
      <c r="AD79" s="392">
        <f>SUMIFS(作業日報!$B$1087:$B$1107,作業日報!$A$1087:$A$1107,$A79,作業日報!$D$1087:$D$1107,"○")+SUMIFS(作業日報!$F$1087:$F$1107,作業日報!$E$1087:$E$1107,$A79,作業日報!$H$1087:$H$1107,"○")</f>
        <v>0</v>
      </c>
      <c r="AE79" s="392">
        <f>SUMIFS(作業日報!$B$1130:$B$1150,作業日報!$A$1130:$A$1150,$A79,作業日報!$D$1130:$D$1150,"○")+SUMIFS(作業日報!$F$1130:$F$1150,作業日報!$E$1130:$E$1150,$A79,作業日報!$H$1130:$H$1150,"○")</f>
        <v>0</v>
      </c>
      <c r="AF79" s="392">
        <f>SUMIFS(作業日報!$B$1173:$B$1193,作業日報!$A$1173:$A$1193,$A79,作業日報!$D$1173:$D$1193,"○")+SUMIFS(作業日報!$F$1173:$F$1193,作業日報!$E$1173:$E$1193,$A79,作業日報!$H$1173:$H$1193,"○")</f>
        <v>0</v>
      </c>
      <c r="AG79" s="392">
        <f>SUMIFS(作業日報!$B$1216:$B$1236,作業日報!$A$1216:$A$1236,$A79,作業日報!$D$1216:$D$1236,"○")+SUMIFS(作業日報!$F$1216:$F$1236,作業日報!$E$1216:$E$1236,$A79,作業日報!$H$1216:$H$1236,"○")</f>
        <v>0</v>
      </c>
      <c r="AH79" s="392">
        <f>SUMIFS(作業日報!$B$1259:$B$1279,作業日報!$A$1259:$A$1279,$A79,作業日報!$D$1259:$D$1279,"○")+SUMIFS(作業日報!$F$1259:$F$1279,作業日報!$E$1259:$E$1279,$A79,作業日報!$H$1259:$H$1279,"○")</f>
        <v>0</v>
      </c>
      <c r="AI79" s="392">
        <f>SUMIFS(作業日報!$B$1302:$B$1322,作業日報!$A$1302:$A$1322,$A79,作業日報!$D$1302:$D$1322,"○")+SUMIFS(作業日報!$F$1302:$F$1322,作業日報!$E$1302:$E$1322,$A79,作業日報!$H$1302:$H$1322,"○")</f>
        <v>0</v>
      </c>
      <c r="AJ79" s="392">
        <f>SUMIFS(作業日報!$B$1345:$B$1365,作業日報!$A$1345:$A$1365,$A79,作業日報!$D$1345:$D$1365,"○")+SUMIFS(作業日報!$F$1345:$F$1365,作業日報!$E$1345:$E$1365,$A79,作業日報!$H$1345:$H$1365,"○")</f>
        <v>0</v>
      </c>
      <c r="AK79" s="392">
        <f>SUMIFS(作業日報!$B$1388:$B$1408,作業日報!$A$1388:$A$1408,$A79,作業日報!$D$1388:$D$1408,"○")+SUMIFS(作業日報!$F$1388:$F$1408,作業日報!$E$1388:$E$1408,$A79,作業日報!$H$1388:$H$1408,"○")</f>
        <v>0</v>
      </c>
      <c r="AL79" s="392">
        <f>SUMIFS(作業日報!$B$1431:$B$1451,作業日報!$A$1431:$A$1451,$A79,作業日報!$D$1431:$D$1451,"○")+SUMIFS(作業日報!$F$1431:$F$1451,作業日報!$E$1431:$E$1451,$A79,作業日報!$H$1431:$H$1451,"○")</f>
        <v>0</v>
      </c>
      <c r="AM79" s="392">
        <f>SUMIFS(作業日報!$B$1474:$B$1494,作業日報!$A$1474:$A$1494,$A79,作業日報!$D$1474:$D$1494,"○")+SUMIFS(作業日報!$F$1474:$F$1494,作業日報!$E$1474:$E$1494,$A79,作業日報!$H$1474:$H$1494,"○")</f>
        <v>0</v>
      </c>
      <c r="AN79" s="392">
        <f>SUMIFS(作業日報!$B$1517:$B$1537,作業日報!$A$1517:$A$1537,$A79,作業日報!$D$1517:$D$1537,"○")+SUMIFS(作業日報!$F$1517:$F$1537,作業日報!$E$1517:$E$1537,$A79,作業日報!$H$1517:$H$1537,"○")</f>
        <v>0</v>
      </c>
      <c r="AO79" s="392">
        <f>SUMIFS(作業日報!$B$1560:$B$1580,作業日報!$A$1560:$A$1580,$A79,作業日報!$D$1560:$D$1580,"○")+SUMIFS(作業日報!$F$1560:$F$1580,作業日報!$E$1560:$E$1580,$A79,作業日報!$H$1560:$H$1580,"○")</f>
        <v>0</v>
      </c>
      <c r="AP79" s="392">
        <f>SUMIFS(作業日報!$B$1603:$B$1623,作業日報!$A$1603:$A$1623,$A79,作業日報!$D$1603:$D$1623,"○")+SUMIFS(作業日報!$F$1603:$F$1623,作業日報!$E$1603:$E$1623,$A79,作業日報!$H$1603:$H$1623,"○")</f>
        <v>0</v>
      </c>
      <c r="AQ79" s="392">
        <f>SUMIFS(作業日報!$B$1646:$B$1666,作業日報!$A$1646:$A$1666,$A79,作業日報!$D$1646:$D$1666,"○")+SUMIFS(作業日報!$F$1646:$F$1666,作業日報!$E$1646:$E$1666,$A79,作業日報!$H$1646:$H$1666,"○")</f>
        <v>0</v>
      </c>
      <c r="AR79" s="392">
        <f>SUMIFS(作業日報!$B$1689:$B$1709,作業日報!$A$1689:$A$1709,$A79,作業日報!$D$1689:$D$1709,"○")+SUMIFS(作業日報!$F$1689:$F$1709,作業日報!$E$1689:$E$1709,$A79,作業日報!$H$1689:$H$1709,"○")</f>
        <v>0</v>
      </c>
      <c r="AS79" s="392">
        <f>SUMIFS(作業日報!$B$1732:$B$1752,作業日報!$A$1732:$A$1752,$A79,作業日報!$D$1732:$D$1752,"○")+SUMIFS(作業日報!$F$1732:$F$1752,作業日報!$E$1732:$E$1752,$A79,作業日報!$H$1732:$H$1752,"○")</f>
        <v>0</v>
      </c>
      <c r="AT79" s="392">
        <f>SUMIFS(作業日報!$B$1775:$B$1795,作業日報!$A$1775:$A$1795,$A79,作業日報!$D$1775:$D$1795,"○")+SUMIFS(作業日報!$F$1775:$F$1795,作業日報!$E$1775:$E$1795,$A79,作業日報!$H$1775:$H$1795,"○")</f>
        <v>0</v>
      </c>
      <c r="AU79" s="392">
        <f>SUMIFS(作業日報!$B$1818:$B$1838,作業日報!$A$1818:$A$1838,$A79,作業日報!$D$1818:$D$1838,"○")+SUMIFS(作業日報!$F$1818:$F$1838,作業日報!$E$1818:$E$1838,$A79,作業日報!$H$1818:$H$1838,"○")</f>
        <v>0</v>
      </c>
      <c r="AV79" s="392">
        <f>SUMIFS(作業日報!$B$1861:$B$1881,作業日報!$A$1861:$A$1881,$A79,作業日報!$D$1861:$D$1881,"○")+SUMIFS(作業日報!$F$1861:$F$1881,作業日報!$E$1861:$E$1881,$A79,作業日報!$H$1861:$H$1881,"○")</f>
        <v>0</v>
      </c>
      <c r="AW79" s="392">
        <f>SUMIFS(作業日報!$B$1904:$B$1924,作業日報!$A$1904:$A$1924,$A79,作業日報!$D$1904:$D$1924,"○")+SUMIFS(作業日報!$F$1904:$F$1924,作業日報!$E$1904:$E$1924,$A79,作業日報!$H$1904:$H$1924,"○")</f>
        <v>0</v>
      </c>
      <c r="AX79" s="392">
        <f>SUMIFS(作業日報!$B$1947:$B$1967,作業日報!$A$1947:$A$1967,$A79,作業日報!$D$1947:$D$1967,"○")+SUMIFS(作業日報!$F$1947:$F$1967,作業日報!$E$1947:$E$1967,$A79,作業日報!$H$1947:$H$1967,"○")</f>
        <v>0</v>
      </c>
      <c r="AY79" s="392">
        <f>SUMIFS(作業日報!$B$1990:$B$2010,作業日報!$A$1990:$A$2010,$A79,作業日報!$D$1990:$D$2010,"○")+SUMIFS(作業日報!$F$1990:$F$2010,作業日報!$E$1990:$E$2010,$A79,作業日報!$H$1990:$H$2010,"○")</f>
        <v>0</v>
      </c>
      <c r="AZ79" s="392">
        <f>SUMIFS(作業日報!$B$2033:$B$2053,作業日報!$A$2033:$A$2053,$A79,作業日報!$D$2033:$D$2053,"○")+SUMIFS(作業日報!$F$2033:$F$2053,作業日報!$E$2033:$E$2053,$A79,作業日報!$H$2033:$H$2053,"○")</f>
        <v>0</v>
      </c>
      <c r="BA79" s="392">
        <f>SUMIFS(作業日報!$B$2076:$B$2096,作業日報!$A$2076:$A$2096,$A79,作業日報!$D$2076:$D$2096,"○")+SUMIFS(作業日報!$F$2076:$F$2096,作業日報!$E$2076:$E$2096,$A79,作業日報!$H$2076:$H$2096,"○")</f>
        <v>0</v>
      </c>
      <c r="BB79" s="392">
        <f>SUMIFS(作業日報!$B$2119:$B$2139,作業日報!$A$2119:$A$2139,$A79,作業日報!$D$2119:$D$2139,"○")+SUMIFS(作業日報!$F$2119:$F$2139,作業日報!$E$2119:$E$2139,$A79,作業日報!$H$2119:$H$2139,"○")</f>
        <v>0</v>
      </c>
      <c r="BC79" s="478">
        <f>SUMIFS(作業日報!$B$2162:$B$2182,作業日報!$A$2162:$A$2182,$A79,作業日報!$D$2162:$D$2182,"○")+SUMIFS(作業日報!$F$2162:$F$2182,作業日報!$E$2162:$E$2182,$A79,作業日報!$H$2162:$H$2182,"○")</f>
        <v>0</v>
      </c>
    </row>
    <row r="80" spans="1:55" x14ac:dyDescent="0.2">
      <c r="A80" s="399"/>
      <c r="B80" s="398"/>
      <c r="C80" s="397"/>
      <c r="D80" s="396">
        <f>SUMIFS(作業日報!B:B,作業日報!A:A,A80,作業日報!D:D,"○")+SUMIFS(作業日報!F:F,作業日報!E:E,A80,作業日報!H:H,"○")</f>
        <v>0</v>
      </c>
      <c r="E80" s="395">
        <f>SUMIFS(作業日報!$B$12:$B$32,作業日報!$A$12:$A$32,$A80,作業日報!$D$12:$D$32,"○")+SUMIFS(作業日報!$F$12:$F$32,作業日報!$E$12:$E$32,$A80,作業日報!$H$12:$H$32,"○")</f>
        <v>0</v>
      </c>
      <c r="F80" s="394">
        <f>SUMIFS(作業日報!$B$55:$B$75,作業日報!$A$55:$A$75,$A80,作業日報!$D$55:$D$75,"○")+SUMIFS(作業日報!$F$55:$F$75,作業日報!$E$55:$E$75,$A80,作業日報!$H$55:$H$75,"○")</f>
        <v>0</v>
      </c>
      <c r="G80" s="394">
        <f>SUMIFS(作業日報!$B$98:$B$118,作業日報!$A$98:$A$118,$A80,作業日報!$D$98:$D$118,"○")+SUMIFS(作業日報!$F$98:$F$118,作業日報!$E$98:$E$118,$A80,作業日報!$H$98:$H$118,"○")</f>
        <v>0</v>
      </c>
      <c r="H80" s="394">
        <f>SUMIFS(作業日報!$B$141:$B$161,作業日報!$A$141:$A$161,$A80,作業日報!$D$141:$D$161,"○")+SUMIFS(作業日報!$F$141:$F$161,作業日報!$E$141:$E$161,$A80,作業日報!$H$141:$H$161,"○")</f>
        <v>0</v>
      </c>
      <c r="I80" s="394">
        <f>SUMIFS(作業日報!$B$184:$B$204,作業日報!$A$184:$A$204,$A80,作業日報!$D$184:$D$204,"○")+SUMIFS(作業日報!$F$184:$F$204,作業日報!$E$184:$E$204,$A80,作業日報!$H$184:$H$204,"○")</f>
        <v>0</v>
      </c>
      <c r="J80" s="394">
        <f>SUMIFS(作業日報!$B$227:$B$247,作業日報!$A$227:$A$247,$A80,作業日報!$D$227:$D$247,"○")+SUMIFS(作業日報!$F$227:$F$247,作業日報!$E$227:$E$247,$A80,作業日報!$H$227:$H$247,"○")</f>
        <v>0</v>
      </c>
      <c r="K80" s="394">
        <f>SUMIFS(作業日報!$B$270:$B$290,作業日報!$A$270:$A$290,$A80,作業日報!$D$270:$D$290,"○")+SUMIFS(作業日報!$F$270:$F$290,作業日報!$E$270:$E$290,$A80,作業日報!$H$270:$H$290,"○")</f>
        <v>0</v>
      </c>
      <c r="L80" s="394">
        <f>SUMIFS(作業日報!$B$313:$B$333,作業日報!$A$313:$A$333,$A80,作業日報!$D$313:$D$333,"○")+SUMIFS(作業日報!$F$313:$F$333,作業日報!$E$313:$E$333,$A80,作業日報!$H$313:$H$333,"○")</f>
        <v>0</v>
      </c>
      <c r="M80" s="394">
        <f>SUMIFS(作業日報!$B$356:$B$376,作業日報!$A$356:$A$376,$A80,作業日報!$D$356:$D$376,"○")+SUMIFS(作業日報!$F$356:$F$376,作業日報!$E$356:$E$376,$A80,作業日報!$H$356:$H$376,"○")</f>
        <v>0</v>
      </c>
      <c r="N80" s="394">
        <f>SUMIFS(作業日報!$B$399:$B$419,作業日報!$A$399:$A$419,$A80,作業日報!$D$399:$D$419,"○")+SUMIFS(作業日報!$F$399:$F$419,作業日報!$E$399:$E$419,$A80,作業日報!$H$399:$H$419,"○")</f>
        <v>0</v>
      </c>
      <c r="O80" s="394">
        <f>SUMIFS(作業日報!$B$442:$B$462,作業日報!$A$442:$A$462,$A80,作業日報!$D$442:$D$462,"○")+SUMIFS(作業日報!$F$442:$F$462,作業日報!$E$442:$E$462,$A80,作業日報!$H$442:$H$462,"○")</f>
        <v>0</v>
      </c>
      <c r="P80" s="394">
        <f>SUMIFS(作業日報!$B$485:$B$505,作業日報!$A$485:$A$505,$A80,作業日報!$D$485:$D$505,"○")+SUMIFS(作業日報!$F$485:$F$505,作業日報!$E$485:$E$505,$A80,作業日報!$H$485:$H$505,"○")</f>
        <v>0</v>
      </c>
      <c r="Q80" s="394">
        <f>SUMIFS(作業日報!$B$528:$B$548,作業日報!$A$528:$A$548,$A80,作業日報!$D$528:$D$548,"○")+SUMIFS(作業日報!$F$528:$F$548,作業日報!$E$528:$E$548,$A80,作業日報!$H$528:$H$548,"○")</f>
        <v>0</v>
      </c>
      <c r="R80" s="394">
        <f>SUMIFS(作業日報!$B$571:$B$591,作業日報!$A$571:$A$591,$A80,作業日報!$D$571:$D$591,"○")+SUMIFS(作業日報!$F$571:$F$591,作業日報!$E$571:$E$591,$A80,作業日報!$H$571:$H$591,"○")</f>
        <v>0</v>
      </c>
      <c r="S80" s="391">
        <f>SUMIFS(作業日報!$B$614:$B$634,作業日報!$A$614:$A$634,$A80,作業日報!$D$614:$D$634,"○")+SUMIFS(作業日報!$F$614:$F$634,作業日報!$E$614:$E$634,$A80,作業日報!$H$614:$H$634,"○")</f>
        <v>0</v>
      </c>
      <c r="T80" s="393">
        <f>SUMIFS(作業日報!$B$657:$B$677,作業日報!$A$657:$A$677,$A80,作業日報!$D$657:$D$677,"○")+SUMIFS(作業日報!$F$657:$F$677,作業日報!$E$657:$E$677,$A80,作業日報!$H$657:$H$677,"○")</f>
        <v>0</v>
      </c>
      <c r="U80" s="392">
        <f>SUMIFS(作業日報!$B$700:$B$720,作業日報!$A$700:$A$720,$A80,作業日報!$D$700:$D$720,"○")+SUMIFS(作業日報!$F$700:$F$720,作業日報!$E$700:$E$720,$A80,作業日報!$H$700:$H$720,"○")</f>
        <v>0</v>
      </c>
      <c r="V80" s="392">
        <f>SUMIFS(作業日報!$B$743:$B$763,作業日報!$A$743:$A$763,$A80,作業日報!$D$743:$D$763,"○")+SUMIFS(作業日報!$F$743:$F$763,作業日報!$E$743:$E$763,$A80,作業日報!$H$743:$H$763,"○")</f>
        <v>0</v>
      </c>
      <c r="W80" s="392">
        <f>SUMIFS(作業日報!$B$786:$B$806,作業日報!$A$786:$A$806,$A80,作業日報!$D$786:$D$806,"○")+SUMIFS(作業日報!$F$786:$F$806,作業日報!$E$786:$E$806,$A80,作業日報!$H$786:$H$806,"○")</f>
        <v>0</v>
      </c>
      <c r="X80" s="392">
        <f>SUMIFS(作業日報!$B$829:$B$849,作業日報!$A$829:$A$849,$A80,作業日報!$D$829:$D$849,"○")+SUMIFS(作業日報!$F$829:$F$849,作業日報!$E$829:$E$849,$A80,作業日報!$H$829:$H$849,"○")</f>
        <v>0</v>
      </c>
      <c r="Y80" s="392">
        <f>SUMIFS(作業日報!$B$872:$B$892,作業日報!$A$872:$A$892,$A80,作業日報!$D$872:$D$892,"○")+SUMIFS(作業日報!$F$872:$F$892,作業日報!$E$872:$E$892,$A80,作業日報!$H$872:$H$892,"○")</f>
        <v>0</v>
      </c>
      <c r="Z80" s="392">
        <f>SUMIFS(作業日報!$B$915:$B$935,作業日報!$A$915:$A$935,$A80,作業日報!$D$915:$D$935,"○")+SUMIFS(作業日報!$F$915:$F$935,作業日報!$E$915:$E$935,$A80,作業日報!$H$915:$H$935,"○")</f>
        <v>0</v>
      </c>
      <c r="AA80" s="473">
        <f>SUMIFS(作業日報!$B$958:$B$978,作業日報!$A$958:$A$978,$A80,作業日報!$D$958:$D$978,"○")+SUMIFS(作業日報!$F$958:$F$978,作業日報!$E$958:$E$978,$A80,作業日報!$H$958:$H$978,"○")</f>
        <v>0</v>
      </c>
      <c r="AB80" s="392">
        <f>SUMIFS(作業日報!$B$1001:$B$1021,作業日報!$A$1001:$A$1021,$A80,作業日報!$D$1001:$D$1021,"○")+SUMIFS(作業日報!$F$1001:$F$1021,作業日報!$E$1001:$E$1021,$A80,作業日報!$H$1001:$H$1021,"○")</f>
        <v>0</v>
      </c>
      <c r="AC80" s="392">
        <f>SUMIFS(作業日報!$B$1044:$B$1064,作業日報!$A$1044:$A$1064,$A80,作業日報!$D$1044:$D$1064,"○")+SUMIFS(作業日報!$F$1044:$F$1064,作業日報!$E$1044:$E$1064,$A80,作業日報!$H$1044:$H$1064,"○")</f>
        <v>0</v>
      </c>
      <c r="AD80" s="392">
        <f>SUMIFS(作業日報!$B$1087:$B$1107,作業日報!$A$1087:$A$1107,$A80,作業日報!$D$1087:$D$1107,"○")+SUMIFS(作業日報!$F$1087:$F$1107,作業日報!$E$1087:$E$1107,$A80,作業日報!$H$1087:$H$1107,"○")</f>
        <v>0</v>
      </c>
      <c r="AE80" s="392">
        <f>SUMIFS(作業日報!$B$1130:$B$1150,作業日報!$A$1130:$A$1150,$A80,作業日報!$D$1130:$D$1150,"○")+SUMIFS(作業日報!$F$1130:$F$1150,作業日報!$E$1130:$E$1150,$A80,作業日報!$H$1130:$H$1150,"○")</f>
        <v>0</v>
      </c>
      <c r="AF80" s="392">
        <f>SUMIFS(作業日報!$B$1173:$B$1193,作業日報!$A$1173:$A$1193,$A80,作業日報!$D$1173:$D$1193,"○")+SUMIFS(作業日報!$F$1173:$F$1193,作業日報!$E$1173:$E$1193,$A80,作業日報!$H$1173:$H$1193,"○")</f>
        <v>0</v>
      </c>
      <c r="AG80" s="392">
        <f>SUMIFS(作業日報!$B$1216:$B$1236,作業日報!$A$1216:$A$1236,$A80,作業日報!$D$1216:$D$1236,"○")+SUMIFS(作業日報!$F$1216:$F$1236,作業日報!$E$1216:$E$1236,$A80,作業日報!$H$1216:$H$1236,"○")</f>
        <v>0</v>
      </c>
      <c r="AH80" s="392">
        <f>SUMIFS(作業日報!$B$1259:$B$1279,作業日報!$A$1259:$A$1279,$A80,作業日報!$D$1259:$D$1279,"○")+SUMIFS(作業日報!$F$1259:$F$1279,作業日報!$E$1259:$E$1279,$A80,作業日報!$H$1259:$H$1279,"○")</f>
        <v>0</v>
      </c>
      <c r="AI80" s="392">
        <f>SUMIFS(作業日報!$B$1302:$B$1322,作業日報!$A$1302:$A$1322,$A80,作業日報!$D$1302:$D$1322,"○")+SUMIFS(作業日報!$F$1302:$F$1322,作業日報!$E$1302:$E$1322,$A80,作業日報!$H$1302:$H$1322,"○")</f>
        <v>0</v>
      </c>
      <c r="AJ80" s="392">
        <f>SUMIFS(作業日報!$B$1345:$B$1365,作業日報!$A$1345:$A$1365,$A80,作業日報!$D$1345:$D$1365,"○")+SUMIFS(作業日報!$F$1345:$F$1365,作業日報!$E$1345:$E$1365,$A80,作業日報!$H$1345:$H$1365,"○")</f>
        <v>0</v>
      </c>
      <c r="AK80" s="392">
        <f>SUMIFS(作業日報!$B$1388:$B$1408,作業日報!$A$1388:$A$1408,$A80,作業日報!$D$1388:$D$1408,"○")+SUMIFS(作業日報!$F$1388:$F$1408,作業日報!$E$1388:$E$1408,$A80,作業日報!$H$1388:$H$1408,"○")</f>
        <v>0</v>
      </c>
      <c r="AL80" s="392">
        <f>SUMIFS(作業日報!$B$1431:$B$1451,作業日報!$A$1431:$A$1451,$A80,作業日報!$D$1431:$D$1451,"○")+SUMIFS(作業日報!$F$1431:$F$1451,作業日報!$E$1431:$E$1451,$A80,作業日報!$H$1431:$H$1451,"○")</f>
        <v>0</v>
      </c>
      <c r="AM80" s="392">
        <f>SUMIFS(作業日報!$B$1474:$B$1494,作業日報!$A$1474:$A$1494,$A80,作業日報!$D$1474:$D$1494,"○")+SUMIFS(作業日報!$F$1474:$F$1494,作業日報!$E$1474:$E$1494,$A80,作業日報!$H$1474:$H$1494,"○")</f>
        <v>0</v>
      </c>
      <c r="AN80" s="392">
        <f>SUMIFS(作業日報!$B$1517:$B$1537,作業日報!$A$1517:$A$1537,$A80,作業日報!$D$1517:$D$1537,"○")+SUMIFS(作業日報!$F$1517:$F$1537,作業日報!$E$1517:$E$1537,$A80,作業日報!$H$1517:$H$1537,"○")</f>
        <v>0</v>
      </c>
      <c r="AO80" s="392">
        <f>SUMIFS(作業日報!$B$1560:$B$1580,作業日報!$A$1560:$A$1580,$A80,作業日報!$D$1560:$D$1580,"○")+SUMIFS(作業日報!$F$1560:$F$1580,作業日報!$E$1560:$E$1580,$A80,作業日報!$H$1560:$H$1580,"○")</f>
        <v>0</v>
      </c>
      <c r="AP80" s="392">
        <f>SUMIFS(作業日報!$B$1603:$B$1623,作業日報!$A$1603:$A$1623,$A80,作業日報!$D$1603:$D$1623,"○")+SUMIFS(作業日報!$F$1603:$F$1623,作業日報!$E$1603:$E$1623,$A80,作業日報!$H$1603:$H$1623,"○")</f>
        <v>0</v>
      </c>
      <c r="AQ80" s="392">
        <f>SUMIFS(作業日報!$B$1646:$B$1666,作業日報!$A$1646:$A$1666,$A80,作業日報!$D$1646:$D$1666,"○")+SUMIFS(作業日報!$F$1646:$F$1666,作業日報!$E$1646:$E$1666,$A80,作業日報!$H$1646:$H$1666,"○")</f>
        <v>0</v>
      </c>
      <c r="AR80" s="392">
        <f>SUMIFS(作業日報!$B$1689:$B$1709,作業日報!$A$1689:$A$1709,$A80,作業日報!$D$1689:$D$1709,"○")+SUMIFS(作業日報!$F$1689:$F$1709,作業日報!$E$1689:$E$1709,$A80,作業日報!$H$1689:$H$1709,"○")</f>
        <v>0</v>
      </c>
      <c r="AS80" s="392">
        <f>SUMIFS(作業日報!$B$1732:$B$1752,作業日報!$A$1732:$A$1752,$A80,作業日報!$D$1732:$D$1752,"○")+SUMIFS(作業日報!$F$1732:$F$1752,作業日報!$E$1732:$E$1752,$A80,作業日報!$H$1732:$H$1752,"○")</f>
        <v>0</v>
      </c>
      <c r="AT80" s="392">
        <f>SUMIFS(作業日報!$B$1775:$B$1795,作業日報!$A$1775:$A$1795,$A80,作業日報!$D$1775:$D$1795,"○")+SUMIFS(作業日報!$F$1775:$F$1795,作業日報!$E$1775:$E$1795,$A80,作業日報!$H$1775:$H$1795,"○")</f>
        <v>0</v>
      </c>
      <c r="AU80" s="392">
        <f>SUMIFS(作業日報!$B$1818:$B$1838,作業日報!$A$1818:$A$1838,$A80,作業日報!$D$1818:$D$1838,"○")+SUMIFS(作業日報!$F$1818:$F$1838,作業日報!$E$1818:$E$1838,$A80,作業日報!$H$1818:$H$1838,"○")</f>
        <v>0</v>
      </c>
      <c r="AV80" s="392">
        <f>SUMIFS(作業日報!$B$1861:$B$1881,作業日報!$A$1861:$A$1881,$A80,作業日報!$D$1861:$D$1881,"○")+SUMIFS(作業日報!$F$1861:$F$1881,作業日報!$E$1861:$E$1881,$A80,作業日報!$H$1861:$H$1881,"○")</f>
        <v>0</v>
      </c>
      <c r="AW80" s="392">
        <f>SUMIFS(作業日報!$B$1904:$B$1924,作業日報!$A$1904:$A$1924,$A80,作業日報!$D$1904:$D$1924,"○")+SUMIFS(作業日報!$F$1904:$F$1924,作業日報!$E$1904:$E$1924,$A80,作業日報!$H$1904:$H$1924,"○")</f>
        <v>0</v>
      </c>
      <c r="AX80" s="392">
        <f>SUMIFS(作業日報!$B$1947:$B$1967,作業日報!$A$1947:$A$1967,$A80,作業日報!$D$1947:$D$1967,"○")+SUMIFS(作業日報!$F$1947:$F$1967,作業日報!$E$1947:$E$1967,$A80,作業日報!$H$1947:$H$1967,"○")</f>
        <v>0</v>
      </c>
      <c r="AY80" s="392">
        <f>SUMIFS(作業日報!$B$1990:$B$2010,作業日報!$A$1990:$A$2010,$A80,作業日報!$D$1990:$D$2010,"○")+SUMIFS(作業日報!$F$1990:$F$2010,作業日報!$E$1990:$E$2010,$A80,作業日報!$H$1990:$H$2010,"○")</f>
        <v>0</v>
      </c>
      <c r="AZ80" s="392">
        <f>SUMIFS(作業日報!$B$2033:$B$2053,作業日報!$A$2033:$A$2053,$A80,作業日報!$D$2033:$D$2053,"○")+SUMIFS(作業日報!$F$2033:$F$2053,作業日報!$E$2033:$E$2053,$A80,作業日報!$H$2033:$H$2053,"○")</f>
        <v>0</v>
      </c>
      <c r="BA80" s="392">
        <f>SUMIFS(作業日報!$B$2076:$B$2096,作業日報!$A$2076:$A$2096,$A80,作業日報!$D$2076:$D$2096,"○")+SUMIFS(作業日報!$F$2076:$F$2096,作業日報!$E$2076:$E$2096,$A80,作業日報!$H$2076:$H$2096,"○")</f>
        <v>0</v>
      </c>
      <c r="BB80" s="392">
        <f>SUMIFS(作業日報!$B$2119:$B$2139,作業日報!$A$2119:$A$2139,$A80,作業日報!$D$2119:$D$2139,"○")+SUMIFS(作業日報!$F$2119:$F$2139,作業日報!$E$2119:$E$2139,$A80,作業日報!$H$2119:$H$2139,"○")</f>
        <v>0</v>
      </c>
      <c r="BC80" s="478">
        <f>SUMIFS(作業日報!$B$2162:$B$2182,作業日報!$A$2162:$A$2182,$A80,作業日報!$D$2162:$D$2182,"○")+SUMIFS(作業日報!$F$2162:$F$2182,作業日報!$E$2162:$E$2182,$A80,作業日報!$H$2162:$H$2182,"○")</f>
        <v>0</v>
      </c>
    </row>
    <row r="81" spans="1:55" x14ac:dyDescent="0.2">
      <c r="A81" s="399"/>
      <c r="B81" s="398"/>
      <c r="C81" s="397"/>
      <c r="D81" s="396">
        <f>SUMIFS(作業日報!B:B,作業日報!A:A,A81,作業日報!D:D,"○")+SUMIFS(作業日報!F:F,作業日報!E:E,A81,作業日報!H:H,"○")</f>
        <v>0</v>
      </c>
      <c r="E81" s="395">
        <f>SUMIFS(作業日報!$B$12:$B$32,作業日報!$A$12:$A$32,$A81,作業日報!$D$12:$D$32,"○")+SUMIFS(作業日報!$F$12:$F$32,作業日報!$E$12:$E$32,$A81,作業日報!$H$12:$H$32,"○")</f>
        <v>0</v>
      </c>
      <c r="F81" s="394">
        <f>SUMIFS(作業日報!$B$55:$B$75,作業日報!$A$55:$A$75,$A81,作業日報!$D$55:$D$75,"○")+SUMIFS(作業日報!$F$55:$F$75,作業日報!$E$55:$E$75,$A81,作業日報!$H$55:$H$75,"○")</f>
        <v>0</v>
      </c>
      <c r="G81" s="394">
        <f>SUMIFS(作業日報!$B$98:$B$118,作業日報!$A$98:$A$118,$A81,作業日報!$D$98:$D$118,"○")+SUMIFS(作業日報!$F$98:$F$118,作業日報!$E$98:$E$118,$A81,作業日報!$H$98:$H$118,"○")</f>
        <v>0</v>
      </c>
      <c r="H81" s="394">
        <f>SUMIFS(作業日報!$B$141:$B$161,作業日報!$A$141:$A$161,$A81,作業日報!$D$141:$D$161,"○")+SUMIFS(作業日報!$F$141:$F$161,作業日報!$E$141:$E$161,$A81,作業日報!$H$141:$H$161,"○")</f>
        <v>0</v>
      </c>
      <c r="I81" s="394">
        <f>SUMIFS(作業日報!$B$184:$B$204,作業日報!$A$184:$A$204,$A81,作業日報!$D$184:$D$204,"○")+SUMIFS(作業日報!$F$184:$F$204,作業日報!$E$184:$E$204,$A81,作業日報!$H$184:$H$204,"○")</f>
        <v>0</v>
      </c>
      <c r="J81" s="394">
        <f>SUMIFS(作業日報!$B$227:$B$247,作業日報!$A$227:$A$247,$A81,作業日報!$D$227:$D$247,"○")+SUMIFS(作業日報!$F$227:$F$247,作業日報!$E$227:$E$247,$A81,作業日報!$H$227:$H$247,"○")</f>
        <v>0</v>
      </c>
      <c r="K81" s="394">
        <f>SUMIFS(作業日報!$B$270:$B$290,作業日報!$A$270:$A$290,$A81,作業日報!$D$270:$D$290,"○")+SUMIFS(作業日報!$F$270:$F$290,作業日報!$E$270:$E$290,$A81,作業日報!$H$270:$H$290,"○")</f>
        <v>0</v>
      </c>
      <c r="L81" s="394">
        <f>SUMIFS(作業日報!$B$313:$B$333,作業日報!$A$313:$A$333,$A81,作業日報!$D$313:$D$333,"○")+SUMIFS(作業日報!$F$313:$F$333,作業日報!$E$313:$E$333,$A81,作業日報!$H$313:$H$333,"○")</f>
        <v>0</v>
      </c>
      <c r="M81" s="394">
        <f>SUMIFS(作業日報!$B$356:$B$376,作業日報!$A$356:$A$376,$A81,作業日報!$D$356:$D$376,"○")+SUMIFS(作業日報!$F$356:$F$376,作業日報!$E$356:$E$376,$A81,作業日報!$H$356:$H$376,"○")</f>
        <v>0</v>
      </c>
      <c r="N81" s="394">
        <f>SUMIFS(作業日報!$B$399:$B$419,作業日報!$A$399:$A$419,$A81,作業日報!$D$399:$D$419,"○")+SUMIFS(作業日報!$F$399:$F$419,作業日報!$E$399:$E$419,$A81,作業日報!$H$399:$H$419,"○")</f>
        <v>0</v>
      </c>
      <c r="O81" s="394">
        <f>SUMIFS(作業日報!$B$442:$B$462,作業日報!$A$442:$A$462,$A81,作業日報!$D$442:$D$462,"○")+SUMIFS(作業日報!$F$442:$F$462,作業日報!$E$442:$E$462,$A81,作業日報!$H$442:$H$462,"○")</f>
        <v>0</v>
      </c>
      <c r="P81" s="394">
        <f>SUMIFS(作業日報!$B$485:$B$505,作業日報!$A$485:$A$505,$A81,作業日報!$D$485:$D$505,"○")+SUMIFS(作業日報!$F$485:$F$505,作業日報!$E$485:$E$505,$A81,作業日報!$H$485:$H$505,"○")</f>
        <v>0</v>
      </c>
      <c r="Q81" s="394">
        <f>SUMIFS(作業日報!$B$528:$B$548,作業日報!$A$528:$A$548,$A81,作業日報!$D$528:$D$548,"○")+SUMIFS(作業日報!$F$528:$F$548,作業日報!$E$528:$E$548,$A81,作業日報!$H$528:$H$548,"○")</f>
        <v>0</v>
      </c>
      <c r="R81" s="394">
        <f>SUMIFS(作業日報!$B$571:$B$591,作業日報!$A$571:$A$591,$A81,作業日報!$D$571:$D$591,"○")+SUMIFS(作業日報!$F$571:$F$591,作業日報!$E$571:$E$591,$A81,作業日報!$H$571:$H$591,"○")</f>
        <v>0</v>
      </c>
      <c r="S81" s="391">
        <f>SUMIFS(作業日報!$B$614:$B$634,作業日報!$A$614:$A$634,$A81,作業日報!$D$614:$D$634,"○")+SUMIFS(作業日報!$F$614:$F$634,作業日報!$E$614:$E$634,$A81,作業日報!$H$614:$H$634,"○")</f>
        <v>0</v>
      </c>
      <c r="T81" s="393">
        <f>SUMIFS(作業日報!$B$657:$B$677,作業日報!$A$657:$A$677,$A81,作業日報!$D$657:$D$677,"○")+SUMIFS(作業日報!$F$657:$F$677,作業日報!$E$657:$E$677,$A81,作業日報!$H$657:$H$677,"○")</f>
        <v>0</v>
      </c>
      <c r="U81" s="392">
        <f>SUMIFS(作業日報!$B$700:$B$720,作業日報!$A$700:$A$720,$A81,作業日報!$D$700:$D$720,"○")+SUMIFS(作業日報!$F$700:$F$720,作業日報!$E$700:$E$720,$A81,作業日報!$H$700:$H$720,"○")</f>
        <v>0</v>
      </c>
      <c r="V81" s="392">
        <f>SUMIFS(作業日報!$B$743:$B$763,作業日報!$A$743:$A$763,$A81,作業日報!$D$743:$D$763,"○")+SUMIFS(作業日報!$F$743:$F$763,作業日報!$E$743:$E$763,$A81,作業日報!$H$743:$H$763,"○")</f>
        <v>0</v>
      </c>
      <c r="W81" s="392">
        <f>SUMIFS(作業日報!$B$786:$B$806,作業日報!$A$786:$A$806,$A81,作業日報!$D$786:$D$806,"○")+SUMIFS(作業日報!$F$786:$F$806,作業日報!$E$786:$E$806,$A81,作業日報!$H$786:$H$806,"○")</f>
        <v>0</v>
      </c>
      <c r="X81" s="392">
        <f>SUMIFS(作業日報!$B$829:$B$849,作業日報!$A$829:$A$849,$A81,作業日報!$D$829:$D$849,"○")+SUMIFS(作業日報!$F$829:$F$849,作業日報!$E$829:$E$849,$A81,作業日報!$H$829:$H$849,"○")</f>
        <v>0</v>
      </c>
      <c r="Y81" s="392">
        <f>SUMIFS(作業日報!$B$872:$B$892,作業日報!$A$872:$A$892,$A81,作業日報!$D$872:$D$892,"○")+SUMIFS(作業日報!$F$872:$F$892,作業日報!$E$872:$E$892,$A81,作業日報!$H$872:$H$892,"○")</f>
        <v>0</v>
      </c>
      <c r="Z81" s="392">
        <f>SUMIFS(作業日報!$B$915:$B$935,作業日報!$A$915:$A$935,$A81,作業日報!$D$915:$D$935,"○")+SUMIFS(作業日報!$F$915:$F$935,作業日報!$E$915:$E$935,$A81,作業日報!$H$915:$H$935,"○")</f>
        <v>0</v>
      </c>
      <c r="AA81" s="473">
        <f>SUMIFS(作業日報!$B$958:$B$978,作業日報!$A$958:$A$978,$A81,作業日報!$D$958:$D$978,"○")+SUMIFS(作業日報!$F$958:$F$978,作業日報!$E$958:$E$978,$A81,作業日報!$H$958:$H$978,"○")</f>
        <v>0</v>
      </c>
      <c r="AB81" s="392">
        <f>SUMIFS(作業日報!$B$1001:$B$1021,作業日報!$A$1001:$A$1021,$A81,作業日報!$D$1001:$D$1021,"○")+SUMIFS(作業日報!$F$1001:$F$1021,作業日報!$E$1001:$E$1021,$A81,作業日報!$H$1001:$H$1021,"○")</f>
        <v>0</v>
      </c>
      <c r="AC81" s="392">
        <f>SUMIFS(作業日報!$B$1044:$B$1064,作業日報!$A$1044:$A$1064,$A81,作業日報!$D$1044:$D$1064,"○")+SUMIFS(作業日報!$F$1044:$F$1064,作業日報!$E$1044:$E$1064,$A81,作業日報!$H$1044:$H$1064,"○")</f>
        <v>0</v>
      </c>
      <c r="AD81" s="392">
        <f>SUMIFS(作業日報!$B$1087:$B$1107,作業日報!$A$1087:$A$1107,$A81,作業日報!$D$1087:$D$1107,"○")+SUMIFS(作業日報!$F$1087:$F$1107,作業日報!$E$1087:$E$1107,$A81,作業日報!$H$1087:$H$1107,"○")</f>
        <v>0</v>
      </c>
      <c r="AE81" s="392">
        <f>SUMIFS(作業日報!$B$1130:$B$1150,作業日報!$A$1130:$A$1150,$A81,作業日報!$D$1130:$D$1150,"○")+SUMIFS(作業日報!$F$1130:$F$1150,作業日報!$E$1130:$E$1150,$A81,作業日報!$H$1130:$H$1150,"○")</f>
        <v>0</v>
      </c>
      <c r="AF81" s="392">
        <f>SUMIFS(作業日報!$B$1173:$B$1193,作業日報!$A$1173:$A$1193,$A81,作業日報!$D$1173:$D$1193,"○")+SUMIFS(作業日報!$F$1173:$F$1193,作業日報!$E$1173:$E$1193,$A81,作業日報!$H$1173:$H$1193,"○")</f>
        <v>0</v>
      </c>
      <c r="AG81" s="392">
        <f>SUMIFS(作業日報!$B$1216:$B$1236,作業日報!$A$1216:$A$1236,$A81,作業日報!$D$1216:$D$1236,"○")+SUMIFS(作業日報!$F$1216:$F$1236,作業日報!$E$1216:$E$1236,$A81,作業日報!$H$1216:$H$1236,"○")</f>
        <v>0</v>
      </c>
      <c r="AH81" s="392">
        <f>SUMIFS(作業日報!$B$1259:$B$1279,作業日報!$A$1259:$A$1279,$A81,作業日報!$D$1259:$D$1279,"○")+SUMIFS(作業日報!$F$1259:$F$1279,作業日報!$E$1259:$E$1279,$A81,作業日報!$H$1259:$H$1279,"○")</f>
        <v>0</v>
      </c>
      <c r="AI81" s="392">
        <f>SUMIFS(作業日報!$B$1302:$B$1322,作業日報!$A$1302:$A$1322,$A81,作業日報!$D$1302:$D$1322,"○")+SUMIFS(作業日報!$F$1302:$F$1322,作業日報!$E$1302:$E$1322,$A81,作業日報!$H$1302:$H$1322,"○")</f>
        <v>0</v>
      </c>
      <c r="AJ81" s="392">
        <f>SUMIFS(作業日報!$B$1345:$B$1365,作業日報!$A$1345:$A$1365,$A81,作業日報!$D$1345:$D$1365,"○")+SUMIFS(作業日報!$F$1345:$F$1365,作業日報!$E$1345:$E$1365,$A81,作業日報!$H$1345:$H$1365,"○")</f>
        <v>0</v>
      </c>
      <c r="AK81" s="392">
        <f>SUMIFS(作業日報!$B$1388:$B$1408,作業日報!$A$1388:$A$1408,$A81,作業日報!$D$1388:$D$1408,"○")+SUMIFS(作業日報!$F$1388:$F$1408,作業日報!$E$1388:$E$1408,$A81,作業日報!$H$1388:$H$1408,"○")</f>
        <v>0</v>
      </c>
      <c r="AL81" s="392">
        <f>SUMIFS(作業日報!$B$1431:$B$1451,作業日報!$A$1431:$A$1451,$A81,作業日報!$D$1431:$D$1451,"○")+SUMIFS(作業日報!$F$1431:$F$1451,作業日報!$E$1431:$E$1451,$A81,作業日報!$H$1431:$H$1451,"○")</f>
        <v>0</v>
      </c>
      <c r="AM81" s="392">
        <f>SUMIFS(作業日報!$B$1474:$B$1494,作業日報!$A$1474:$A$1494,$A81,作業日報!$D$1474:$D$1494,"○")+SUMIFS(作業日報!$F$1474:$F$1494,作業日報!$E$1474:$E$1494,$A81,作業日報!$H$1474:$H$1494,"○")</f>
        <v>0</v>
      </c>
      <c r="AN81" s="392">
        <f>SUMIFS(作業日報!$B$1517:$B$1537,作業日報!$A$1517:$A$1537,$A81,作業日報!$D$1517:$D$1537,"○")+SUMIFS(作業日報!$F$1517:$F$1537,作業日報!$E$1517:$E$1537,$A81,作業日報!$H$1517:$H$1537,"○")</f>
        <v>0</v>
      </c>
      <c r="AO81" s="392">
        <f>SUMIFS(作業日報!$B$1560:$B$1580,作業日報!$A$1560:$A$1580,$A81,作業日報!$D$1560:$D$1580,"○")+SUMIFS(作業日報!$F$1560:$F$1580,作業日報!$E$1560:$E$1580,$A81,作業日報!$H$1560:$H$1580,"○")</f>
        <v>0</v>
      </c>
      <c r="AP81" s="392">
        <f>SUMIFS(作業日報!$B$1603:$B$1623,作業日報!$A$1603:$A$1623,$A81,作業日報!$D$1603:$D$1623,"○")+SUMIFS(作業日報!$F$1603:$F$1623,作業日報!$E$1603:$E$1623,$A81,作業日報!$H$1603:$H$1623,"○")</f>
        <v>0</v>
      </c>
      <c r="AQ81" s="392">
        <f>SUMIFS(作業日報!$B$1646:$B$1666,作業日報!$A$1646:$A$1666,$A81,作業日報!$D$1646:$D$1666,"○")+SUMIFS(作業日報!$F$1646:$F$1666,作業日報!$E$1646:$E$1666,$A81,作業日報!$H$1646:$H$1666,"○")</f>
        <v>0</v>
      </c>
      <c r="AR81" s="392">
        <f>SUMIFS(作業日報!$B$1689:$B$1709,作業日報!$A$1689:$A$1709,$A81,作業日報!$D$1689:$D$1709,"○")+SUMIFS(作業日報!$F$1689:$F$1709,作業日報!$E$1689:$E$1709,$A81,作業日報!$H$1689:$H$1709,"○")</f>
        <v>0</v>
      </c>
      <c r="AS81" s="392">
        <f>SUMIFS(作業日報!$B$1732:$B$1752,作業日報!$A$1732:$A$1752,$A81,作業日報!$D$1732:$D$1752,"○")+SUMIFS(作業日報!$F$1732:$F$1752,作業日報!$E$1732:$E$1752,$A81,作業日報!$H$1732:$H$1752,"○")</f>
        <v>0</v>
      </c>
      <c r="AT81" s="392">
        <f>SUMIFS(作業日報!$B$1775:$B$1795,作業日報!$A$1775:$A$1795,$A81,作業日報!$D$1775:$D$1795,"○")+SUMIFS(作業日報!$F$1775:$F$1795,作業日報!$E$1775:$E$1795,$A81,作業日報!$H$1775:$H$1795,"○")</f>
        <v>0</v>
      </c>
      <c r="AU81" s="392">
        <f>SUMIFS(作業日報!$B$1818:$B$1838,作業日報!$A$1818:$A$1838,$A81,作業日報!$D$1818:$D$1838,"○")+SUMIFS(作業日報!$F$1818:$F$1838,作業日報!$E$1818:$E$1838,$A81,作業日報!$H$1818:$H$1838,"○")</f>
        <v>0</v>
      </c>
      <c r="AV81" s="392">
        <f>SUMIFS(作業日報!$B$1861:$B$1881,作業日報!$A$1861:$A$1881,$A81,作業日報!$D$1861:$D$1881,"○")+SUMIFS(作業日報!$F$1861:$F$1881,作業日報!$E$1861:$E$1881,$A81,作業日報!$H$1861:$H$1881,"○")</f>
        <v>0</v>
      </c>
      <c r="AW81" s="392">
        <f>SUMIFS(作業日報!$B$1904:$B$1924,作業日報!$A$1904:$A$1924,$A81,作業日報!$D$1904:$D$1924,"○")+SUMIFS(作業日報!$F$1904:$F$1924,作業日報!$E$1904:$E$1924,$A81,作業日報!$H$1904:$H$1924,"○")</f>
        <v>0</v>
      </c>
      <c r="AX81" s="392">
        <f>SUMIFS(作業日報!$B$1947:$B$1967,作業日報!$A$1947:$A$1967,$A81,作業日報!$D$1947:$D$1967,"○")+SUMIFS(作業日報!$F$1947:$F$1967,作業日報!$E$1947:$E$1967,$A81,作業日報!$H$1947:$H$1967,"○")</f>
        <v>0</v>
      </c>
      <c r="AY81" s="392">
        <f>SUMIFS(作業日報!$B$1990:$B$2010,作業日報!$A$1990:$A$2010,$A81,作業日報!$D$1990:$D$2010,"○")+SUMIFS(作業日報!$F$1990:$F$2010,作業日報!$E$1990:$E$2010,$A81,作業日報!$H$1990:$H$2010,"○")</f>
        <v>0</v>
      </c>
      <c r="AZ81" s="392">
        <f>SUMIFS(作業日報!$B$2033:$B$2053,作業日報!$A$2033:$A$2053,$A81,作業日報!$D$2033:$D$2053,"○")+SUMIFS(作業日報!$F$2033:$F$2053,作業日報!$E$2033:$E$2053,$A81,作業日報!$H$2033:$H$2053,"○")</f>
        <v>0</v>
      </c>
      <c r="BA81" s="392">
        <f>SUMIFS(作業日報!$B$2076:$B$2096,作業日報!$A$2076:$A$2096,$A81,作業日報!$D$2076:$D$2096,"○")+SUMIFS(作業日報!$F$2076:$F$2096,作業日報!$E$2076:$E$2096,$A81,作業日報!$H$2076:$H$2096,"○")</f>
        <v>0</v>
      </c>
      <c r="BB81" s="392">
        <f>SUMIFS(作業日報!$B$2119:$B$2139,作業日報!$A$2119:$A$2139,$A81,作業日報!$D$2119:$D$2139,"○")+SUMIFS(作業日報!$F$2119:$F$2139,作業日報!$E$2119:$E$2139,$A81,作業日報!$H$2119:$H$2139,"○")</f>
        <v>0</v>
      </c>
      <c r="BC81" s="478">
        <f>SUMIFS(作業日報!$B$2162:$B$2182,作業日報!$A$2162:$A$2182,$A81,作業日報!$D$2162:$D$2182,"○")+SUMIFS(作業日報!$F$2162:$F$2182,作業日報!$E$2162:$E$2182,$A81,作業日報!$H$2162:$H$2182,"○")</f>
        <v>0</v>
      </c>
    </row>
    <row r="82" spans="1:55" x14ac:dyDescent="0.2">
      <c r="A82" s="399"/>
      <c r="B82" s="398"/>
      <c r="C82" s="397"/>
      <c r="D82" s="396">
        <f>SUMIFS(作業日報!B:B,作業日報!A:A,A82,作業日報!D:D,"○")+SUMIFS(作業日報!F:F,作業日報!E:E,A82,作業日報!H:H,"○")</f>
        <v>0</v>
      </c>
      <c r="E82" s="395">
        <f>SUMIFS(作業日報!$B$12:$B$32,作業日報!$A$12:$A$32,$A82,作業日報!$D$12:$D$32,"○")+SUMIFS(作業日報!$F$12:$F$32,作業日報!$E$12:$E$32,$A82,作業日報!$H$12:$H$32,"○")</f>
        <v>0</v>
      </c>
      <c r="F82" s="394">
        <f>SUMIFS(作業日報!$B$55:$B$75,作業日報!$A$55:$A$75,$A82,作業日報!$D$55:$D$75,"○")+SUMIFS(作業日報!$F$55:$F$75,作業日報!$E$55:$E$75,$A82,作業日報!$H$55:$H$75,"○")</f>
        <v>0</v>
      </c>
      <c r="G82" s="394">
        <f>SUMIFS(作業日報!$B$98:$B$118,作業日報!$A$98:$A$118,$A82,作業日報!$D$98:$D$118,"○")+SUMIFS(作業日報!$F$98:$F$118,作業日報!$E$98:$E$118,$A82,作業日報!$H$98:$H$118,"○")</f>
        <v>0</v>
      </c>
      <c r="H82" s="394">
        <f>SUMIFS(作業日報!$B$141:$B$161,作業日報!$A$141:$A$161,$A82,作業日報!$D$141:$D$161,"○")+SUMIFS(作業日報!$F$141:$F$161,作業日報!$E$141:$E$161,$A82,作業日報!$H$141:$H$161,"○")</f>
        <v>0</v>
      </c>
      <c r="I82" s="394">
        <f>SUMIFS(作業日報!$B$184:$B$204,作業日報!$A$184:$A$204,$A82,作業日報!$D$184:$D$204,"○")+SUMIFS(作業日報!$F$184:$F$204,作業日報!$E$184:$E$204,$A82,作業日報!$H$184:$H$204,"○")</f>
        <v>0</v>
      </c>
      <c r="J82" s="394">
        <f>SUMIFS(作業日報!$B$227:$B$247,作業日報!$A$227:$A$247,$A82,作業日報!$D$227:$D$247,"○")+SUMIFS(作業日報!$F$227:$F$247,作業日報!$E$227:$E$247,$A82,作業日報!$H$227:$H$247,"○")</f>
        <v>0</v>
      </c>
      <c r="K82" s="394">
        <f>SUMIFS(作業日報!$B$270:$B$290,作業日報!$A$270:$A$290,$A82,作業日報!$D$270:$D$290,"○")+SUMIFS(作業日報!$F$270:$F$290,作業日報!$E$270:$E$290,$A82,作業日報!$H$270:$H$290,"○")</f>
        <v>0</v>
      </c>
      <c r="L82" s="394">
        <f>SUMIFS(作業日報!$B$313:$B$333,作業日報!$A$313:$A$333,$A82,作業日報!$D$313:$D$333,"○")+SUMIFS(作業日報!$F$313:$F$333,作業日報!$E$313:$E$333,$A82,作業日報!$H$313:$H$333,"○")</f>
        <v>0</v>
      </c>
      <c r="M82" s="394">
        <f>SUMIFS(作業日報!$B$356:$B$376,作業日報!$A$356:$A$376,$A82,作業日報!$D$356:$D$376,"○")+SUMIFS(作業日報!$F$356:$F$376,作業日報!$E$356:$E$376,$A82,作業日報!$H$356:$H$376,"○")</f>
        <v>0</v>
      </c>
      <c r="N82" s="394">
        <f>SUMIFS(作業日報!$B$399:$B$419,作業日報!$A$399:$A$419,$A82,作業日報!$D$399:$D$419,"○")+SUMIFS(作業日報!$F$399:$F$419,作業日報!$E$399:$E$419,$A82,作業日報!$H$399:$H$419,"○")</f>
        <v>0</v>
      </c>
      <c r="O82" s="394">
        <f>SUMIFS(作業日報!$B$442:$B$462,作業日報!$A$442:$A$462,$A82,作業日報!$D$442:$D$462,"○")+SUMIFS(作業日報!$F$442:$F$462,作業日報!$E$442:$E$462,$A82,作業日報!$H$442:$H$462,"○")</f>
        <v>0</v>
      </c>
      <c r="P82" s="394">
        <f>SUMIFS(作業日報!$B$485:$B$505,作業日報!$A$485:$A$505,$A82,作業日報!$D$485:$D$505,"○")+SUMIFS(作業日報!$F$485:$F$505,作業日報!$E$485:$E$505,$A82,作業日報!$H$485:$H$505,"○")</f>
        <v>0</v>
      </c>
      <c r="Q82" s="394">
        <f>SUMIFS(作業日報!$B$528:$B$548,作業日報!$A$528:$A$548,$A82,作業日報!$D$528:$D$548,"○")+SUMIFS(作業日報!$F$528:$F$548,作業日報!$E$528:$E$548,$A82,作業日報!$H$528:$H$548,"○")</f>
        <v>0</v>
      </c>
      <c r="R82" s="394">
        <f>SUMIFS(作業日報!$B$571:$B$591,作業日報!$A$571:$A$591,$A82,作業日報!$D$571:$D$591,"○")+SUMIFS(作業日報!$F$571:$F$591,作業日報!$E$571:$E$591,$A82,作業日報!$H$571:$H$591,"○")</f>
        <v>0</v>
      </c>
      <c r="S82" s="391">
        <f>SUMIFS(作業日報!$B$614:$B$634,作業日報!$A$614:$A$634,$A82,作業日報!$D$614:$D$634,"○")+SUMIFS(作業日報!$F$614:$F$634,作業日報!$E$614:$E$634,$A82,作業日報!$H$614:$H$634,"○")</f>
        <v>0</v>
      </c>
      <c r="T82" s="393">
        <f>SUMIFS(作業日報!$B$657:$B$677,作業日報!$A$657:$A$677,$A82,作業日報!$D$657:$D$677,"○")+SUMIFS(作業日報!$F$657:$F$677,作業日報!$E$657:$E$677,$A82,作業日報!$H$657:$H$677,"○")</f>
        <v>0</v>
      </c>
      <c r="U82" s="392">
        <f>SUMIFS(作業日報!$B$700:$B$720,作業日報!$A$700:$A$720,$A82,作業日報!$D$700:$D$720,"○")+SUMIFS(作業日報!$F$700:$F$720,作業日報!$E$700:$E$720,$A82,作業日報!$H$700:$H$720,"○")</f>
        <v>0</v>
      </c>
      <c r="V82" s="392">
        <f>SUMIFS(作業日報!$B$743:$B$763,作業日報!$A$743:$A$763,$A82,作業日報!$D$743:$D$763,"○")+SUMIFS(作業日報!$F$743:$F$763,作業日報!$E$743:$E$763,$A82,作業日報!$H$743:$H$763,"○")</f>
        <v>0</v>
      </c>
      <c r="W82" s="392">
        <f>SUMIFS(作業日報!$B$786:$B$806,作業日報!$A$786:$A$806,$A82,作業日報!$D$786:$D$806,"○")+SUMIFS(作業日報!$F$786:$F$806,作業日報!$E$786:$E$806,$A82,作業日報!$H$786:$H$806,"○")</f>
        <v>0</v>
      </c>
      <c r="X82" s="392">
        <f>SUMIFS(作業日報!$B$829:$B$849,作業日報!$A$829:$A$849,$A82,作業日報!$D$829:$D$849,"○")+SUMIFS(作業日報!$F$829:$F$849,作業日報!$E$829:$E$849,$A82,作業日報!$H$829:$H$849,"○")</f>
        <v>0</v>
      </c>
      <c r="Y82" s="392">
        <f>SUMIFS(作業日報!$B$872:$B$892,作業日報!$A$872:$A$892,$A82,作業日報!$D$872:$D$892,"○")+SUMIFS(作業日報!$F$872:$F$892,作業日報!$E$872:$E$892,$A82,作業日報!$H$872:$H$892,"○")</f>
        <v>0</v>
      </c>
      <c r="Z82" s="392">
        <f>SUMIFS(作業日報!$B$915:$B$935,作業日報!$A$915:$A$935,$A82,作業日報!$D$915:$D$935,"○")+SUMIFS(作業日報!$F$915:$F$935,作業日報!$E$915:$E$935,$A82,作業日報!$H$915:$H$935,"○")</f>
        <v>0</v>
      </c>
      <c r="AA82" s="473">
        <f>SUMIFS(作業日報!$B$958:$B$978,作業日報!$A$958:$A$978,$A82,作業日報!$D$958:$D$978,"○")+SUMIFS(作業日報!$F$958:$F$978,作業日報!$E$958:$E$978,$A82,作業日報!$H$958:$H$978,"○")</f>
        <v>0</v>
      </c>
      <c r="AB82" s="392">
        <f>SUMIFS(作業日報!$B$1001:$B$1021,作業日報!$A$1001:$A$1021,$A82,作業日報!$D$1001:$D$1021,"○")+SUMIFS(作業日報!$F$1001:$F$1021,作業日報!$E$1001:$E$1021,$A82,作業日報!$H$1001:$H$1021,"○")</f>
        <v>0</v>
      </c>
      <c r="AC82" s="392">
        <f>SUMIFS(作業日報!$B$1044:$B$1064,作業日報!$A$1044:$A$1064,$A82,作業日報!$D$1044:$D$1064,"○")+SUMIFS(作業日報!$F$1044:$F$1064,作業日報!$E$1044:$E$1064,$A82,作業日報!$H$1044:$H$1064,"○")</f>
        <v>0</v>
      </c>
      <c r="AD82" s="392">
        <f>SUMIFS(作業日報!$B$1087:$B$1107,作業日報!$A$1087:$A$1107,$A82,作業日報!$D$1087:$D$1107,"○")+SUMIFS(作業日報!$F$1087:$F$1107,作業日報!$E$1087:$E$1107,$A82,作業日報!$H$1087:$H$1107,"○")</f>
        <v>0</v>
      </c>
      <c r="AE82" s="392">
        <f>SUMIFS(作業日報!$B$1130:$B$1150,作業日報!$A$1130:$A$1150,$A82,作業日報!$D$1130:$D$1150,"○")+SUMIFS(作業日報!$F$1130:$F$1150,作業日報!$E$1130:$E$1150,$A82,作業日報!$H$1130:$H$1150,"○")</f>
        <v>0</v>
      </c>
      <c r="AF82" s="392">
        <f>SUMIFS(作業日報!$B$1173:$B$1193,作業日報!$A$1173:$A$1193,$A82,作業日報!$D$1173:$D$1193,"○")+SUMIFS(作業日報!$F$1173:$F$1193,作業日報!$E$1173:$E$1193,$A82,作業日報!$H$1173:$H$1193,"○")</f>
        <v>0</v>
      </c>
      <c r="AG82" s="392">
        <f>SUMIFS(作業日報!$B$1216:$B$1236,作業日報!$A$1216:$A$1236,$A82,作業日報!$D$1216:$D$1236,"○")+SUMIFS(作業日報!$F$1216:$F$1236,作業日報!$E$1216:$E$1236,$A82,作業日報!$H$1216:$H$1236,"○")</f>
        <v>0</v>
      </c>
      <c r="AH82" s="392">
        <f>SUMIFS(作業日報!$B$1259:$B$1279,作業日報!$A$1259:$A$1279,$A82,作業日報!$D$1259:$D$1279,"○")+SUMIFS(作業日報!$F$1259:$F$1279,作業日報!$E$1259:$E$1279,$A82,作業日報!$H$1259:$H$1279,"○")</f>
        <v>0</v>
      </c>
      <c r="AI82" s="392">
        <f>SUMIFS(作業日報!$B$1302:$B$1322,作業日報!$A$1302:$A$1322,$A82,作業日報!$D$1302:$D$1322,"○")+SUMIFS(作業日報!$F$1302:$F$1322,作業日報!$E$1302:$E$1322,$A82,作業日報!$H$1302:$H$1322,"○")</f>
        <v>0</v>
      </c>
      <c r="AJ82" s="392">
        <f>SUMIFS(作業日報!$B$1345:$B$1365,作業日報!$A$1345:$A$1365,$A82,作業日報!$D$1345:$D$1365,"○")+SUMIFS(作業日報!$F$1345:$F$1365,作業日報!$E$1345:$E$1365,$A82,作業日報!$H$1345:$H$1365,"○")</f>
        <v>0</v>
      </c>
      <c r="AK82" s="392">
        <f>SUMIFS(作業日報!$B$1388:$B$1408,作業日報!$A$1388:$A$1408,$A82,作業日報!$D$1388:$D$1408,"○")+SUMIFS(作業日報!$F$1388:$F$1408,作業日報!$E$1388:$E$1408,$A82,作業日報!$H$1388:$H$1408,"○")</f>
        <v>0</v>
      </c>
      <c r="AL82" s="392">
        <f>SUMIFS(作業日報!$B$1431:$B$1451,作業日報!$A$1431:$A$1451,$A82,作業日報!$D$1431:$D$1451,"○")+SUMIFS(作業日報!$F$1431:$F$1451,作業日報!$E$1431:$E$1451,$A82,作業日報!$H$1431:$H$1451,"○")</f>
        <v>0</v>
      </c>
      <c r="AM82" s="392">
        <f>SUMIFS(作業日報!$B$1474:$B$1494,作業日報!$A$1474:$A$1494,$A82,作業日報!$D$1474:$D$1494,"○")+SUMIFS(作業日報!$F$1474:$F$1494,作業日報!$E$1474:$E$1494,$A82,作業日報!$H$1474:$H$1494,"○")</f>
        <v>0</v>
      </c>
      <c r="AN82" s="392">
        <f>SUMIFS(作業日報!$B$1517:$B$1537,作業日報!$A$1517:$A$1537,$A82,作業日報!$D$1517:$D$1537,"○")+SUMIFS(作業日報!$F$1517:$F$1537,作業日報!$E$1517:$E$1537,$A82,作業日報!$H$1517:$H$1537,"○")</f>
        <v>0</v>
      </c>
      <c r="AO82" s="392">
        <f>SUMIFS(作業日報!$B$1560:$B$1580,作業日報!$A$1560:$A$1580,$A82,作業日報!$D$1560:$D$1580,"○")+SUMIFS(作業日報!$F$1560:$F$1580,作業日報!$E$1560:$E$1580,$A82,作業日報!$H$1560:$H$1580,"○")</f>
        <v>0</v>
      </c>
      <c r="AP82" s="392">
        <f>SUMIFS(作業日報!$B$1603:$B$1623,作業日報!$A$1603:$A$1623,$A82,作業日報!$D$1603:$D$1623,"○")+SUMIFS(作業日報!$F$1603:$F$1623,作業日報!$E$1603:$E$1623,$A82,作業日報!$H$1603:$H$1623,"○")</f>
        <v>0</v>
      </c>
      <c r="AQ82" s="392">
        <f>SUMIFS(作業日報!$B$1646:$B$1666,作業日報!$A$1646:$A$1666,$A82,作業日報!$D$1646:$D$1666,"○")+SUMIFS(作業日報!$F$1646:$F$1666,作業日報!$E$1646:$E$1666,$A82,作業日報!$H$1646:$H$1666,"○")</f>
        <v>0</v>
      </c>
      <c r="AR82" s="392">
        <f>SUMIFS(作業日報!$B$1689:$B$1709,作業日報!$A$1689:$A$1709,$A82,作業日報!$D$1689:$D$1709,"○")+SUMIFS(作業日報!$F$1689:$F$1709,作業日報!$E$1689:$E$1709,$A82,作業日報!$H$1689:$H$1709,"○")</f>
        <v>0</v>
      </c>
      <c r="AS82" s="392">
        <f>SUMIFS(作業日報!$B$1732:$B$1752,作業日報!$A$1732:$A$1752,$A82,作業日報!$D$1732:$D$1752,"○")+SUMIFS(作業日報!$F$1732:$F$1752,作業日報!$E$1732:$E$1752,$A82,作業日報!$H$1732:$H$1752,"○")</f>
        <v>0</v>
      </c>
      <c r="AT82" s="392">
        <f>SUMIFS(作業日報!$B$1775:$B$1795,作業日報!$A$1775:$A$1795,$A82,作業日報!$D$1775:$D$1795,"○")+SUMIFS(作業日報!$F$1775:$F$1795,作業日報!$E$1775:$E$1795,$A82,作業日報!$H$1775:$H$1795,"○")</f>
        <v>0</v>
      </c>
      <c r="AU82" s="392">
        <f>SUMIFS(作業日報!$B$1818:$B$1838,作業日報!$A$1818:$A$1838,$A82,作業日報!$D$1818:$D$1838,"○")+SUMIFS(作業日報!$F$1818:$F$1838,作業日報!$E$1818:$E$1838,$A82,作業日報!$H$1818:$H$1838,"○")</f>
        <v>0</v>
      </c>
      <c r="AV82" s="392">
        <f>SUMIFS(作業日報!$B$1861:$B$1881,作業日報!$A$1861:$A$1881,$A82,作業日報!$D$1861:$D$1881,"○")+SUMIFS(作業日報!$F$1861:$F$1881,作業日報!$E$1861:$E$1881,$A82,作業日報!$H$1861:$H$1881,"○")</f>
        <v>0</v>
      </c>
      <c r="AW82" s="392">
        <f>SUMIFS(作業日報!$B$1904:$B$1924,作業日報!$A$1904:$A$1924,$A82,作業日報!$D$1904:$D$1924,"○")+SUMIFS(作業日報!$F$1904:$F$1924,作業日報!$E$1904:$E$1924,$A82,作業日報!$H$1904:$H$1924,"○")</f>
        <v>0</v>
      </c>
      <c r="AX82" s="392">
        <f>SUMIFS(作業日報!$B$1947:$B$1967,作業日報!$A$1947:$A$1967,$A82,作業日報!$D$1947:$D$1967,"○")+SUMIFS(作業日報!$F$1947:$F$1967,作業日報!$E$1947:$E$1967,$A82,作業日報!$H$1947:$H$1967,"○")</f>
        <v>0</v>
      </c>
      <c r="AY82" s="392">
        <f>SUMIFS(作業日報!$B$1990:$B$2010,作業日報!$A$1990:$A$2010,$A82,作業日報!$D$1990:$D$2010,"○")+SUMIFS(作業日報!$F$1990:$F$2010,作業日報!$E$1990:$E$2010,$A82,作業日報!$H$1990:$H$2010,"○")</f>
        <v>0</v>
      </c>
      <c r="AZ82" s="392">
        <f>SUMIFS(作業日報!$B$2033:$B$2053,作業日報!$A$2033:$A$2053,$A82,作業日報!$D$2033:$D$2053,"○")+SUMIFS(作業日報!$F$2033:$F$2053,作業日報!$E$2033:$E$2053,$A82,作業日報!$H$2033:$H$2053,"○")</f>
        <v>0</v>
      </c>
      <c r="BA82" s="392">
        <f>SUMIFS(作業日報!$B$2076:$B$2096,作業日報!$A$2076:$A$2096,$A82,作業日報!$D$2076:$D$2096,"○")+SUMIFS(作業日報!$F$2076:$F$2096,作業日報!$E$2076:$E$2096,$A82,作業日報!$H$2076:$H$2096,"○")</f>
        <v>0</v>
      </c>
      <c r="BB82" s="392">
        <f>SUMIFS(作業日報!$B$2119:$B$2139,作業日報!$A$2119:$A$2139,$A82,作業日報!$D$2119:$D$2139,"○")+SUMIFS(作業日報!$F$2119:$F$2139,作業日報!$E$2119:$E$2139,$A82,作業日報!$H$2119:$H$2139,"○")</f>
        <v>0</v>
      </c>
      <c r="BC82" s="478">
        <f>SUMIFS(作業日報!$B$2162:$B$2182,作業日報!$A$2162:$A$2182,$A82,作業日報!$D$2162:$D$2182,"○")+SUMIFS(作業日報!$F$2162:$F$2182,作業日報!$E$2162:$E$2182,$A82,作業日報!$H$2162:$H$2182,"○")</f>
        <v>0</v>
      </c>
    </row>
    <row r="83" spans="1:55" x14ac:dyDescent="0.2">
      <c r="A83" s="399"/>
      <c r="B83" s="398"/>
      <c r="C83" s="397"/>
      <c r="D83" s="396">
        <f>SUMIFS(作業日報!B:B,作業日報!A:A,A83,作業日報!D:D,"○")+SUMIFS(作業日報!F:F,作業日報!E:E,A83,作業日報!H:H,"○")</f>
        <v>0</v>
      </c>
      <c r="E83" s="395">
        <f>SUMIFS(作業日報!$B$12:$B$32,作業日報!$A$12:$A$32,$A83,作業日報!$D$12:$D$32,"○")+SUMIFS(作業日報!$F$12:$F$32,作業日報!$E$12:$E$32,$A83,作業日報!$H$12:$H$32,"○")</f>
        <v>0</v>
      </c>
      <c r="F83" s="394">
        <f>SUMIFS(作業日報!$B$55:$B$75,作業日報!$A$55:$A$75,$A83,作業日報!$D$55:$D$75,"○")+SUMIFS(作業日報!$F$55:$F$75,作業日報!$E$55:$E$75,$A83,作業日報!$H$55:$H$75,"○")</f>
        <v>0</v>
      </c>
      <c r="G83" s="394">
        <f>SUMIFS(作業日報!$B$98:$B$118,作業日報!$A$98:$A$118,$A83,作業日報!$D$98:$D$118,"○")+SUMIFS(作業日報!$F$98:$F$118,作業日報!$E$98:$E$118,$A83,作業日報!$H$98:$H$118,"○")</f>
        <v>0</v>
      </c>
      <c r="H83" s="394">
        <f>SUMIFS(作業日報!$B$141:$B$161,作業日報!$A$141:$A$161,$A83,作業日報!$D$141:$D$161,"○")+SUMIFS(作業日報!$F$141:$F$161,作業日報!$E$141:$E$161,$A83,作業日報!$H$141:$H$161,"○")</f>
        <v>0</v>
      </c>
      <c r="I83" s="394">
        <f>SUMIFS(作業日報!$B$184:$B$204,作業日報!$A$184:$A$204,$A83,作業日報!$D$184:$D$204,"○")+SUMIFS(作業日報!$F$184:$F$204,作業日報!$E$184:$E$204,$A83,作業日報!$H$184:$H$204,"○")</f>
        <v>0</v>
      </c>
      <c r="J83" s="394">
        <f>SUMIFS(作業日報!$B$227:$B$247,作業日報!$A$227:$A$247,$A83,作業日報!$D$227:$D$247,"○")+SUMIFS(作業日報!$F$227:$F$247,作業日報!$E$227:$E$247,$A83,作業日報!$H$227:$H$247,"○")</f>
        <v>0</v>
      </c>
      <c r="K83" s="394">
        <f>SUMIFS(作業日報!$B$270:$B$290,作業日報!$A$270:$A$290,$A83,作業日報!$D$270:$D$290,"○")+SUMIFS(作業日報!$F$270:$F$290,作業日報!$E$270:$E$290,$A83,作業日報!$H$270:$H$290,"○")</f>
        <v>0</v>
      </c>
      <c r="L83" s="394">
        <f>SUMIFS(作業日報!$B$313:$B$333,作業日報!$A$313:$A$333,$A83,作業日報!$D$313:$D$333,"○")+SUMIFS(作業日報!$F$313:$F$333,作業日報!$E$313:$E$333,$A83,作業日報!$H$313:$H$333,"○")</f>
        <v>0</v>
      </c>
      <c r="M83" s="394">
        <f>SUMIFS(作業日報!$B$356:$B$376,作業日報!$A$356:$A$376,$A83,作業日報!$D$356:$D$376,"○")+SUMIFS(作業日報!$F$356:$F$376,作業日報!$E$356:$E$376,$A83,作業日報!$H$356:$H$376,"○")</f>
        <v>0</v>
      </c>
      <c r="N83" s="394">
        <f>SUMIFS(作業日報!$B$399:$B$419,作業日報!$A$399:$A$419,$A83,作業日報!$D$399:$D$419,"○")+SUMIFS(作業日報!$F$399:$F$419,作業日報!$E$399:$E$419,$A83,作業日報!$H$399:$H$419,"○")</f>
        <v>0</v>
      </c>
      <c r="O83" s="394">
        <f>SUMIFS(作業日報!$B$442:$B$462,作業日報!$A$442:$A$462,$A83,作業日報!$D$442:$D$462,"○")+SUMIFS(作業日報!$F$442:$F$462,作業日報!$E$442:$E$462,$A83,作業日報!$H$442:$H$462,"○")</f>
        <v>0</v>
      </c>
      <c r="P83" s="394">
        <f>SUMIFS(作業日報!$B$485:$B$505,作業日報!$A$485:$A$505,$A83,作業日報!$D$485:$D$505,"○")+SUMIFS(作業日報!$F$485:$F$505,作業日報!$E$485:$E$505,$A83,作業日報!$H$485:$H$505,"○")</f>
        <v>0</v>
      </c>
      <c r="Q83" s="394">
        <f>SUMIFS(作業日報!$B$528:$B$548,作業日報!$A$528:$A$548,$A83,作業日報!$D$528:$D$548,"○")+SUMIFS(作業日報!$F$528:$F$548,作業日報!$E$528:$E$548,$A83,作業日報!$H$528:$H$548,"○")</f>
        <v>0</v>
      </c>
      <c r="R83" s="394">
        <f>SUMIFS(作業日報!$B$571:$B$591,作業日報!$A$571:$A$591,$A83,作業日報!$D$571:$D$591,"○")+SUMIFS(作業日報!$F$571:$F$591,作業日報!$E$571:$E$591,$A83,作業日報!$H$571:$H$591,"○")</f>
        <v>0</v>
      </c>
      <c r="S83" s="391">
        <f>SUMIFS(作業日報!$B$614:$B$634,作業日報!$A$614:$A$634,$A83,作業日報!$D$614:$D$634,"○")+SUMIFS(作業日報!$F$614:$F$634,作業日報!$E$614:$E$634,$A83,作業日報!$H$614:$H$634,"○")</f>
        <v>0</v>
      </c>
      <c r="T83" s="393">
        <f>SUMIFS(作業日報!$B$657:$B$677,作業日報!$A$657:$A$677,$A83,作業日報!$D$657:$D$677,"○")+SUMIFS(作業日報!$F$657:$F$677,作業日報!$E$657:$E$677,$A83,作業日報!$H$657:$H$677,"○")</f>
        <v>0</v>
      </c>
      <c r="U83" s="392">
        <f>SUMIFS(作業日報!$B$700:$B$720,作業日報!$A$700:$A$720,$A83,作業日報!$D$700:$D$720,"○")+SUMIFS(作業日報!$F$700:$F$720,作業日報!$E$700:$E$720,$A83,作業日報!$H$700:$H$720,"○")</f>
        <v>0</v>
      </c>
      <c r="V83" s="392">
        <f>SUMIFS(作業日報!$B$743:$B$763,作業日報!$A$743:$A$763,$A83,作業日報!$D$743:$D$763,"○")+SUMIFS(作業日報!$F$743:$F$763,作業日報!$E$743:$E$763,$A83,作業日報!$H$743:$H$763,"○")</f>
        <v>0</v>
      </c>
      <c r="W83" s="392">
        <f>SUMIFS(作業日報!$B$786:$B$806,作業日報!$A$786:$A$806,$A83,作業日報!$D$786:$D$806,"○")+SUMIFS(作業日報!$F$786:$F$806,作業日報!$E$786:$E$806,$A83,作業日報!$H$786:$H$806,"○")</f>
        <v>0</v>
      </c>
      <c r="X83" s="392">
        <f>SUMIFS(作業日報!$B$829:$B$849,作業日報!$A$829:$A$849,$A83,作業日報!$D$829:$D$849,"○")+SUMIFS(作業日報!$F$829:$F$849,作業日報!$E$829:$E$849,$A83,作業日報!$H$829:$H$849,"○")</f>
        <v>0</v>
      </c>
      <c r="Y83" s="392">
        <f>SUMIFS(作業日報!$B$872:$B$892,作業日報!$A$872:$A$892,$A83,作業日報!$D$872:$D$892,"○")+SUMIFS(作業日報!$F$872:$F$892,作業日報!$E$872:$E$892,$A83,作業日報!$H$872:$H$892,"○")</f>
        <v>0</v>
      </c>
      <c r="Z83" s="392">
        <f>SUMIFS(作業日報!$B$915:$B$935,作業日報!$A$915:$A$935,$A83,作業日報!$D$915:$D$935,"○")+SUMIFS(作業日報!$F$915:$F$935,作業日報!$E$915:$E$935,$A83,作業日報!$H$915:$H$935,"○")</f>
        <v>0</v>
      </c>
      <c r="AA83" s="473">
        <f>SUMIFS(作業日報!$B$958:$B$978,作業日報!$A$958:$A$978,$A83,作業日報!$D$958:$D$978,"○")+SUMIFS(作業日報!$F$958:$F$978,作業日報!$E$958:$E$978,$A83,作業日報!$H$958:$H$978,"○")</f>
        <v>0</v>
      </c>
      <c r="AB83" s="392">
        <f>SUMIFS(作業日報!$B$1001:$B$1021,作業日報!$A$1001:$A$1021,$A83,作業日報!$D$1001:$D$1021,"○")+SUMIFS(作業日報!$F$1001:$F$1021,作業日報!$E$1001:$E$1021,$A83,作業日報!$H$1001:$H$1021,"○")</f>
        <v>0</v>
      </c>
      <c r="AC83" s="392">
        <f>SUMIFS(作業日報!$B$1044:$B$1064,作業日報!$A$1044:$A$1064,$A83,作業日報!$D$1044:$D$1064,"○")+SUMIFS(作業日報!$F$1044:$F$1064,作業日報!$E$1044:$E$1064,$A83,作業日報!$H$1044:$H$1064,"○")</f>
        <v>0</v>
      </c>
      <c r="AD83" s="392">
        <f>SUMIFS(作業日報!$B$1087:$B$1107,作業日報!$A$1087:$A$1107,$A83,作業日報!$D$1087:$D$1107,"○")+SUMIFS(作業日報!$F$1087:$F$1107,作業日報!$E$1087:$E$1107,$A83,作業日報!$H$1087:$H$1107,"○")</f>
        <v>0</v>
      </c>
      <c r="AE83" s="392">
        <f>SUMIFS(作業日報!$B$1130:$B$1150,作業日報!$A$1130:$A$1150,$A83,作業日報!$D$1130:$D$1150,"○")+SUMIFS(作業日報!$F$1130:$F$1150,作業日報!$E$1130:$E$1150,$A83,作業日報!$H$1130:$H$1150,"○")</f>
        <v>0</v>
      </c>
      <c r="AF83" s="392">
        <f>SUMIFS(作業日報!$B$1173:$B$1193,作業日報!$A$1173:$A$1193,$A83,作業日報!$D$1173:$D$1193,"○")+SUMIFS(作業日報!$F$1173:$F$1193,作業日報!$E$1173:$E$1193,$A83,作業日報!$H$1173:$H$1193,"○")</f>
        <v>0</v>
      </c>
      <c r="AG83" s="392">
        <f>SUMIFS(作業日報!$B$1216:$B$1236,作業日報!$A$1216:$A$1236,$A83,作業日報!$D$1216:$D$1236,"○")+SUMIFS(作業日報!$F$1216:$F$1236,作業日報!$E$1216:$E$1236,$A83,作業日報!$H$1216:$H$1236,"○")</f>
        <v>0</v>
      </c>
      <c r="AH83" s="392">
        <f>SUMIFS(作業日報!$B$1259:$B$1279,作業日報!$A$1259:$A$1279,$A83,作業日報!$D$1259:$D$1279,"○")+SUMIFS(作業日報!$F$1259:$F$1279,作業日報!$E$1259:$E$1279,$A83,作業日報!$H$1259:$H$1279,"○")</f>
        <v>0</v>
      </c>
      <c r="AI83" s="392">
        <f>SUMIFS(作業日報!$B$1302:$B$1322,作業日報!$A$1302:$A$1322,$A83,作業日報!$D$1302:$D$1322,"○")+SUMIFS(作業日報!$F$1302:$F$1322,作業日報!$E$1302:$E$1322,$A83,作業日報!$H$1302:$H$1322,"○")</f>
        <v>0</v>
      </c>
      <c r="AJ83" s="392">
        <f>SUMIFS(作業日報!$B$1345:$B$1365,作業日報!$A$1345:$A$1365,$A83,作業日報!$D$1345:$D$1365,"○")+SUMIFS(作業日報!$F$1345:$F$1365,作業日報!$E$1345:$E$1365,$A83,作業日報!$H$1345:$H$1365,"○")</f>
        <v>0</v>
      </c>
      <c r="AK83" s="392">
        <f>SUMIFS(作業日報!$B$1388:$B$1408,作業日報!$A$1388:$A$1408,$A83,作業日報!$D$1388:$D$1408,"○")+SUMIFS(作業日報!$F$1388:$F$1408,作業日報!$E$1388:$E$1408,$A83,作業日報!$H$1388:$H$1408,"○")</f>
        <v>0</v>
      </c>
      <c r="AL83" s="392">
        <f>SUMIFS(作業日報!$B$1431:$B$1451,作業日報!$A$1431:$A$1451,$A83,作業日報!$D$1431:$D$1451,"○")+SUMIFS(作業日報!$F$1431:$F$1451,作業日報!$E$1431:$E$1451,$A83,作業日報!$H$1431:$H$1451,"○")</f>
        <v>0</v>
      </c>
      <c r="AM83" s="392">
        <f>SUMIFS(作業日報!$B$1474:$B$1494,作業日報!$A$1474:$A$1494,$A83,作業日報!$D$1474:$D$1494,"○")+SUMIFS(作業日報!$F$1474:$F$1494,作業日報!$E$1474:$E$1494,$A83,作業日報!$H$1474:$H$1494,"○")</f>
        <v>0</v>
      </c>
      <c r="AN83" s="392">
        <f>SUMIFS(作業日報!$B$1517:$B$1537,作業日報!$A$1517:$A$1537,$A83,作業日報!$D$1517:$D$1537,"○")+SUMIFS(作業日報!$F$1517:$F$1537,作業日報!$E$1517:$E$1537,$A83,作業日報!$H$1517:$H$1537,"○")</f>
        <v>0</v>
      </c>
      <c r="AO83" s="392">
        <f>SUMIFS(作業日報!$B$1560:$B$1580,作業日報!$A$1560:$A$1580,$A83,作業日報!$D$1560:$D$1580,"○")+SUMIFS(作業日報!$F$1560:$F$1580,作業日報!$E$1560:$E$1580,$A83,作業日報!$H$1560:$H$1580,"○")</f>
        <v>0</v>
      </c>
      <c r="AP83" s="392">
        <f>SUMIFS(作業日報!$B$1603:$B$1623,作業日報!$A$1603:$A$1623,$A83,作業日報!$D$1603:$D$1623,"○")+SUMIFS(作業日報!$F$1603:$F$1623,作業日報!$E$1603:$E$1623,$A83,作業日報!$H$1603:$H$1623,"○")</f>
        <v>0</v>
      </c>
      <c r="AQ83" s="392">
        <f>SUMIFS(作業日報!$B$1646:$B$1666,作業日報!$A$1646:$A$1666,$A83,作業日報!$D$1646:$D$1666,"○")+SUMIFS(作業日報!$F$1646:$F$1666,作業日報!$E$1646:$E$1666,$A83,作業日報!$H$1646:$H$1666,"○")</f>
        <v>0</v>
      </c>
      <c r="AR83" s="392">
        <f>SUMIFS(作業日報!$B$1689:$B$1709,作業日報!$A$1689:$A$1709,$A83,作業日報!$D$1689:$D$1709,"○")+SUMIFS(作業日報!$F$1689:$F$1709,作業日報!$E$1689:$E$1709,$A83,作業日報!$H$1689:$H$1709,"○")</f>
        <v>0</v>
      </c>
      <c r="AS83" s="392">
        <f>SUMIFS(作業日報!$B$1732:$B$1752,作業日報!$A$1732:$A$1752,$A83,作業日報!$D$1732:$D$1752,"○")+SUMIFS(作業日報!$F$1732:$F$1752,作業日報!$E$1732:$E$1752,$A83,作業日報!$H$1732:$H$1752,"○")</f>
        <v>0</v>
      </c>
      <c r="AT83" s="392">
        <f>SUMIFS(作業日報!$B$1775:$B$1795,作業日報!$A$1775:$A$1795,$A83,作業日報!$D$1775:$D$1795,"○")+SUMIFS(作業日報!$F$1775:$F$1795,作業日報!$E$1775:$E$1795,$A83,作業日報!$H$1775:$H$1795,"○")</f>
        <v>0</v>
      </c>
      <c r="AU83" s="392">
        <f>SUMIFS(作業日報!$B$1818:$B$1838,作業日報!$A$1818:$A$1838,$A83,作業日報!$D$1818:$D$1838,"○")+SUMIFS(作業日報!$F$1818:$F$1838,作業日報!$E$1818:$E$1838,$A83,作業日報!$H$1818:$H$1838,"○")</f>
        <v>0</v>
      </c>
      <c r="AV83" s="392">
        <f>SUMIFS(作業日報!$B$1861:$B$1881,作業日報!$A$1861:$A$1881,$A83,作業日報!$D$1861:$D$1881,"○")+SUMIFS(作業日報!$F$1861:$F$1881,作業日報!$E$1861:$E$1881,$A83,作業日報!$H$1861:$H$1881,"○")</f>
        <v>0</v>
      </c>
      <c r="AW83" s="392">
        <f>SUMIFS(作業日報!$B$1904:$B$1924,作業日報!$A$1904:$A$1924,$A83,作業日報!$D$1904:$D$1924,"○")+SUMIFS(作業日報!$F$1904:$F$1924,作業日報!$E$1904:$E$1924,$A83,作業日報!$H$1904:$H$1924,"○")</f>
        <v>0</v>
      </c>
      <c r="AX83" s="392">
        <f>SUMIFS(作業日報!$B$1947:$B$1967,作業日報!$A$1947:$A$1967,$A83,作業日報!$D$1947:$D$1967,"○")+SUMIFS(作業日報!$F$1947:$F$1967,作業日報!$E$1947:$E$1967,$A83,作業日報!$H$1947:$H$1967,"○")</f>
        <v>0</v>
      </c>
      <c r="AY83" s="392">
        <f>SUMIFS(作業日報!$B$1990:$B$2010,作業日報!$A$1990:$A$2010,$A83,作業日報!$D$1990:$D$2010,"○")+SUMIFS(作業日報!$F$1990:$F$2010,作業日報!$E$1990:$E$2010,$A83,作業日報!$H$1990:$H$2010,"○")</f>
        <v>0</v>
      </c>
      <c r="AZ83" s="392">
        <f>SUMIFS(作業日報!$B$2033:$B$2053,作業日報!$A$2033:$A$2053,$A83,作業日報!$D$2033:$D$2053,"○")+SUMIFS(作業日報!$F$2033:$F$2053,作業日報!$E$2033:$E$2053,$A83,作業日報!$H$2033:$H$2053,"○")</f>
        <v>0</v>
      </c>
      <c r="BA83" s="392">
        <f>SUMIFS(作業日報!$B$2076:$B$2096,作業日報!$A$2076:$A$2096,$A83,作業日報!$D$2076:$D$2096,"○")+SUMIFS(作業日報!$F$2076:$F$2096,作業日報!$E$2076:$E$2096,$A83,作業日報!$H$2076:$H$2096,"○")</f>
        <v>0</v>
      </c>
      <c r="BB83" s="392">
        <f>SUMIFS(作業日報!$B$2119:$B$2139,作業日報!$A$2119:$A$2139,$A83,作業日報!$D$2119:$D$2139,"○")+SUMIFS(作業日報!$F$2119:$F$2139,作業日報!$E$2119:$E$2139,$A83,作業日報!$H$2119:$H$2139,"○")</f>
        <v>0</v>
      </c>
      <c r="BC83" s="478">
        <f>SUMIFS(作業日報!$B$2162:$B$2182,作業日報!$A$2162:$A$2182,$A83,作業日報!$D$2162:$D$2182,"○")+SUMIFS(作業日報!$F$2162:$F$2182,作業日報!$E$2162:$E$2182,$A83,作業日報!$H$2162:$H$2182,"○")</f>
        <v>0</v>
      </c>
    </row>
    <row r="84" spans="1:55" x14ac:dyDescent="0.2">
      <c r="A84" s="399"/>
      <c r="B84" s="398"/>
      <c r="C84" s="397"/>
      <c r="D84" s="396">
        <f>SUMIFS(作業日報!B:B,作業日報!A:A,A84,作業日報!D:D,"○")+SUMIFS(作業日報!F:F,作業日報!E:E,A84,作業日報!H:H,"○")</f>
        <v>0</v>
      </c>
      <c r="E84" s="395">
        <f>SUMIFS(作業日報!$B$12:$B$32,作業日報!$A$12:$A$32,$A84,作業日報!$D$12:$D$32,"○")+SUMIFS(作業日報!$F$12:$F$32,作業日報!$E$12:$E$32,$A84,作業日報!$H$12:$H$32,"○")</f>
        <v>0</v>
      </c>
      <c r="F84" s="394">
        <f>SUMIFS(作業日報!$B$55:$B$75,作業日報!$A$55:$A$75,$A84,作業日報!$D$55:$D$75,"○")+SUMIFS(作業日報!$F$55:$F$75,作業日報!$E$55:$E$75,$A84,作業日報!$H$55:$H$75,"○")</f>
        <v>0</v>
      </c>
      <c r="G84" s="394">
        <f>SUMIFS(作業日報!$B$98:$B$118,作業日報!$A$98:$A$118,$A84,作業日報!$D$98:$D$118,"○")+SUMIFS(作業日報!$F$98:$F$118,作業日報!$E$98:$E$118,$A84,作業日報!$H$98:$H$118,"○")</f>
        <v>0</v>
      </c>
      <c r="H84" s="394">
        <f>SUMIFS(作業日報!$B$141:$B$161,作業日報!$A$141:$A$161,$A84,作業日報!$D$141:$D$161,"○")+SUMIFS(作業日報!$F$141:$F$161,作業日報!$E$141:$E$161,$A84,作業日報!$H$141:$H$161,"○")</f>
        <v>0</v>
      </c>
      <c r="I84" s="394">
        <f>SUMIFS(作業日報!$B$184:$B$204,作業日報!$A$184:$A$204,$A84,作業日報!$D$184:$D$204,"○")+SUMIFS(作業日報!$F$184:$F$204,作業日報!$E$184:$E$204,$A84,作業日報!$H$184:$H$204,"○")</f>
        <v>0</v>
      </c>
      <c r="J84" s="394">
        <f>SUMIFS(作業日報!$B$227:$B$247,作業日報!$A$227:$A$247,$A84,作業日報!$D$227:$D$247,"○")+SUMIFS(作業日報!$F$227:$F$247,作業日報!$E$227:$E$247,$A84,作業日報!$H$227:$H$247,"○")</f>
        <v>0</v>
      </c>
      <c r="K84" s="394">
        <f>SUMIFS(作業日報!$B$270:$B$290,作業日報!$A$270:$A$290,$A84,作業日報!$D$270:$D$290,"○")+SUMIFS(作業日報!$F$270:$F$290,作業日報!$E$270:$E$290,$A84,作業日報!$H$270:$H$290,"○")</f>
        <v>0</v>
      </c>
      <c r="L84" s="394">
        <f>SUMIFS(作業日報!$B$313:$B$333,作業日報!$A$313:$A$333,$A84,作業日報!$D$313:$D$333,"○")+SUMIFS(作業日報!$F$313:$F$333,作業日報!$E$313:$E$333,$A84,作業日報!$H$313:$H$333,"○")</f>
        <v>0</v>
      </c>
      <c r="M84" s="394">
        <f>SUMIFS(作業日報!$B$356:$B$376,作業日報!$A$356:$A$376,$A84,作業日報!$D$356:$D$376,"○")+SUMIFS(作業日報!$F$356:$F$376,作業日報!$E$356:$E$376,$A84,作業日報!$H$356:$H$376,"○")</f>
        <v>0</v>
      </c>
      <c r="N84" s="394">
        <f>SUMIFS(作業日報!$B$399:$B$419,作業日報!$A$399:$A$419,$A84,作業日報!$D$399:$D$419,"○")+SUMIFS(作業日報!$F$399:$F$419,作業日報!$E$399:$E$419,$A84,作業日報!$H$399:$H$419,"○")</f>
        <v>0</v>
      </c>
      <c r="O84" s="394">
        <f>SUMIFS(作業日報!$B$442:$B$462,作業日報!$A$442:$A$462,$A84,作業日報!$D$442:$D$462,"○")+SUMIFS(作業日報!$F$442:$F$462,作業日報!$E$442:$E$462,$A84,作業日報!$H$442:$H$462,"○")</f>
        <v>0</v>
      </c>
      <c r="P84" s="394">
        <f>SUMIFS(作業日報!$B$485:$B$505,作業日報!$A$485:$A$505,$A84,作業日報!$D$485:$D$505,"○")+SUMIFS(作業日報!$F$485:$F$505,作業日報!$E$485:$E$505,$A84,作業日報!$H$485:$H$505,"○")</f>
        <v>0</v>
      </c>
      <c r="Q84" s="394">
        <f>SUMIFS(作業日報!$B$528:$B$548,作業日報!$A$528:$A$548,$A84,作業日報!$D$528:$D$548,"○")+SUMIFS(作業日報!$F$528:$F$548,作業日報!$E$528:$E$548,$A84,作業日報!$H$528:$H$548,"○")</f>
        <v>0</v>
      </c>
      <c r="R84" s="394">
        <f>SUMIFS(作業日報!$B$571:$B$591,作業日報!$A$571:$A$591,$A84,作業日報!$D$571:$D$591,"○")+SUMIFS(作業日報!$F$571:$F$591,作業日報!$E$571:$E$591,$A84,作業日報!$H$571:$H$591,"○")</f>
        <v>0</v>
      </c>
      <c r="S84" s="391">
        <f>SUMIFS(作業日報!$B$614:$B$634,作業日報!$A$614:$A$634,$A84,作業日報!$D$614:$D$634,"○")+SUMIFS(作業日報!$F$614:$F$634,作業日報!$E$614:$E$634,$A84,作業日報!$H$614:$H$634,"○")</f>
        <v>0</v>
      </c>
      <c r="T84" s="393">
        <f>SUMIFS(作業日報!$B$657:$B$677,作業日報!$A$657:$A$677,$A84,作業日報!$D$657:$D$677,"○")+SUMIFS(作業日報!$F$657:$F$677,作業日報!$E$657:$E$677,$A84,作業日報!$H$657:$H$677,"○")</f>
        <v>0</v>
      </c>
      <c r="U84" s="392">
        <f>SUMIFS(作業日報!$B$700:$B$720,作業日報!$A$700:$A$720,$A84,作業日報!$D$700:$D$720,"○")+SUMIFS(作業日報!$F$700:$F$720,作業日報!$E$700:$E$720,$A84,作業日報!$H$700:$H$720,"○")</f>
        <v>0</v>
      </c>
      <c r="V84" s="392">
        <f>SUMIFS(作業日報!$B$743:$B$763,作業日報!$A$743:$A$763,$A84,作業日報!$D$743:$D$763,"○")+SUMIFS(作業日報!$F$743:$F$763,作業日報!$E$743:$E$763,$A84,作業日報!$H$743:$H$763,"○")</f>
        <v>0</v>
      </c>
      <c r="W84" s="392">
        <f>SUMIFS(作業日報!$B$786:$B$806,作業日報!$A$786:$A$806,$A84,作業日報!$D$786:$D$806,"○")+SUMIFS(作業日報!$F$786:$F$806,作業日報!$E$786:$E$806,$A84,作業日報!$H$786:$H$806,"○")</f>
        <v>0</v>
      </c>
      <c r="X84" s="392">
        <f>SUMIFS(作業日報!$B$829:$B$849,作業日報!$A$829:$A$849,$A84,作業日報!$D$829:$D$849,"○")+SUMIFS(作業日報!$F$829:$F$849,作業日報!$E$829:$E$849,$A84,作業日報!$H$829:$H$849,"○")</f>
        <v>0</v>
      </c>
      <c r="Y84" s="392">
        <f>SUMIFS(作業日報!$B$872:$B$892,作業日報!$A$872:$A$892,$A84,作業日報!$D$872:$D$892,"○")+SUMIFS(作業日報!$F$872:$F$892,作業日報!$E$872:$E$892,$A84,作業日報!$H$872:$H$892,"○")</f>
        <v>0</v>
      </c>
      <c r="Z84" s="392">
        <f>SUMIFS(作業日報!$B$915:$B$935,作業日報!$A$915:$A$935,$A84,作業日報!$D$915:$D$935,"○")+SUMIFS(作業日報!$F$915:$F$935,作業日報!$E$915:$E$935,$A84,作業日報!$H$915:$H$935,"○")</f>
        <v>0</v>
      </c>
      <c r="AA84" s="473">
        <f>SUMIFS(作業日報!$B$958:$B$978,作業日報!$A$958:$A$978,$A84,作業日報!$D$958:$D$978,"○")+SUMIFS(作業日報!$F$958:$F$978,作業日報!$E$958:$E$978,$A84,作業日報!$H$958:$H$978,"○")</f>
        <v>0</v>
      </c>
      <c r="AB84" s="392">
        <f>SUMIFS(作業日報!$B$1001:$B$1021,作業日報!$A$1001:$A$1021,$A84,作業日報!$D$1001:$D$1021,"○")+SUMIFS(作業日報!$F$1001:$F$1021,作業日報!$E$1001:$E$1021,$A84,作業日報!$H$1001:$H$1021,"○")</f>
        <v>0</v>
      </c>
      <c r="AC84" s="392">
        <f>SUMIFS(作業日報!$B$1044:$B$1064,作業日報!$A$1044:$A$1064,$A84,作業日報!$D$1044:$D$1064,"○")+SUMIFS(作業日報!$F$1044:$F$1064,作業日報!$E$1044:$E$1064,$A84,作業日報!$H$1044:$H$1064,"○")</f>
        <v>0</v>
      </c>
      <c r="AD84" s="392">
        <f>SUMIFS(作業日報!$B$1087:$B$1107,作業日報!$A$1087:$A$1107,$A84,作業日報!$D$1087:$D$1107,"○")+SUMIFS(作業日報!$F$1087:$F$1107,作業日報!$E$1087:$E$1107,$A84,作業日報!$H$1087:$H$1107,"○")</f>
        <v>0</v>
      </c>
      <c r="AE84" s="392">
        <f>SUMIFS(作業日報!$B$1130:$B$1150,作業日報!$A$1130:$A$1150,$A84,作業日報!$D$1130:$D$1150,"○")+SUMIFS(作業日報!$F$1130:$F$1150,作業日報!$E$1130:$E$1150,$A84,作業日報!$H$1130:$H$1150,"○")</f>
        <v>0</v>
      </c>
      <c r="AF84" s="392">
        <f>SUMIFS(作業日報!$B$1173:$B$1193,作業日報!$A$1173:$A$1193,$A84,作業日報!$D$1173:$D$1193,"○")+SUMIFS(作業日報!$F$1173:$F$1193,作業日報!$E$1173:$E$1193,$A84,作業日報!$H$1173:$H$1193,"○")</f>
        <v>0</v>
      </c>
      <c r="AG84" s="392">
        <f>SUMIFS(作業日報!$B$1216:$B$1236,作業日報!$A$1216:$A$1236,$A84,作業日報!$D$1216:$D$1236,"○")+SUMIFS(作業日報!$F$1216:$F$1236,作業日報!$E$1216:$E$1236,$A84,作業日報!$H$1216:$H$1236,"○")</f>
        <v>0</v>
      </c>
      <c r="AH84" s="392">
        <f>SUMIFS(作業日報!$B$1259:$B$1279,作業日報!$A$1259:$A$1279,$A84,作業日報!$D$1259:$D$1279,"○")+SUMIFS(作業日報!$F$1259:$F$1279,作業日報!$E$1259:$E$1279,$A84,作業日報!$H$1259:$H$1279,"○")</f>
        <v>0</v>
      </c>
      <c r="AI84" s="392">
        <f>SUMIFS(作業日報!$B$1302:$B$1322,作業日報!$A$1302:$A$1322,$A84,作業日報!$D$1302:$D$1322,"○")+SUMIFS(作業日報!$F$1302:$F$1322,作業日報!$E$1302:$E$1322,$A84,作業日報!$H$1302:$H$1322,"○")</f>
        <v>0</v>
      </c>
      <c r="AJ84" s="392">
        <f>SUMIFS(作業日報!$B$1345:$B$1365,作業日報!$A$1345:$A$1365,$A84,作業日報!$D$1345:$D$1365,"○")+SUMIFS(作業日報!$F$1345:$F$1365,作業日報!$E$1345:$E$1365,$A84,作業日報!$H$1345:$H$1365,"○")</f>
        <v>0</v>
      </c>
      <c r="AK84" s="392">
        <f>SUMIFS(作業日報!$B$1388:$B$1408,作業日報!$A$1388:$A$1408,$A84,作業日報!$D$1388:$D$1408,"○")+SUMIFS(作業日報!$F$1388:$F$1408,作業日報!$E$1388:$E$1408,$A84,作業日報!$H$1388:$H$1408,"○")</f>
        <v>0</v>
      </c>
      <c r="AL84" s="392">
        <f>SUMIFS(作業日報!$B$1431:$B$1451,作業日報!$A$1431:$A$1451,$A84,作業日報!$D$1431:$D$1451,"○")+SUMIFS(作業日報!$F$1431:$F$1451,作業日報!$E$1431:$E$1451,$A84,作業日報!$H$1431:$H$1451,"○")</f>
        <v>0</v>
      </c>
      <c r="AM84" s="392">
        <f>SUMIFS(作業日報!$B$1474:$B$1494,作業日報!$A$1474:$A$1494,$A84,作業日報!$D$1474:$D$1494,"○")+SUMIFS(作業日報!$F$1474:$F$1494,作業日報!$E$1474:$E$1494,$A84,作業日報!$H$1474:$H$1494,"○")</f>
        <v>0</v>
      </c>
      <c r="AN84" s="392">
        <f>SUMIFS(作業日報!$B$1517:$B$1537,作業日報!$A$1517:$A$1537,$A84,作業日報!$D$1517:$D$1537,"○")+SUMIFS(作業日報!$F$1517:$F$1537,作業日報!$E$1517:$E$1537,$A84,作業日報!$H$1517:$H$1537,"○")</f>
        <v>0</v>
      </c>
      <c r="AO84" s="392">
        <f>SUMIFS(作業日報!$B$1560:$B$1580,作業日報!$A$1560:$A$1580,$A84,作業日報!$D$1560:$D$1580,"○")+SUMIFS(作業日報!$F$1560:$F$1580,作業日報!$E$1560:$E$1580,$A84,作業日報!$H$1560:$H$1580,"○")</f>
        <v>0</v>
      </c>
      <c r="AP84" s="392">
        <f>SUMIFS(作業日報!$B$1603:$B$1623,作業日報!$A$1603:$A$1623,$A84,作業日報!$D$1603:$D$1623,"○")+SUMIFS(作業日報!$F$1603:$F$1623,作業日報!$E$1603:$E$1623,$A84,作業日報!$H$1603:$H$1623,"○")</f>
        <v>0</v>
      </c>
      <c r="AQ84" s="392">
        <f>SUMIFS(作業日報!$B$1646:$B$1666,作業日報!$A$1646:$A$1666,$A84,作業日報!$D$1646:$D$1666,"○")+SUMIFS(作業日報!$F$1646:$F$1666,作業日報!$E$1646:$E$1666,$A84,作業日報!$H$1646:$H$1666,"○")</f>
        <v>0</v>
      </c>
      <c r="AR84" s="392">
        <f>SUMIFS(作業日報!$B$1689:$B$1709,作業日報!$A$1689:$A$1709,$A84,作業日報!$D$1689:$D$1709,"○")+SUMIFS(作業日報!$F$1689:$F$1709,作業日報!$E$1689:$E$1709,$A84,作業日報!$H$1689:$H$1709,"○")</f>
        <v>0</v>
      </c>
      <c r="AS84" s="392">
        <f>SUMIFS(作業日報!$B$1732:$B$1752,作業日報!$A$1732:$A$1752,$A84,作業日報!$D$1732:$D$1752,"○")+SUMIFS(作業日報!$F$1732:$F$1752,作業日報!$E$1732:$E$1752,$A84,作業日報!$H$1732:$H$1752,"○")</f>
        <v>0</v>
      </c>
      <c r="AT84" s="392">
        <f>SUMIFS(作業日報!$B$1775:$B$1795,作業日報!$A$1775:$A$1795,$A84,作業日報!$D$1775:$D$1795,"○")+SUMIFS(作業日報!$F$1775:$F$1795,作業日報!$E$1775:$E$1795,$A84,作業日報!$H$1775:$H$1795,"○")</f>
        <v>0</v>
      </c>
      <c r="AU84" s="392">
        <f>SUMIFS(作業日報!$B$1818:$B$1838,作業日報!$A$1818:$A$1838,$A84,作業日報!$D$1818:$D$1838,"○")+SUMIFS(作業日報!$F$1818:$F$1838,作業日報!$E$1818:$E$1838,$A84,作業日報!$H$1818:$H$1838,"○")</f>
        <v>0</v>
      </c>
      <c r="AV84" s="392">
        <f>SUMIFS(作業日報!$B$1861:$B$1881,作業日報!$A$1861:$A$1881,$A84,作業日報!$D$1861:$D$1881,"○")+SUMIFS(作業日報!$F$1861:$F$1881,作業日報!$E$1861:$E$1881,$A84,作業日報!$H$1861:$H$1881,"○")</f>
        <v>0</v>
      </c>
      <c r="AW84" s="392">
        <f>SUMIFS(作業日報!$B$1904:$B$1924,作業日報!$A$1904:$A$1924,$A84,作業日報!$D$1904:$D$1924,"○")+SUMIFS(作業日報!$F$1904:$F$1924,作業日報!$E$1904:$E$1924,$A84,作業日報!$H$1904:$H$1924,"○")</f>
        <v>0</v>
      </c>
      <c r="AX84" s="392">
        <f>SUMIFS(作業日報!$B$1947:$B$1967,作業日報!$A$1947:$A$1967,$A84,作業日報!$D$1947:$D$1967,"○")+SUMIFS(作業日報!$F$1947:$F$1967,作業日報!$E$1947:$E$1967,$A84,作業日報!$H$1947:$H$1967,"○")</f>
        <v>0</v>
      </c>
      <c r="AY84" s="392">
        <f>SUMIFS(作業日報!$B$1990:$B$2010,作業日報!$A$1990:$A$2010,$A84,作業日報!$D$1990:$D$2010,"○")+SUMIFS(作業日報!$F$1990:$F$2010,作業日報!$E$1990:$E$2010,$A84,作業日報!$H$1990:$H$2010,"○")</f>
        <v>0</v>
      </c>
      <c r="AZ84" s="392">
        <f>SUMIFS(作業日報!$B$2033:$B$2053,作業日報!$A$2033:$A$2053,$A84,作業日報!$D$2033:$D$2053,"○")+SUMIFS(作業日報!$F$2033:$F$2053,作業日報!$E$2033:$E$2053,$A84,作業日報!$H$2033:$H$2053,"○")</f>
        <v>0</v>
      </c>
      <c r="BA84" s="392">
        <f>SUMIFS(作業日報!$B$2076:$B$2096,作業日報!$A$2076:$A$2096,$A84,作業日報!$D$2076:$D$2096,"○")+SUMIFS(作業日報!$F$2076:$F$2096,作業日報!$E$2076:$E$2096,$A84,作業日報!$H$2076:$H$2096,"○")</f>
        <v>0</v>
      </c>
      <c r="BB84" s="392">
        <f>SUMIFS(作業日報!$B$2119:$B$2139,作業日報!$A$2119:$A$2139,$A84,作業日報!$D$2119:$D$2139,"○")+SUMIFS(作業日報!$F$2119:$F$2139,作業日報!$E$2119:$E$2139,$A84,作業日報!$H$2119:$H$2139,"○")</f>
        <v>0</v>
      </c>
      <c r="BC84" s="478">
        <f>SUMIFS(作業日報!$B$2162:$B$2182,作業日報!$A$2162:$A$2182,$A84,作業日報!$D$2162:$D$2182,"○")+SUMIFS(作業日報!$F$2162:$F$2182,作業日報!$E$2162:$E$2182,$A84,作業日報!$H$2162:$H$2182,"○")</f>
        <v>0</v>
      </c>
    </row>
    <row r="85" spans="1:55" x14ac:dyDescent="0.2">
      <c r="A85" s="399"/>
      <c r="B85" s="398"/>
      <c r="C85" s="397"/>
      <c r="D85" s="396">
        <f>SUMIFS(作業日報!B:B,作業日報!A:A,A85,作業日報!D:D,"○")+SUMIFS(作業日報!F:F,作業日報!E:E,A85,作業日報!H:H,"○")</f>
        <v>0</v>
      </c>
      <c r="E85" s="395">
        <f>SUMIFS(作業日報!$B$12:$B$32,作業日報!$A$12:$A$32,$A85,作業日報!$D$12:$D$32,"○")+SUMIFS(作業日報!$F$12:$F$32,作業日報!$E$12:$E$32,$A85,作業日報!$H$12:$H$32,"○")</f>
        <v>0</v>
      </c>
      <c r="F85" s="394">
        <f>SUMIFS(作業日報!$B$55:$B$75,作業日報!$A$55:$A$75,$A85,作業日報!$D$55:$D$75,"○")+SUMIFS(作業日報!$F$55:$F$75,作業日報!$E$55:$E$75,$A85,作業日報!$H$55:$H$75,"○")</f>
        <v>0</v>
      </c>
      <c r="G85" s="394">
        <f>SUMIFS(作業日報!$B$98:$B$118,作業日報!$A$98:$A$118,$A85,作業日報!$D$98:$D$118,"○")+SUMIFS(作業日報!$F$98:$F$118,作業日報!$E$98:$E$118,$A85,作業日報!$H$98:$H$118,"○")</f>
        <v>0</v>
      </c>
      <c r="H85" s="394">
        <f>SUMIFS(作業日報!$B$141:$B$161,作業日報!$A$141:$A$161,$A85,作業日報!$D$141:$D$161,"○")+SUMIFS(作業日報!$F$141:$F$161,作業日報!$E$141:$E$161,$A85,作業日報!$H$141:$H$161,"○")</f>
        <v>0</v>
      </c>
      <c r="I85" s="394">
        <f>SUMIFS(作業日報!$B$184:$B$204,作業日報!$A$184:$A$204,$A85,作業日報!$D$184:$D$204,"○")+SUMIFS(作業日報!$F$184:$F$204,作業日報!$E$184:$E$204,$A85,作業日報!$H$184:$H$204,"○")</f>
        <v>0</v>
      </c>
      <c r="J85" s="394">
        <f>SUMIFS(作業日報!$B$227:$B$247,作業日報!$A$227:$A$247,$A85,作業日報!$D$227:$D$247,"○")+SUMIFS(作業日報!$F$227:$F$247,作業日報!$E$227:$E$247,$A85,作業日報!$H$227:$H$247,"○")</f>
        <v>0</v>
      </c>
      <c r="K85" s="394">
        <f>SUMIFS(作業日報!$B$270:$B$290,作業日報!$A$270:$A$290,$A85,作業日報!$D$270:$D$290,"○")+SUMIFS(作業日報!$F$270:$F$290,作業日報!$E$270:$E$290,$A85,作業日報!$H$270:$H$290,"○")</f>
        <v>0</v>
      </c>
      <c r="L85" s="394">
        <f>SUMIFS(作業日報!$B$313:$B$333,作業日報!$A$313:$A$333,$A85,作業日報!$D$313:$D$333,"○")+SUMIFS(作業日報!$F$313:$F$333,作業日報!$E$313:$E$333,$A85,作業日報!$H$313:$H$333,"○")</f>
        <v>0</v>
      </c>
      <c r="M85" s="394">
        <f>SUMIFS(作業日報!$B$356:$B$376,作業日報!$A$356:$A$376,$A85,作業日報!$D$356:$D$376,"○")+SUMIFS(作業日報!$F$356:$F$376,作業日報!$E$356:$E$376,$A85,作業日報!$H$356:$H$376,"○")</f>
        <v>0</v>
      </c>
      <c r="N85" s="394">
        <f>SUMIFS(作業日報!$B$399:$B$419,作業日報!$A$399:$A$419,$A85,作業日報!$D$399:$D$419,"○")+SUMIFS(作業日報!$F$399:$F$419,作業日報!$E$399:$E$419,$A85,作業日報!$H$399:$H$419,"○")</f>
        <v>0</v>
      </c>
      <c r="O85" s="394">
        <f>SUMIFS(作業日報!$B$442:$B$462,作業日報!$A$442:$A$462,$A85,作業日報!$D$442:$D$462,"○")+SUMIFS(作業日報!$F$442:$F$462,作業日報!$E$442:$E$462,$A85,作業日報!$H$442:$H$462,"○")</f>
        <v>0</v>
      </c>
      <c r="P85" s="394">
        <f>SUMIFS(作業日報!$B$485:$B$505,作業日報!$A$485:$A$505,$A85,作業日報!$D$485:$D$505,"○")+SUMIFS(作業日報!$F$485:$F$505,作業日報!$E$485:$E$505,$A85,作業日報!$H$485:$H$505,"○")</f>
        <v>0</v>
      </c>
      <c r="Q85" s="394">
        <f>SUMIFS(作業日報!$B$528:$B$548,作業日報!$A$528:$A$548,$A85,作業日報!$D$528:$D$548,"○")+SUMIFS(作業日報!$F$528:$F$548,作業日報!$E$528:$E$548,$A85,作業日報!$H$528:$H$548,"○")</f>
        <v>0</v>
      </c>
      <c r="R85" s="394">
        <f>SUMIFS(作業日報!$B$571:$B$591,作業日報!$A$571:$A$591,$A85,作業日報!$D$571:$D$591,"○")+SUMIFS(作業日報!$F$571:$F$591,作業日報!$E$571:$E$591,$A85,作業日報!$H$571:$H$591,"○")</f>
        <v>0</v>
      </c>
      <c r="S85" s="391">
        <f>SUMIFS(作業日報!$B$614:$B$634,作業日報!$A$614:$A$634,$A85,作業日報!$D$614:$D$634,"○")+SUMIFS(作業日報!$F$614:$F$634,作業日報!$E$614:$E$634,$A85,作業日報!$H$614:$H$634,"○")</f>
        <v>0</v>
      </c>
      <c r="T85" s="393">
        <f>SUMIFS(作業日報!$B$657:$B$677,作業日報!$A$657:$A$677,$A85,作業日報!$D$657:$D$677,"○")+SUMIFS(作業日報!$F$657:$F$677,作業日報!$E$657:$E$677,$A85,作業日報!$H$657:$H$677,"○")</f>
        <v>0</v>
      </c>
      <c r="U85" s="392">
        <f>SUMIFS(作業日報!$B$700:$B$720,作業日報!$A$700:$A$720,$A85,作業日報!$D$700:$D$720,"○")+SUMIFS(作業日報!$F$700:$F$720,作業日報!$E$700:$E$720,$A85,作業日報!$H$700:$H$720,"○")</f>
        <v>0</v>
      </c>
      <c r="V85" s="392">
        <f>SUMIFS(作業日報!$B$743:$B$763,作業日報!$A$743:$A$763,$A85,作業日報!$D$743:$D$763,"○")+SUMIFS(作業日報!$F$743:$F$763,作業日報!$E$743:$E$763,$A85,作業日報!$H$743:$H$763,"○")</f>
        <v>0</v>
      </c>
      <c r="W85" s="392">
        <f>SUMIFS(作業日報!$B$786:$B$806,作業日報!$A$786:$A$806,$A85,作業日報!$D$786:$D$806,"○")+SUMIFS(作業日報!$F$786:$F$806,作業日報!$E$786:$E$806,$A85,作業日報!$H$786:$H$806,"○")</f>
        <v>0</v>
      </c>
      <c r="X85" s="392">
        <f>SUMIFS(作業日報!$B$829:$B$849,作業日報!$A$829:$A$849,$A85,作業日報!$D$829:$D$849,"○")+SUMIFS(作業日報!$F$829:$F$849,作業日報!$E$829:$E$849,$A85,作業日報!$H$829:$H$849,"○")</f>
        <v>0</v>
      </c>
      <c r="Y85" s="392">
        <f>SUMIFS(作業日報!$B$872:$B$892,作業日報!$A$872:$A$892,$A85,作業日報!$D$872:$D$892,"○")+SUMIFS(作業日報!$F$872:$F$892,作業日報!$E$872:$E$892,$A85,作業日報!$H$872:$H$892,"○")</f>
        <v>0</v>
      </c>
      <c r="Z85" s="392">
        <f>SUMIFS(作業日報!$B$915:$B$935,作業日報!$A$915:$A$935,$A85,作業日報!$D$915:$D$935,"○")+SUMIFS(作業日報!$F$915:$F$935,作業日報!$E$915:$E$935,$A85,作業日報!$H$915:$H$935,"○")</f>
        <v>0</v>
      </c>
      <c r="AA85" s="473">
        <f>SUMIFS(作業日報!$B$958:$B$978,作業日報!$A$958:$A$978,$A85,作業日報!$D$958:$D$978,"○")+SUMIFS(作業日報!$F$958:$F$978,作業日報!$E$958:$E$978,$A85,作業日報!$H$958:$H$978,"○")</f>
        <v>0</v>
      </c>
      <c r="AB85" s="392">
        <f>SUMIFS(作業日報!$B$1001:$B$1021,作業日報!$A$1001:$A$1021,$A85,作業日報!$D$1001:$D$1021,"○")+SUMIFS(作業日報!$F$1001:$F$1021,作業日報!$E$1001:$E$1021,$A85,作業日報!$H$1001:$H$1021,"○")</f>
        <v>0</v>
      </c>
      <c r="AC85" s="392">
        <f>SUMIFS(作業日報!$B$1044:$B$1064,作業日報!$A$1044:$A$1064,$A85,作業日報!$D$1044:$D$1064,"○")+SUMIFS(作業日報!$F$1044:$F$1064,作業日報!$E$1044:$E$1064,$A85,作業日報!$H$1044:$H$1064,"○")</f>
        <v>0</v>
      </c>
      <c r="AD85" s="392">
        <f>SUMIFS(作業日報!$B$1087:$B$1107,作業日報!$A$1087:$A$1107,$A85,作業日報!$D$1087:$D$1107,"○")+SUMIFS(作業日報!$F$1087:$F$1107,作業日報!$E$1087:$E$1107,$A85,作業日報!$H$1087:$H$1107,"○")</f>
        <v>0</v>
      </c>
      <c r="AE85" s="392">
        <f>SUMIFS(作業日報!$B$1130:$B$1150,作業日報!$A$1130:$A$1150,$A85,作業日報!$D$1130:$D$1150,"○")+SUMIFS(作業日報!$F$1130:$F$1150,作業日報!$E$1130:$E$1150,$A85,作業日報!$H$1130:$H$1150,"○")</f>
        <v>0</v>
      </c>
      <c r="AF85" s="392">
        <f>SUMIFS(作業日報!$B$1173:$B$1193,作業日報!$A$1173:$A$1193,$A85,作業日報!$D$1173:$D$1193,"○")+SUMIFS(作業日報!$F$1173:$F$1193,作業日報!$E$1173:$E$1193,$A85,作業日報!$H$1173:$H$1193,"○")</f>
        <v>0</v>
      </c>
      <c r="AG85" s="392">
        <f>SUMIFS(作業日報!$B$1216:$B$1236,作業日報!$A$1216:$A$1236,$A85,作業日報!$D$1216:$D$1236,"○")+SUMIFS(作業日報!$F$1216:$F$1236,作業日報!$E$1216:$E$1236,$A85,作業日報!$H$1216:$H$1236,"○")</f>
        <v>0</v>
      </c>
      <c r="AH85" s="392">
        <f>SUMIFS(作業日報!$B$1259:$B$1279,作業日報!$A$1259:$A$1279,$A85,作業日報!$D$1259:$D$1279,"○")+SUMIFS(作業日報!$F$1259:$F$1279,作業日報!$E$1259:$E$1279,$A85,作業日報!$H$1259:$H$1279,"○")</f>
        <v>0</v>
      </c>
      <c r="AI85" s="392">
        <f>SUMIFS(作業日報!$B$1302:$B$1322,作業日報!$A$1302:$A$1322,$A85,作業日報!$D$1302:$D$1322,"○")+SUMIFS(作業日報!$F$1302:$F$1322,作業日報!$E$1302:$E$1322,$A85,作業日報!$H$1302:$H$1322,"○")</f>
        <v>0</v>
      </c>
      <c r="AJ85" s="392">
        <f>SUMIFS(作業日報!$B$1345:$B$1365,作業日報!$A$1345:$A$1365,$A85,作業日報!$D$1345:$D$1365,"○")+SUMIFS(作業日報!$F$1345:$F$1365,作業日報!$E$1345:$E$1365,$A85,作業日報!$H$1345:$H$1365,"○")</f>
        <v>0</v>
      </c>
      <c r="AK85" s="392">
        <f>SUMIFS(作業日報!$B$1388:$B$1408,作業日報!$A$1388:$A$1408,$A85,作業日報!$D$1388:$D$1408,"○")+SUMIFS(作業日報!$F$1388:$F$1408,作業日報!$E$1388:$E$1408,$A85,作業日報!$H$1388:$H$1408,"○")</f>
        <v>0</v>
      </c>
      <c r="AL85" s="392">
        <f>SUMIFS(作業日報!$B$1431:$B$1451,作業日報!$A$1431:$A$1451,$A85,作業日報!$D$1431:$D$1451,"○")+SUMIFS(作業日報!$F$1431:$F$1451,作業日報!$E$1431:$E$1451,$A85,作業日報!$H$1431:$H$1451,"○")</f>
        <v>0</v>
      </c>
      <c r="AM85" s="392">
        <f>SUMIFS(作業日報!$B$1474:$B$1494,作業日報!$A$1474:$A$1494,$A85,作業日報!$D$1474:$D$1494,"○")+SUMIFS(作業日報!$F$1474:$F$1494,作業日報!$E$1474:$E$1494,$A85,作業日報!$H$1474:$H$1494,"○")</f>
        <v>0</v>
      </c>
      <c r="AN85" s="392">
        <f>SUMIFS(作業日報!$B$1517:$B$1537,作業日報!$A$1517:$A$1537,$A85,作業日報!$D$1517:$D$1537,"○")+SUMIFS(作業日報!$F$1517:$F$1537,作業日報!$E$1517:$E$1537,$A85,作業日報!$H$1517:$H$1537,"○")</f>
        <v>0</v>
      </c>
      <c r="AO85" s="392">
        <f>SUMIFS(作業日報!$B$1560:$B$1580,作業日報!$A$1560:$A$1580,$A85,作業日報!$D$1560:$D$1580,"○")+SUMIFS(作業日報!$F$1560:$F$1580,作業日報!$E$1560:$E$1580,$A85,作業日報!$H$1560:$H$1580,"○")</f>
        <v>0</v>
      </c>
      <c r="AP85" s="392">
        <f>SUMIFS(作業日報!$B$1603:$B$1623,作業日報!$A$1603:$A$1623,$A85,作業日報!$D$1603:$D$1623,"○")+SUMIFS(作業日報!$F$1603:$F$1623,作業日報!$E$1603:$E$1623,$A85,作業日報!$H$1603:$H$1623,"○")</f>
        <v>0</v>
      </c>
      <c r="AQ85" s="392">
        <f>SUMIFS(作業日報!$B$1646:$B$1666,作業日報!$A$1646:$A$1666,$A85,作業日報!$D$1646:$D$1666,"○")+SUMIFS(作業日報!$F$1646:$F$1666,作業日報!$E$1646:$E$1666,$A85,作業日報!$H$1646:$H$1666,"○")</f>
        <v>0</v>
      </c>
      <c r="AR85" s="392">
        <f>SUMIFS(作業日報!$B$1689:$B$1709,作業日報!$A$1689:$A$1709,$A85,作業日報!$D$1689:$D$1709,"○")+SUMIFS(作業日報!$F$1689:$F$1709,作業日報!$E$1689:$E$1709,$A85,作業日報!$H$1689:$H$1709,"○")</f>
        <v>0</v>
      </c>
      <c r="AS85" s="392">
        <f>SUMIFS(作業日報!$B$1732:$B$1752,作業日報!$A$1732:$A$1752,$A85,作業日報!$D$1732:$D$1752,"○")+SUMIFS(作業日報!$F$1732:$F$1752,作業日報!$E$1732:$E$1752,$A85,作業日報!$H$1732:$H$1752,"○")</f>
        <v>0</v>
      </c>
      <c r="AT85" s="392">
        <f>SUMIFS(作業日報!$B$1775:$B$1795,作業日報!$A$1775:$A$1795,$A85,作業日報!$D$1775:$D$1795,"○")+SUMIFS(作業日報!$F$1775:$F$1795,作業日報!$E$1775:$E$1795,$A85,作業日報!$H$1775:$H$1795,"○")</f>
        <v>0</v>
      </c>
      <c r="AU85" s="392">
        <f>SUMIFS(作業日報!$B$1818:$B$1838,作業日報!$A$1818:$A$1838,$A85,作業日報!$D$1818:$D$1838,"○")+SUMIFS(作業日報!$F$1818:$F$1838,作業日報!$E$1818:$E$1838,$A85,作業日報!$H$1818:$H$1838,"○")</f>
        <v>0</v>
      </c>
      <c r="AV85" s="392">
        <f>SUMIFS(作業日報!$B$1861:$B$1881,作業日報!$A$1861:$A$1881,$A85,作業日報!$D$1861:$D$1881,"○")+SUMIFS(作業日報!$F$1861:$F$1881,作業日報!$E$1861:$E$1881,$A85,作業日報!$H$1861:$H$1881,"○")</f>
        <v>0</v>
      </c>
      <c r="AW85" s="392">
        <f>SUMIFS(作業日報!$B$1904:$B$1924,作業日報!$A$1904:$A$1924,$A85,作業日報!$D$1904:$D$1924,"○")+SUMIFS(作業日報!$F$1904:$F$1924,作業日報!$E$1904:$E$1924,$A85,作業日報!$H$1904:$H$1924,"○")</f>
        <v>0</v>
      </c>
      <c r="AX85" s="392">
        <f>SUMIFS(作業日報!$B$1947:$B$1967,作業日報!$A$1947:$A$1967,$A85,作業日報!$D$1947:$D$1967,"○")+SUMIFS(作業日報!$F$1947:$F$1967,作業日報!$E$1947:$E$1967,$A85,作業日報!$H$1947:$H$1967,"○")</f>
        <v>0</v>
      </c>
      <c r="AY85" s="392">
        <f>SUMIFS(作業日報!$B$1990:$B$2010,作業日報!$A$1990:$A$2010,$A85,作業日報!$D$1990:$D$2010,"○")+SUMIFS(作業日報!$F$1990:$F$2010,作業日報!$E$1990:$E$2010,$A85,作業日報!$H$1990:$H$2010,"○")</f>
        <v>0</v>
      </c>
      <c r="AZ85" s="392">
        <f>SUMIFS(作業日報!$B$2033:$B$2053,作業日報!$A$2033:$A$2053,$A85,作業日報!$D$2033:$D$2053,"○")+SUMIFS(作業日報!$F$2033:$F$2053,作業日報!$E$2033:$E$2053,$A85,作業日報!$H$2033:$H$2053,"○")</f>
        <v>0</v>
      </c>
      <c r="BA85" s="392">
        <f>SUMIFS(作業日報!$B$2076:$B$2096,作業日報!$A$2076:$A$2096,$A85,作業日報!$D$2076:$D$2096,"○")+SUMIFS(作業日報!$F$2076:$F$2096,作業日報!$E$2076:$E$2096,$A85,作業日報!$H$2076:$H$2096,"○")</f>
        <v>0</v>
      </c>
      <c r="BB85" s="392">
        <f>SUMIFS(作業日報!$B$2119:$B$2139,作業日報!$A$2119:$A$2139,$A85,作業日報!$D$2119:$D$2139,"○")+SUMIFS(作業日報!$F$2119:$F$2139,作業日報!$E$2119:$E$2139,$A85,作業日報!$H$2119:$H$2139,"○")</f>
        <v>0</v>
      </c>
      <c r="BC85" s="478">
        <f>SUMIFS(作業日報!$B$2162:$B$2182,作業日報!$A$2162:$A$2182,$A85,作業日報!$D$2162:$D$2182,"○")+SUMIFS(作業日報!$F$2162:$F$2182,作業日報!$E$2162:$E$2182,$A85,作業日報!$H$2162:$H$2182,"○")</f>
        <v>0</v>
      </c>
    </row>
    <row r="86" spans="1:55" x14ac:dyDescent="0.2">
      <c r="A86" s="399"/>
      <c r="B86" s="398"/>
      <c r="C86" s="397"/>
      <c r="D86" s="396">
        <f>SUMIFS(作業日報!B:B,作業日報!A:A,A86,作業日報!D:D,"○")+SUMIFS(作業日報!F:F,作業日報!E:E,A86,作業日報!H:H,"○")</f>
        <v>0</v>
      </c>
      <c r="E86" s="395">
        <f>SUMIFS(作業日報!$B$12:$B$32,作業日報!$A$12:$A$32,$A86,作業日報!$D$12:$D$32,"○")+SUMIFS(作業日報!$F$12:$F$32,作業日報!$E$12:$E$32,$A86,作業日報!$H$12:$H$32,"○")</f>
        <v>0</v>
      </c>
      <c r="F86" s="394">
        <f>SUMIFS(作業日報!$B$55:$B$75,作業日報!$A$55:$A$75,$A86,作業日報!$D$55:$D$75,"○")+SUMIFS(作業日報!$F$55:$F$75,作業日報!$E$55:$E$75,$A86,作業日報!$H$55:$H$75,"○")</f>
        <v>0</v>
      </c>
      <c r="G86" s="394">
        <f>SUMIFS(作業日報!$B$98:$B$118,作業日報!$A$98:$A$118,$A86,作業日報!$D$98:$D$118,"○")+SUMIFS(作業日報!$F$98:$F$118,作業日報!$E$98:$E$118,$A86,作業日報!$H$98:$H$118,"○")</f>
        <v>0</v>
      </c>
      <c r="H86" s="394">
        <f>SUMIFS(作業日報!$B$141:$B$161,作業日報!$A$141:$A$161,$A86,作業日報!$D$141:$D$161,"○")+SUMIFS(作業日報!$F$141:$F$161,作業日報!$E$141:$E$161,$A86,作業日報!$H$141:$H$161,"○")</f>
        <v>0</v>
      </c>
      <c r="I86" s="394">
        <f>SUMIFS(作業日報!$B$184:$B$204,作業日報!$A$184:$A$204,$A86,作業日報!$D$184:$D$204,"○")+SUMIFS(作業日報!$F$184:$F$204,作業日報!$E$184:$E$204,$A86,作業日報!$H$184:$H$204,"○")</f>
        <v>0</v>
      </c>
      <c r="J86" s="394">
        <f>SUMIFS(作業日報!$B$227:$B$247,作業日報!$A$227:$A$247,$A86,作業日報!$D$227:$D$247,"○")+SUMIFS(作業日報!$F$227:$F$247,作業日報!$E$227:$E$247,$A86,作業日報!$H$227:$H$247,"○")</f>
        <v>0</v>
      </c>
      <c r="K86" s="394">
        <f>SUMIFS(作業日報!$B$270:$B$290,作業日報!$A$270:$A$290,$A86,作業日報!$D$270:$D$290,"○")+SUMIFS(作業日報!$F$270:$F$290,作業日報!$E$270:$E$290,$A86,作業日報!$H$270:$H$290,"○")</f>
        <v>0</v>
      </c>
      <c r="L86" s="394">
        <f>SUMIFS(作業日報!$B$313:$B$333,作業日報!$A$313:$A$333,$A86,作業日報!$D$313:$D$333,"○")+SUMIFS(作業日報!$F$313:$F$333,作業日報!$E$313:$E$333,$A86,作業日報!$H$313:$H$333,"○")</f>
        <v>0</v>
      </c>
      <c r="M86" s="394">
        <f>SUMIFS(作業日報!$B$356:$B$376,作業日報!$A$356:$A$376,$A86,作業日報!$D$356:$D$376,"○")+SUMIFS(作業日報!$F$356:$F$376,作業日報!$E$356:$E$376,$A86,作業日報!$H$356:$H$376,"○")</f>
        <v>0</v>
      </c>
      <c r="N86" s="394">
        <f>SUMIFS(作業日報!$B$399:$B$419,作業日報!$A$399:$A$419,$A86,作業日報!$D$399:$D$419,"○")+SUMIFS(作業日報!$F$399:$F$419,作業日報!$E$399:$E$419,$A86,作業日報!$H$399:$H$419,"○")</f>
        <v>0</v>
      </c>
      <c r="O86" s="394">
        <f>SUMIFS(作業日報!$B$442:$B$462,作業日報!$A$442:$A$462,$A86,作業日報!$D$442:$D$462,"○")+SUMIFS(作業日報!$F$442:$F$462,作業日報!$E$442:$E$462,$A86,作業日報!$H$442:$H$462,"○")</f>
        <v>0</v>
      </c>
      <c r="P86" s="394">
        <f>SUMIFS(作業日報!$B$485:$B$505,作業日報!$A$485:$A$505,$A86,作業日報!$D$485:$D$505,"○")+SUMIFS(作業日報!$F$485:$F$505,作業日報!$E$485:$E$505,$A86,作業日報!$H$485:$H$505,"○")</f>
        <v>0</v>
      </c>
      <c r="Q86" s="394">
        <f>SUMIFS(作業日報!$B$528:$B$548,作業日報!$A$528:$A$548,$A86,作業日報!$D$528:$D$548,"○")+SUMIFS(作業日報!$F$528:$F$548,作業日報!$E$528:$E$548,$A86,作業日報!$H$528:$H$548,"○")</f>
        <v>0</v>
      </c>
      <c r="R86" s="394">
        <f>SUMIFS(作業日報!$B$571:$B$591,作業日報!$A$571:$A$591,$A86,作業日報!$D$571:$D$591,"○")+SUMIFS(作業日報!$F$571:$F$591,作業日報!$E$571:$E$591,$A86,作業日報!$H$571:$H$591,"○")</f>
        <v>0</v>
      </c>
      <c r="S86" s="391">
        <f>SUMIFS(作業日報!$B$614:$B$634,作業日報!$A$614:$A$634,$A86,作業日報!$D$614:$D$634,"○")+SUMIFS(作業日報!$F$614:$F$634,作業日報!$E$614:$E$634,$A86,作業日報!$H$614:$H$634,"○")</f>
        <v>0</v>
      </c>
      <c r="T86" s="393">
        <f>SUMIFS(作業日報!$B$657:$B$677,作業日報!$A$657:$A$677,$A86,作業日報!$D$657:$D$677,"○")+SUMIFS(作業日報!$F$657:$F$677,作業日報!$E$657:$E$677,$A86,作業日報!$H$657:$H$677,"○")</f>
        <v>0</v>
      </c>
      <c r="U86" s="392">
        <f>SUMIFS(作業日報!$B$700:$B$720,作業日報!$A$700:$A$720,$A86,作業日報!$D$700:$D$720,"○")+SUMIFS(作業日報!$F$700:$F$720,作業日報!$E$700:$E$720,$A86,作業日報!$H$700:$H$720,"○")</f>
        <v>0</v>
      </c>
      <c r="V86" s="392">
        <f>SUMIFS(作業日報!$B$743:$B$763,作業日報!$A$743:$A$763,$A86,作業日報!$D$743:$D$763,"○")+SUMIFS(作業日報!$F$743:$F$763,作業日報!$E$743:$E$763,$A86,作業日報!$H$743:$H$763,"○")</f>
        <v>0</v>
      </c>
      <c r="W86" s="392">
        <f>SUMIFS(作業日報!$B$786:$B$806,作業日報!$A$786:$A$806,$A86,作業日報!$D$786:$D$806,"○")+SUMIFS(作業日報!$F$786:$F$806,作業日報!$E$786:$E$806,$A86,作業日報!$H$786:$H$806,"○")</f>
        <v>0</v>
      </c>
      <c r="X86" s="392">
        <f>SUMIFS(作業日報!$B$829:$B$849,作業日報!$A$829:$A$849,$A86,作業日報!$D$829:$D$849,"○")+SUMIFS(作業日報!$F$829:$F$849,作業日報!$E$829:$E$849,$A86,作業日報!$H$829:$H$849,"○")</f>
        <v>0</v>
      </c>
      <c r="Y86" s="392">
        <f>SUMIFS(作業日報!$B$872:$B$892,作業日報!$A$872:$A$892,$A86,作業日報!$D$872:$D$892,"○")+SUMIFS(作業日報!$F$872:$F$892,作業日報!$E$872:$E$892,$A86,作業日報!$H$872:$H$892,"○")</f>
        <v>0</v>
      </c>
      <c r="Z86" s="392">
        <f>SUMIFS(作業日報!$B$915:$B$935,作業日報!$A$915:$A$935,$A86,作業日報!$D$915:$D$935,"○")+SUMIFS(作業日報!$F$915:$F$935,作業日報!$E$915:$E$935,$A86,作業日報!$H$915:$H$935,"○")</f>
        <v>0</v>
      </c>
      <c r="AA86" s="473">
        <f>SUMIFS(作業日報!$B$958:$B$978,作業日報!$A$958:$A$978,$A86,作業日報!$D$958:$D$978,"○")+SUMIFS(作業日報!$F$958:$F$978,作業日報!$E$958:$E$978,$A86,作業日報!$H$958:$H$978,"○")</f>
        <v>0</v>
      </c>
      <c r="AB86" s="392">
        <f>SUMIFS(作業日報!$B$1001:$B$1021,作業日報!$A$1001:$A$1021,$A86,作業日報!$D$1001:$D$1021,"○")+SUMIFS(作業日報!$F$1001:$F$1021,作業日報!$E$1001:$E$1021,$A86,作業日報!$H$1001:$H$1021,"○")</f>
        <v>0</v>
      </c>
      <c r="AC86" s="392">
        <f>SUMIFS(作業日報!$B$1044:$B$1064,作業日報!$A$1044:$A$1064,$A86,作業日報!$D$1044:$D$1064,"○")+SUMIFS(作業日報!$F$1044:$F$1064,作業日報!$E$1044:$E$1064,$A86,作業日報!$H$1044:$H$1064,"○")</f>
        <v>0</v>
      </c>
      <c r="AD86" s="392">
        <f>SUMIFS(作業日報!$B$1087:$B$1107,作業日報!$A$1087:$A$1107,$A86,作業日報!$D$1087:$D$1107,"○")+SUMIFS(作業日報!$F$1087:$F$1107,作業日報!$E$1087:$E$1107,$A86,作業日報!$H$1087:$H$1107,"○")</f>
        <v>0</v>
      </c>
      <c r="AE86" s="392">
        <f>SUMIFS(作業日報!$B$1130:$B$1150,作業日報!$A$1130:$A$1150,$A86,作業日報!$D$1130:$D$1150,"○")+SUMIFS(作業日報!$F$1130:$F$1150,作業日報!$E$1130:$E$1150,$A86,作業日報!$H$1130:$H$1150,"○")</f>
        <v>0</v>
      </c>
      <c r="AF86" s="392">
        <f>SUMIFS(作業日報!$B$1173:$B$1193,作業日報!$A$1173:$A$1193,$A86,作業日報!$D$1173:$D$1193,"○")+SUMIFS(作業日報!$F$1173:$F$1193,作業日報!$E$1173:$E$1193,$A86,作業日報!$H$1173:$H$1193,"○")</f>
        <v>0</v>
      </c>
      <c r="AG86" s="392">
        <f>SUMIFS(作業日報!$B$1216:$B$1236,作業日報!$A$1216:$A$1236,$A86,作業日報!$D$1216:$D$1236,"○")+SUMIFS(作業日報!$F$1216:$F$1236,作業日報!$E$1216:$E$1236,$A86,作業日報!$H$1216:$H$1236,"○")</f>
        <v>0</v>
      </c>
      <c r="AH86" s="392">
        <f>SUMIFS(作業日報!$B$1259:$B$1279,作業日報!$A$1259:$A$1279,$A86,作業日報!$D$1259:$D$1279,"○")+SUMIFS(作業日報!$F$1259:$F$1279,作業日報!$E$1259:$E$1279,$A86,作業日報!$H$1259:$H$1279,"○")</f>
        <v>0</v>
      </c>
      <c r="AI86" s="392">
        <f>SUMIFS(作業日報!$B$1302:$B$1322,作業日報!$A$1302:$A$1322,$A86,作業日報!$D$1302:$D$1322,"○")+SUMIFS(作業日報!$F$1302:$F$1322,作業日報!$E$1302:$E$1322,$A86,作業日報!$H$1302:$H$1322,"○")</f>
        <v>0</v>
      </c>
      <c r="AJ86" s="392">
        <f>SUMIFS(作業日報!$B$1345:$B$1365,作業日報!$A$1345:$A$1365,$A86,作業日報!$D$1345:$D$1365,"○")+SUMIFS(作業日報!$F$1345:$F$1365,作業日報!$E$1345:$E$1365,$A86,作業日報!$H$1345:$H$1365,"○")</f>
        <v>0</v>
      </c>
      <c r="AK86" s="392">
        <f>SUMIFS(作業日報!$B$1388:$B$1408,作業日報!$A$1388:$A$1408,$A86,作業日報!$D$1388:$D$1408,"○")+SUMIFS(作業日報!$F$1388:$F$1408,作業日報!$E$1388:$E$1408,$A86,作業日報!$H$1388:$H$1408,"○")</f>
        <v>0</v>
      </c>
      <c r="AL86" s="392">
        <f>SUMIFS(作業日報!$B$1431:$B$1451,作業日報!$A$1431:$A$1451,$A86,作業日報!$D$1431:$D$1451,"○")+SUMIFS(作業日報!$F$1431:$F$1451,作業日報!$E$1431:$E$1451,$A86,作業日報!$H$1431:$H$1451,"○")</f>
        <v>0</v>
      </c>
      <c r="AM86" s="392">
        <f>SUMIFS(作業日報!$B$1474:$B$1494,作業日報!$A$1474:$A$1494,$A86,作業日報!$D$1474:$D$1494,"○")+SUMIFS(作業日報!$F$1474:$F$1494,作業日報!$E$1474:$E$1494,$A86,作業日報!$H$1474:$H$1494,"○")</f>
        <v>0</v>
      </c>
      <c r="AN86" s="392">
        <f>SUMIFS(作業日報!$B$1517:$B$1537,作業日報!$A$1517:$A$1537,$A86,作業日報!$D$1517:$D$1537,"○")+SUMIFS(作業日報!$F$1517:$F$1537,作業日報!$E$1517:$E$1537,$A86,作業日報!$H$1517:$H$1537,"○")</f>
        <v>0</v>
      </c>
      <c r="AO86" s="392">
        <f>SUMIFS(作業日報!$B$1560:$B$1580,作業日報!$A$1560:$A$1580,$A86,作業日報!$D$1560:$D$1580,"○")+SUMIFS(作業日報!$F$1560:$F$1580,作業日報!$E$1560:$E$1580,$A86,作業日報!$H$1560:$H$1580,"○")</f>
        <v>0</v>
      </c>
      <c r="AP86" s="392">
        <f>SUMIFS(作業日報!$B$1603:$B$1623,作業日報!$A$1603:$A$1623,$A86,作業日報!$D$1603:$D$1623,"○")+SUMIFS(作業日報!$F$1603:$F$1623,作業日報!$E$1603:$E$1623,$A86,作業日報!$H$1603:$H$1623,"○")</f>
        <v>0</v>
      </c>
      <c r="AQ86" s="392">
        <f>SUMIFS(作業日報!$B$1646:$B$1666,作業日報!$A$1646:$A$1666,$A86,作業日報!$D$1646:$D$1666,"○")+SUMIFS(作業日報!$F$1646:$F$1666,作業日報!$E$1646:$E$1666,$A86,作業日報!$H$1646:$H$1666,"○")</f>
        <v>0</v>
      </c>
      <c r="AR86" s="392">
        <f>SUMIFS(作業日報!$B$1689:$B$1709,作業日報!$A$1689:$A$1709,$A86,作業日報!$D$1689:$D$1709,"○")+SUMIFS(作業日報!$F$1689:$F$1709,作業日報!$E$1689:$E$1709,$A86,作業日報!$H$1689:$H$1709,"○")</f>
        <v>0</v>
      </c>
      <c r="AS86" s="392">
        <f>SUMIFS(作業日報!$B$1732:$B$1752,作業日報!$A$1732:$A$1752,$A86,作業日報!$D$1732:$D$1752,"○")+SUMIFS(作業日報!$F$1732:$F$1752,作業日報!$E$1732:$E$1752,$A86,作業日報!$H$1732:$H$1752,"○")</f>
        <v>0</v>
      </c>
      <c r="AT86" s="392">
        <f>SUMIFS(作業日報!$B$1775:$B$1795,作業日報!$A$1775:$A$1795,$A86,作業日報!$D$1775:$D$1795,"○")+SUMIFS(作業日報!$F$1775:$F$1795,作業日報!$E$1775:$E$1795,$A86,作業日報!$H$1775:$H$1795,"○")</f>
        <v>0</v>
      </c>
      <c r="AU86" s="392">
        <f>SUMIFS(作業日報!$B$1818:$B$1838,作業日報!$A$1818:$A$1838,$A86,作業日報!$D$1818:$D$1838,"○")+SUMIFS(作業日報!$F$1818:$F$1838,作業日報!$E$1818:$E$1838,$A86,作業日報!$H$1818:$H$1838,"○")</f>
        <v>0</v>
      </c>
      <c r="AV86" s="392">
        <f>SUMIFS(作業日報!$B$1861:$B$1881,作業日報!$A$1861:$A$1881,$A86,作業日報!$D$1861:$D$1881,"○")+SUMIFS(作業日報!$F$1861:$F$1881,作業日報!$E$1861:$E$1881,$A86,作業日報!$H$1861:$H$1881,"○")</f>
        <v>0</v>
      </c>
      <c r="AW86" s="392">
        <f>SUMIFS(作業日報!$B$1904:$B$1924,作業日報!$A$1904:$A$1924,$A86,作業日報!$D$1904:$D$1924,"○")+SUMIFS(作業日報!$F$1904:$F$1924,作業日報!$E$1904:$E$1924,$A86,作業日報!$H$1904:$H$1924,"○")</f>
        <v>0</v>
      </c>
      <c r="AX86" s="392">
        <f>SUMIFS(作業日報!$B$1947:$B$1967,作業日報!$A$1947:$A$1967,$A86,作業日報!$D$1947:$D$1967,"○")+SUMIFS(作業日報!$F$1947:$F$1967,作業日報!$E$1947:$E$1967,$A86,作業日報!$H$1947:$H$1967,"○")</f>
        <v>0</v>
      </c>
      <c r="AY86" s="392">
        <f>SUMIFS(作業日報!$B$1990:$B$2010,作業日報!$A$1990:$A$2010,$A86,作業日報!$D$1990:$D$2010,"○")+SUMIFS(作業日報!$F$1990:$F$2010,作業日報!$E$1990:$E$2010,$A86,作業日報!$H$1990:$H$2010,"○")</f>
        <v>0</v>
      </c>
      <c r="AZ86" s="392">
        <f>SUMIFS(作業日報!$B$2033:$B$2053,作業日報!$A$2033:$A$2053,$A86,作業日報!$D$2033:$D$2053,"○")+SUMIFS(作業日報!$F$2033:$F$2053,作業日報!$E$2033:$E$2053,$A86,作業日報!$H$2033:$H$2053,"○")</f>
        <v>0</v>
      </c>
      <c r="BA86" s="392">
        <f>SUMIFS(作業日報!$B$2076:$B$2096,作業日報!$A$2076:$A$2096,$A86,作業日報!$D$2076:$D$2096,"○")+SUMIFS(作業日報!$F$2076:$F$2096,作業日報!$E$2076:$E$2096,$A86,作業日報!$H$2076:$H$2096,"○")</f>
        <v>0</v>
      </c>
      <c r="BB86" s="392">
        <f>SUMIFS(作業日報!$B$2119:$B$2139,作業日報!$A$2119:$A$2139,$A86,作業日報!$D$2119:$D$2139,"○")+SUMIFS(作業日報!$F$2119:$F$2139,作業日報!$E$2119:$E$2139,$A86,作業日報!$H$2119:$H$2139,"○")</f>
        <v>0</v>
      </c>
      <c r="BC86" s="478">
        <f>SUMIFS(作業日報!$B$2162:$B$2182,作業日報!$A$2162:$A$2182,$A86,作業日報!$D$2162:$D$2182,"○")+SUMIFS(作業日報!$F$2162:$F$2182,作業日報!$E$2162:$E$2182,$A86,作業日報!$H$2162:$H$2182,"○")</f>
        <v>0</v>
      </c>
    </row>
    <row r="87" spans="1:55" x14ac:dyDescent="0.2">
      <c r="A87" s="399"/>
      <c r="B87" s="398"/>
      <c r="C87" s="397"/>
      <c r="D87" s="396">
        <f>SUMIFS(作業日報!B:B,作業日報!A:A,A87,作業日報!D:D,"○")+SUMIFS(作業日報!F:F,作業日報!E:E,A87,作業日報!H:H,"○")</f>
        <v>0</v>
      </c>
      <c r="E87" s="395">
        <f>SUMIFS(作業日報!$B$12:$B$32,作業日報!$A$12:$A$32,$A87,作業日報!$D$12:$D$32,"○")+SUMIFS(作業日報!$F$12:$F$32,作業日報!$E$12:$E$32,$A87,作業日報!$H$12:$H$32,"○")</f>
        <v>0</v>
      </c>
      <c r="F87" s="394">
        <f>SUMIFS(作業日報!$B$55:$B$75,作業日報!$A$55:$A$75,$A87,作業日報!$D$55:$D$75,"○")+SUMIFS(作業日報!$F$55:$F$75,作業日報!$E$55:$E$75,$A87,作業日報!$H$55:$H$75,"○")</f>
        <v>0</v>
      </c>
      <c r="G87" s="394">
        <f>SUMIFS(作業日報!$B$98:$B$118,作業日報!$A$98:$A$118,$A87,作業日報!$D$98:$D$118,"○")+SUMIFS(作業日報!$F$98:$F$118,作業日報!$E$98:$E$118,$A87,作業日報!$H$98:$H$118,"○")</f>
        <v>0</v>
      </c>
      <c r="H87" s="394">
        <f>SUMIFS(作業日報!$B$141:$B$161,作業日報!$A$141:$A$161,$A87,作業日報!$D$141:$D$161,"○")+SUMIFS(作業日報!$F$141:$F$161,作業日報!$E$141:$E$161,$A87,作業日報!$H$141:$H$161,"○")</f>
        <v>0</v>
      </c>
      <c r="I87" s="394">
        <f>SUMIFS(作業日報!$B$184:$B$204,作業日報!$A$184:$A$204,$A87,作業日報!$D$184:$D$204,"○")+SUMIFS(作業日報!$F$184:$F$204,作業日報!$E$184:$E$204,$A87,作業日報!$H$184:$H$204,"○")</f>
        <v>0</v>
      </c>
      <c r="J87" s="394">
        <f>SUMIFS(作業日報!$B$227:$B$247,作業日報!$A$227:$A$247,$A87,作業日報!$D$227:$D$247,"○")+SUMIFS(作業日報!$F$227:$F$247,作業日報!$E$227:$E$247,$A87,作業日報!$H$227:$H$247,"○")</f>
        <v>0</v>
      </c>
      <c r="K87" s="394">
        <f>SUMIFS(作業日報!$B$270:$B$290,作業日報!$A$270:$A$290,$A87,作業日報!$D$270:$D$290,"○")+SUMIFS(作業日報!$F$270:$F$290,作業日報!$E$270:$E$290,$A87,作業日報!$H$270:$H$290,"○")</f>
        <v>0</v>
      </c>
      <c r="L87" s="394">
        <f>SUMIFS(作業日報!$B$313:$B$333,作業日報!$A$313:$A$333,$A87,作業日報!$D$313:$D$333,"○")+SUMIFS(作業日報!$F$313:$F$333,作業日報!$E$313:$E$333,$A87,作業日報!$H$313:$H$333,"○")</f>
        <v>0</v>
      </c>
      <c r="M87" s="394">
        <f>SUMIFS(作業日報!$B$356:$B$376,作業日報!$A$356:$A$376,$A87,作業日報!$D$356:$D$376,"○")+SUMIFS(作業日報!$F$356:$F$376,作業日報!$E$356:$E$376,$A87,作業日報!$H$356:$H$376,"○")</f>
        <v>0</v>
      </c>
      <c r="N87" s="394">
        <f>SUMIFS(作業日報!$B$399:$B$419,作業日報!$A$399:$A$419,$A87,作業日報!$D$399:$D$419,"○")+SUMIFS(作業日報!$F$399:$F$419,作業日報!$E$399:$E$419,$A87,作業日報!$H$399:$H$419,"○")</f>
        <v>0</v>
      </c>
      <c r="O87" s="394">
        <f>SUMIFS(作業日報!$B$442:$B$462,作業日報!$A$442:$A$462,$A87,作業日報!$D$442:$D$462,"○")+SUMIFS(作業日報!$F$442:$F$462,作業日報!$E$442:$E$462,$A87,作業日報!$H$442:$H$462,"○")</f>
        <v>0</v>
      </c>
      <c r="P87" s="394">
        <f>SUMIFS(作業日報!$B$485:$B$505,作業日報!$A$485:$A$505,$A87,作業日報!$D$485:$D$505,"○")+SUMIFS(作業日報!$F$485:$F$505,作業日報!$E$485:$E$505,$A87,作業日報!$H$485:$H$505,"○")</f>
        <v>0</v>
      </c>
      <c r="Q87" s="394">
        <f>SUMIFS(作業日報!$B$528:$B$548,作業日報!$A$528:$A$548,$A87,作業日報!$D$528:$D$548,"○")+SUMIFS(作業日報!$F$528:$F$548,作業日報!$E$528:$E$548,$A87,作業日報!$H$528:$H$548,"○")</f>
        <v>0</v>
      </c>
      <c r="R87" s="394">
        <f>SUMIFS(作業日報!$B$571:$B$591,作業日報!$A$571:$A$591,$A87,作業日報!$D$571:$D$591,"○")+SUMIFS(作業日報!$F$571:$F$591,作業日報!$E$571:$E$591,$A87,作業日報!$H$571:$H$591,"○")</f>
        <v>0</v>
      </c>
      <c r="S87" s="391">
        <f>SUMIFS(作業日報!$B$614:$B$634,作業日報!$A$614:$A$634,$A87,作業日報!$D$614:$D$634,"○")+SUMIFS(作業日報!$F$614:$F$634,作業日報!$E$614:$E$634,$A87,作業日報!$H$614:$H$634,"○")</f>
        <v>0</v>
      </c>
      <c r="T87" s="393">
        <f>SUMIFS(作業日報!$B$657:$B$677,作業日報!$A$657:$A$677,$A87,作業日報!$D$657:$D$677,"○")+SUMIFS(作業日報!$F$657:$F$677,作業日報!$E$657:$E$677,$A87,作業日報!$H$657:$H$677,"○")</f>
        <v>0</v>
      </c>
      <c r="U87" s="392">
        <f>SUMIFS(作業日報!$B$700:$B$720,作業日報!$A$700:$A$720,$A87,作業日報!$D$700:$D$720,"○")+SUMIFS(作業日報!$F$700:$F$720,作業日報!$E$700:$E$720,$A87,作業日報!$H$700:$H$720,"○")</f>
        <v>0</v>
      </c>
      <c r="V87" s="392">
        <f>SUMIFS(作業日報!$B$743:$B$763,作業日報!$A$743:$A$763,$A87,作業日報!$D$743:$D$763,"○")+SUMIFS(作業日報!$F$743:$F$763,作業日報!$E$743:$E$763,$A87,作業日報!$H$743:$H$763,"○")</f>
        <v>0</v>
      </c>
      <c r="W87" s="392">
        <f>SUMIFS(作業日報!$B$786:$B$806,作業日報!$A$786:$A$806,$A87,作業日報!$D$786:$D$806,"○")+SUMIFS(作業日報!$F$786:$F$806,作業日報!$E$786:$E$806,$A87,作業日報!$H$786:$H$806,"○")</f>
        <v>0</v>
      </c>
      <c r="X87" s="392">
        <f>SUMIFS(作業日報!$B$829:$B$849,作業日報!$A$829:$A$849,$A87,作業日報!$D$829:$D$849,"○")+SUMIFS(作業日報!$F$829:$F$849,作業日報!$E$829:$E$849,$A87,作業日報!$H$829:$H$849,"○")</f>
        <v>0</v>
      </c>
      <c r="Y87" s="392">
        <f>SUMIFS(作業日報!$B$872:$B$892,作業日報!$A$872:$A$892,$A87,作業日報!$D$872:$D$892,"○")+SUMIFS(作業日報!$F$872:$F$892,作業日報!$E$872:$E$892,$A87,作業日報!$H$872:$H$892,"○")</f>
        <v>0</v>
      </c>
      <c r="Z87" s="392">
        <f>SUMIFS(作業日報!$B$915:$B$935,作業日報!$A$915:$A$935,$A87,作業日報!$D$915:$D$935,"○")+SUMIFS(作業日報!$F$915:$F$935,作業日報!$E$915:$E$935,$A87,作業日報!$H$915:$H$935,"○")</f>
        <v>0</v>
      </c>
      <c r="AA87" s="473">
        <f>SUMIFS(作業日報!$B$958:$B$978,作業日報!$A$958:$A$978,$A87,作業日報!$D$958:$D$978,"○")+SUMIFS(作業日報!$F$958:$F$978,作業日報!$E$958:$E$978,$A87,作業日報!$H$958:$H$978,"○")</f>
        <v>0</v>
      </c>
      <c r="AB87" s="392">
        <f>SUMIFS(作業日報!$B$1001:$B$1021,作業日報!$A$1001:$A$1021,$A87,作業日報!$D$1001:$D$1021,"○")+SUMIFS(作業日報!$F$1001:$F$1021,作業日報!$E$1001:$E$1021,$A87,作業日報!$H$1001:$H$1021,"○")</f>
        <v>0</v>
      </c>
      <c r="AC87" s="392">
        <f>SUMIFS(作業日報!$B$1044:$B$1064,作業日報!$A$1044:$A$1064,$A87,作業日報!$D$1044:$D$1064,"○")+SUMIFS(作業日報!$F$1044:$F$1064,作業日報!$E$1044:$E$1064,$A87,作業日報!$H$1044:$H$1064,"○")</f>
        <v>0</v>
      </c>
      <c r="AD87" s="392">
        <f>SUMIFS(作業日報!$B$1087:$B$1107,作業日報!$A$1087:$A$1107,$A87,作業日報!$D$1087:$D$1107,"○")+SUMIFS(作業日報!$F$1087:$F$1107,作業日報!$E$1087:$E$1107,$A87,作業日報!$H$1087:$H$1107,"○")</f>
        <v>0</v>
      </c>
      <c r="AE87" s="392">
        <f>SUMIFS(作業日報!$B$1130:$B$1150,作業日報!$A$1130:$A$1150,$A87,作業日報!$D$1130:$D$1150,"○")+SUMIFS(作業日報!$F$1130:$F$1150,作業日報!$E$1130:$E$1150,$A87,作業日報!$H$1130:$H$1150,"○")</f>
        <v>0</v>
      </c>
      <c r="AF87" s="392">
        <f>SUMIFS(作業日報!$B$1173:$B$1193,作業日報!$A$1173:$A$1193,$A87,作業日報!$D$1173:$D$1193,"○")+SUMIFS(作業日報!$F$1173:$F$1193,作業日報!$E$1173:$E$1193,$A87,作業日報!$H$1173:$H$1193,"○")</f>
        <v>0</v>
      </c>
      <c r="AG87" s="392">
        <f>SUMIFS(作業日報!$B$1216:$B$1236,作業日報!$A$1216:$A$1236,$A87,作業日報!$D$1216:$D$1236,"○")+SUMIFS(作業日報!$F$1216:$F$1236,作業日報!$E$1216:$E$1236,$A87,作業日報!$H$1216:$H$1236,"○")</f>
        <v>0</v>
      </c>
      <c r="AH87" s="392">
        <f>SUMIFS(作業日報!$B$1259:$B$1279,作業日報!$A$1259:$A$1279,$A87,作業日報!$D$1259:$D$1279,"○")+SUMIFS(作業日報!$F$1259:$F$1279,作業日報!$E$1259:$E$1279,$A87,作業日報!$H$1259:$H$1279,"○")</f>
        <v>0</v>
      </c>
      <c r="AI87" s="392">
        <f>SUMIFS(作業日報!$B$1302:$B$1322,作業日報!$A$1302:$A$1322,$A87,作業日報!$D$1302:$D$1322,"○")+SUMIFS(作業日報!$F$1302:$F$1322,作業日報!$E$1302:$E$1322,$A87,作業日報!$H$1302:$H$1322,"○")</f>
        <v>0</v>
      </c>
      <c r="AJ87" s="392">
        <f>SUMIFS(作業日報!$B$1345:$B$1365,作業日報!$A$1345:$A$1365,$A87,作業日報!$D$1345:$D$1365,"○")+SUMIFS(作業日報!$F$1345:$F$1365,作業日報!$E$1345:$E$1365,$A87,作業日報!$H$1345:$H$1365,"○")</f>
        <v>0</v>
      </c>
      <c r="AK87" s="392">
        <f>SUMIFS(作業日報!$B$1388:$B$1408,作業日報!$A$1388:$A$1408,$A87,作業日報!$D$1388:$D$1408,"○")+SUMIFS(作業日報!$F$1388:$F$1408,作業日報!$E$1388:$E$1408,$A87,作業日報!$H$1388:$H$1408,"○")</f>
        <v>0</v>
      </c>
      <c r="AL87" s="392">
        <f>SUMIFS(作業日報!$B$1431:$B$1451,作業日報!$A$1431:$A$1451,$A87,作業日報!$D$1431:$D$1451,"○")+SUMIFS(作業日報!$F$1431:$F$1451,作業日報!$E$1431:$E$1451,$A87,作業日報!$H$1431:$H$1451,"○")</f>
        <v>0</v>
      </c>
      <c r="AM87" s="392">
        <f>SUMIFS(作業日報!$B$1474:$B$1494,作業日報!$A$1474:$A$1494,$A87,作業日報!$D$1474:$D$1494,"○")+SUMIFS(作業日報!$F$1474:$F$1494,作業日報!$E$1474:$E$1494,$A87,作業日報!$H$1474:$H$1494,"○")</f>
        <v>0</v>
      </c>
      <c r="AN87" s="392">
        <f>SUMIFS(作業日報!$B$1517:$B$1537,作業日報!$A$1517:$A$1537,$A87,作業日報!$D$1517:$D$1537,"○")+SUMIFS(作業日報!$F$1517:$F$1537,作業日報!$E$1517:$E$1537,$A87,作業日報!$H$1517:$H$1537,"○")</f>
        <v>0</v>
      </c>
      <c r="AO87" s="392">
        <f>SUMIFS(作業日報!$B$1560:$B$1580,作業日報!$A$1560:$A$1580,$A87,作業日報!$D$1560:$D$1580,"○")+SUMIFS(作業日報!$F$1560:$F$1580,作業日報!$E$1560:$E$1580,$A87,作業日報!$H$1560:$H$1580,"○")</f>
        <v>0</v>
      </c>
      <c r="AP87" s="392">
        <f>SUMIFS(作業日報!$B$1603:$B$1623,作業日報!$A$1603:$A$1623,$A87,作業日報!$D$1603:$D$1623,"○")+SUMIFS(作業日報!$F$1603:$F$1623,作業日報!$E$1603:$E$1623,$A87,作業日報!$H$1603:$H$1623,"○")</f>
        <v>0</v>
      </c>
      <c r="AQ87" s="392">
        <f>SUMIFS(作業日報!$B$1646:$B$1666,作業日報!$A$1646:$A$1666,$A87,作業日報!$D$1646:$D$1666,"○")+SUMIFS(作業日報!$F$1646:$F$1666,作業日報!$E$1646:$E$1666,$A87,作業日報!$H$1646:$H$1666,"○")</f>
        <v>0</v>
      </c>
      <c r="AR87" s="392">
        <f>SUMIFS(作業日報!$B$1689:$B$1709,作業日報!$A$1689:$A$1709,$A87,作業日報!$D$1689:$D$1709,"○")+SUMIFS(作業日報!$F$1689:$F$1709,作業日報!$E$1689:$E$1709,$A87,作業日報!$H$1689:$H$1709,"○")</f>
        <v>0</v>
      </c>
      <c r="AS87" s="392">
        <f>SUMIFS(作業日報!$B$1732:$B$1752,作業日報!$A$1732:$A$1752,$A87,作業日報!$D$1732:$D$1752,"○")+SUMIFS(作業日報!$F$1732:$F$1752,作業日報!$E$1732:$E$1752,$A87,作業日報!$H$1732:$H$1752,"○")</f>
        <v>0</v>
      </c>
      <c r="AT87" s="392">
        <f>SUMIFS(作業日報!$B$1775:$B$1795,作業日報!$A$1775:$A$1795,$A87,作業日報!$D$1775:$D$1795,"○")+SUMIFS(作業日報!$F$1775:$F$1795,作業日報!$E$1775:$E$1795,$A87,作業日報!$H$1775:$H$1795,"○")</f>
        <v>0</v>
      </c>
      <c r="AU87" s="392">
        <f>SUMIFS(作業日報!$B$1818:$B$1838,作業日報!$A$1818:$A$1838,$A87,作業日報!$D$1818:$D$1838,"○")+SUMIFS(作業日報!$F$1818:$F$1838,作業日報!$E$1818:$E$1838,$A87,作業日報!$H$1818:$H$1838,"○")</f>
        <v>0</v>
      </c>
      <c r="AV87" s="392">
        <f>SUMIFS(作業日報!$B$1861:$B$1881,作業日報!$A$1861:$A$1881,$A87,作業日報!$D$1861:$D$1881,"○")+SUMIFS(作業日報!$F$1861:$F$1881,作業日報!$E$1861:$E$1881,$A87,作業日報!$H$1861:$H$1881,"○")</f>
        <v>0</v>
      </c>
      <c r="AW87" s="392">
        <f>SUMIFS(作業日報!$B$1904:$B$1924,作業日報!$A$1904:$A$1924,$A87,作業日報!$D$1904:$D$1924,"○")+SUMIFS(作業日報!$F$1904:$F$1924,作業日報!$E$1904:$E$1924,$A87,作業日報!$H$1904:$H$1924,"○")</f>
        <v>0</v>
      </c>
      <c r="AX87" s="392">
        <f>SUMIFS(作業日報!$B$1947:$B$1967,作業日報!$A$1947:$A$1967,$A87,作業日報!$D$1947:$D$1967,"○")+SUMIFS(作業日報!$F$1947:$F$1967,作業日報!$E$1947:$E$1967,$A87,作業日報!$H$1947:$H$1967,"○")</f>
        <v>0</v>
      </c>
      <c r="AY87" s="392">
        <f>SUMIFS(作業日報!$B$1990:$B$2010,作業日報!$A$1990:$A$2010,$A87,作業日報!$D$1990:$D$2010,"○")+SUMIFS(作業日報!$F$1990:$F$2010,作業日報!$E$1990:$E$2010,$A87,作業日報!$H$1990:$H$2010,"○")</f>
        <v>0</v>
      </c>
      <c r="AZ87" s="392">
        <f>SUMIFS(作業日報!$B$2033:$B$2053,作業日報!$A$2033:$A$2053,$A87,作業日報!$D$2033:$D$2053,"○")+SUMIFS(作業日報!$F$2033:$F$2053,作業日報!$E$2033:$E$2053,$A87,作業日報!$H$2033:$H$2053,"○")</f>
        <v>0</v>
      </c>
      <c r="BA87" s="392">
        <f>SUMIFS(作業日報!$B$2076:$B$2096,作業日報!$A$2076:$A$2096,$A87,作業日報!$D$2076:$D$2096,"○")+SUMIFS(作業日報!$F$2076:$F$2096,作業日報!$E$2076:$E$2096,$A87,作業日報!$H$2076:$H$2096,"○")</f>
        <v>0</v>
      </c>
      <c r="BB87" s="392">
        <f>SUMIFS(作業日報!$B$2119:$B$2139,作業日報!$A$2119:$A$2139,$A87,作業日報!$D$2119:$D$2139,"○")+SUMIFS(作業日報!$F$2119:$F$2139,作業日報!$E$2119:$E$2139,$A87,作業日報!$H$2119:$H$2139,"○")</f>
        <v>0</v>
      </c>
      <c r="BC87" s="478">
        <f>SUMIFS(作業日報!$B$2162:$B$2182,作業日報!$A$2162:$A$2182,$A87,作業日報!$D$2162:$D$2182,"○")+SUMIFS(作業日報!$F$2162:$F$2182,作業日報!$E$2162:$E$2182,$A87,作業日報!$H$2162:$H$2182,"○")</f>
        <v>0</v>
      </c>
    </row>
    <row r="88" spans="1:55" x14ac:dyDescent="0.2">
      <c r="A88" s="399"/>
      <c r="B88" s="398"/>
      <c r="C88" s="397"/>
      <c r="D88" s="396">
        <f>SUMIFS(作業日報!B:B,作業日報!A:A,A88,作業日報!D:D,"○")+SUMIFS(作業日報!F:F,作業日報!E:E,A88,作業日報!H:H,"○")</f>
        <v>0</v>
      </c>
      <c r="E88" s="395">
        <f>SUMIFS(作業日報!$B$12:$B$32,作業日報!$A$12:$A$32,$A88,作業日報!$D$12:$D$32,"○")+SUMIFS(作業日報!$F$12:$F$32,作業日報!$E$12:$E$32,$A88,作業日報!$H$12:$H$32,"○")</f>
        <v>0</v>
      </c>
      <c r="F88" s="394">
        <f>SUMIFS(作業日報!$B$55:$B$75,作業日報!$A$55:$A$75,$A88,作業日報!$D$55:$D$75,"○")+SUMIFS(作業日報!$F$55:$F$75,作業日報!$E$55:$E$75,$A88,作業日報!$H$55:$H$75,"○")</f>
        <v>0</v>
      </c>
      <c r="G88" s="394">
        <f>SUMIFS(作業日報!$B$98:$B$118,作業日報!$A$98:$A$118,$A88,作業日報!$D$98:$D$118,"○")+SUMIFS(作業日報!$F$98:$F$118,作業日報!$E$98:$E$118,$A88,作業日報!$H$98:$H$118,"○")</f>
        <v>0</v>
      </c>
      <c r="H88" s="394">
        <f>SUMIFS(作業日報!$B$141:$B$161,作業日報!$A$141:$A$161,$A88,作業日報!$D$141:$D$161,"○")+SUMIFS(作業日報!$F$141:$F$161,作業日報!$E$141:$E$161,$A88,作業日報!$H$141:$H$161,"○")</f>
        <v>0</v>
      </c>
      <c r="I88" s="394">
        <f>SUMIFS(作業日報!$B$184:$B$204,作業日報!$A$184:$A$204,$A88,作業日報!$D$184:$D$204,"○")+SUMIFS(作業日報!$F$184:$F$204,作業日報!$E$184:$E$204,$A88,作業日報!$H$184:$H$204,"○")</f>
        <v>0</v>
      </c>
      <c r="J88" s="394">
        <f>SUMIFS(作業日報!$B$227:$B$247,作業日報!$A$227:$A$247,$A88,作業日報!$D$227:$D$247,"○")+SUMIFS(作業日報!$F$227:$F$247,作業日報!$E$227:$E$247,$A88,作業日報!$H$227:$H$247,"○")</f>
        <v>0</v>
      </c>
      <c r="K88" s="394">
        <f>SUMIFS(作業日報!$B$270:$B$290,作業日報!$A$270:$A$290,$A88,作業日報!$D$270:$D$290,"○")+SUMIFS(作業日報!$F$270:$F$290,作業日報!$E$270:$E$290,$A88,作業日報!$H$270:$H$290,"○")</f>
        <v>0</v>
      </c>
      <c r="L88" s="394">
        <f>SUMIFS(作業日報!$B$313:$B$333,作業日報!$A$313:$A$333,$A88,作業日報!$D$313:$D$333,"○")+SUMIFS(作業日報!$F$313:$F$333,作業日報!$E$313:$E$333,$A88,作業日報!$H$313:$H$333,"○")</f>
        <v>0</v>
      </c>
      <c r="M88" s="394">
        <f>SUMIFS(作業日報!$B$356:$B$376,作業日報!$A$356:$A$376,$A88,作業日報!$D$356:$D$376,"○")+SUMIFS(作業日報!$F$356:$F$376,作業日報!$E$356:$E$376,$A88,作業日報!$H$356:$H$376,"○")</f>
        <v>0</v>
      </c>
      <c r="N88" s="394">
        <f>SUMIFS(作業日報!$B$399:$B$419,作業日報!$A$399:$A$419,$A88,作業日報!$D$399:$D$419,"○")+SUMIFS(作業日報!$F$399:$F$419,作業日報!$E$399:$E$419,$A88,作業日報!$H$399:$H$419,"○")</f>
        <v>0</v>
      </c>
      <c r="O88" s="394">
        <f>SUMIFS(作業日報!$B$442:$B$462,作業日報!$A$442:$A$462,$A88,作業日報!$D$442:$D$462,"○")+SUMIFS(作業日報!$F$442:$F$462,作業日報!$E$442:$E$462,$A88,作業日報!$H$442:$H$462,"○")</f>
        <v>0</v>
      </c>
      <c r="P88" s="394">
        <f>SUMIFS(作業日報!$B$485:$B$505,作業日報!$A$485:$A$505,$A88,作業日報!$D$485:$D$505,"○")+SUMIFS(作業日報!$F$485:$F$505,作業日報!$E$485:$E$505,$A88,作業日報!$H$485:$H$505,"○")</f>
        <v>0</v>
      </c>
      <c r="Q88" s="394">
        <f>SUMIFS(作業日報!$B$528:$B$548,作業日報!$A$528:$A$548,$A88,作業日報!$D$528:$D$548,"○")+SUMIFS(作業日報!$F$528:$F$548,作業日報!$E$528:$E$548,$A88,作業日報!$H$528:$H$548,"○")</f>
        <v>0</v>
      </c>
      <c r="R88" s="394">
        <f>SUMIFS(作業日報!$B$571:$B$591,作業日報!$A$571:$A$591,$A88,作業日報!$D$571:$D$591,"○")+SUMIFS(作業日報!$F$571:$F$591,作業日報!$E$571:$E$591,$A88,作業日報!$H$571:$H$591,"○")</f>
        <v>0</v>
      </c>
      <c r="S88" s="391">
        <f>SUMIFS(作業日報!$B$614:$B$634,作業日報!$A$614:$A$634,$A88,作業日報!$D$614:$D$634,"○")+SUMIFS(作業日報!$F$614:$F$634,作業日報!$E$614:$E$634,$A88,作業日報!$H$614:$H$634,"○")</f>
        <v>0</v>
      </c>
      <c r="T88" s="393">
        <f>SUMIFS(作業日報!$B$657:$B$677,作業日報!$A$657:$A$677,$A88,作業日報!$D$657:$D$677,"○")+SUMIFS(作業日報!$F$657:$F$677,作業日報!$E$657:$E$677,$A88,作業日報!$H$657:$H$677,"○")</f>
        <v>0</v>
      </c>
      <c r="U88" s="392">
        <f>SUMIFS(作業日報!$B$700:$B$720,作業日報!$A$700:$A$720,$A88,作業日報!$D$700:$D$720,"○")+SUMIFS(作業日報!$F$700:$F$720,作業日報!$E$700:$E$720,$A88,作業日報!$H$700:$H$720,"○")</f>
        <v>0</v>
      </c>
      <c r="V88" s="392">
        <f>SUMIFS(作業日報!$B$743:$B$763,作業日報!$A$743:$A$763,$A88,作業日報!$D$743:$D$763,"○")+SUMIFS(作業日報!$F$743:$F$763,作業日報!$E$743:$E$763,$A88,作業日報!$H$743:$H$763,"○")</f>
        <v>0</v>
      </c>
      <c r="W88" s="392">
        <f>SUMIFS(作業日報!$B$786:$B$806,作業日報!$A$786:$A$806,$A88,作業日報!$D$786:$D$806,"○")+SUMIFS(作業日報!$F$786:$F$806,作業日報!$E$786:$E$806,$A88,作業日報!$H$786:$H$806,"○")</f>
        <v>0</v>
      </c>
      <c r="X88" s="392">
        <f>SUMIFS(作業日報!$B$829:$B$849,作業日報!$A$829:$A$849,$A88,作業日報!$D$829:$D$849,"○")+SUMIFS(作業日報!$F$829:$F$849,作業日報!$E$829:$E$849,$A88,作業日報!$H$829:$H$849,"○")</f>
        <v>0</v>
      </c>
      <c r="Y88" s="392">
        <f>SUMIFS(作業日報!$B$872:$B$892,作業日報!$A$872:$A$892,$A88,作業日報!$D$872:$D$892,"○")+SUMIFS(作業日報!$F$872:$F$892,作業日報!$E$872:$E$892,$A88,作業日報!$H$872:$H$892,"○")</f>
        <v>0</v>
      </c>
      <c r="Z88" s="392">
        <f>SUMIFS(作業日報!$B$915:$B$935,作業日報!$A$915:$A$935,$A88,作業日報!$D$915:$D$935,"○")+SUMIFS(作業日報!$F$915:$F$935,作業日報!$E$915:$E$935,$A88,作業日報!$H$915:$H$935,"○")</f>
        <v>0</v>
      </c>
      <c r="AA88" s="473">
        <f>SUMIFS(作業日報!$B$958:$B$978,作業日報!$A$958:$A$978,$A88,作業日報!$D$958:$D$978,"○")+SUMIFS(作業日報!$F$958:$F$978,作業日報!$E$958:$E$978,$A88,作業日報!$H$958:$H$978,"○")</f>
        <v>0</v>
      </c>
      <c r="AB88" s="392">
        <f>SUMIFS(作業日報!$B$1001:$B$1021,作業日報!$A$1001:$A$1021,$A88,作業日報!$D$1001:$D$1021,"○")+SUMIFS(作業日報!$F$1001:$F$1021,作業日報!$E$1001:$E$1021,$A88,作業日報!$H$1001:$H$1021,"○")</f>
        <v>0</v>
      </c>
      <c r="AC88" s="392">
        <f>SUMIFS(作業日報!$B$1044:$B$1064,作業日報!$A$1044:$A$1064,$A88,作業日報!$D$1044:$D$1064,"○")+SUMIFS(作業日報!$F$1044:$F$1064,作業日報!$E$1044:$E$1064,$A88,作業日報!$H$1044:$H$1064,"○")</f>
        <v>0</v>
      </c>
      <c r="AD88" s="392">
        <f>SUMIFS(作業日報!$B$1087:$B$1107,作業日報!$A$1087:$A$1107,$A88,作業日報!$D$1087:$D$1107,"○")+SUMIFS(作業日報!$F$1087:$F$1107,作業日報!$E$1087:$E$1107,$A88,作業日報!$H$1087:$H$1107,"○")</f>
        <v>0</v>
      </c>
      <c r="AE88" s="392">
        <f>SUMIFS(作業日報!$B$1130:$B$1150,作業日報!$A$1130:$A$1150,$A88,作業日報!$D$1130:$D$1150,"○")+SUMIFS(作業日報!$F$1130:$F$1150,作業日報!$E$1130:$E$1150,$A88,作業日報!$H$1130:$H$1150,"○")</f>
        <v>0</v>
      </c>
      <c r="AF88" s="392">
        <f>SUMIFS(作業日報!$B$1173:$B$1193,作業日報!$A$1173:$A$1193,$A88,作業日報!$D$1173:$D$1193,"○")+SUMIFS(作業日報!$F$1173:$F$1193,作業日報!$E$1173:$E$1193,$A88,作業日報!$H$1173:$H$1193,"○")</f>
        <v>0</v>
      </c>
      <c r="AG88" s="392">
        <f>SUMIFS(作業日報!$B$1216:$B$1236,作業日報!$A$1216:$A$1236,$A88,作業日報!$D$1216:$D$1236,"○")+SUMIFS(作業日報!$F$1216:$F$1236,作業日報!$E$1216:$E$1236,$A88,作業日報!$H$1216:$H$1236,"○")</f>
        <v>0</v>
      </c>
      <c r="AH88" s="392">
        <f>SUMIFS(作業日報!$B$1259:$B$1279,作業日報!$A$1259:$A$1279,$A88,作業日報!$D$1259:$D$1279,"○")+SUMIFS(作業日報!$F$1259:$F$1279,作業日報!$E$1259:$E$1279,$A88,作業日報!$H$1259:$H$1279,"○")</f>
        <v>0</v>
      </c>
      <c r="AI88" s="392">
        <f>SUMIFS(作業日報!$B$1302:$B$1322,作業日報!$A$1302:$A$1322,$A88,作業日報!$D$1302:$D$1322,"○")+SUMIFS(作業日報!$F$1302:$F$1322,作業日報!$E$1302:$E$1322,$A88,作業日報!$H$1302:$H$1322,"○")</f>
        <v>0</v>
      </c>
      <c r="AJ88" s="392">
        <f>SUMIFS(作業日報!$B$1345:$B$1365,作業日報!$A$1345:$A$1365,$A88,作業日報!$D$1345:$D$1365,"○")+SUMIFS(作業日報!$F$1345:$F$1365,作業日報!$E$1345:$E$1365,$A88,作業日報!$H$1345:$H$1365,"○")</f>
        <v>0</v>
      </c>
      <c r="AK88" s="392">
        <f>SUMIFS(作業日報!$B$1388:$B$1408,作業日報!$A$1388:$A$1408,$A88,作業日報!$D$1388:$D$1408,"○")+SUMIFS(作業日報!$F$1388:$F$1408,作業日報!$E$1388:$E$1408,$A88,作業日報!$H$1388:$H$1408,"○")</f>
        <v>0</v>
      </c>
      <c r="AL88" s="392">
        <f>SUMIFS(作業日報!$B$1431:$B$1451,作業日報!$A$1431:$A$1451,$A88,作業日報!$D$1431:$D$1451,"○")+SUMIFS(作業日報!$F$1431:$F$1451,作業日報!$E$1431:$E$1451,$A88,作業日報!$H$1431:$H$1451,"○")</f>
        <v>0</v>
      </c>
      <c r="AM88" s="392">
        <f>SUMIFS(作業日報!$B$1474:$B$1494,作業日報!$A$1474:$A$1494,$A88,作業日報!$D$1474:$D$1494,"○")+SUMIFS(作業日報!$F$1474:$F$1494,作業日報!$E$1474:$E$1494,$A88,作業日報!$H$1474:$H$1494,"○")</f>
        <v>0</v>
      </c>
      <c r="AN88" s="392">
        <f>SUMIFS(作業日報!$B$1517:$B$1537,作業日報!$A$1517:$A$1537,$A88,作業日報!$D$1517:$D$1537,"○")+SUMIFS(作業日報!$F$1517:$F$1537,作業日報!$E$1517:$E$1537,$A88,作業日報!$H$1517:$H$1537,"○")</f>
        <v>0</v>
      </c>
      <c r="AO88" s="392">
        <f>SUMIFS(作業日報!$B$1560:$B$1580,作業日報!$A$1560:$A$1580,$A88,作業日報!$D$1560:$D$1580,"○")+SUMIFS(作業日報!$F$1560:$F$1580,作業日報!$E$1560:$E$1580,$A88,作業日報!$H$1560:$H$1580,"○")</f>
        <v>0</v>
      </c>
      <c r="AP88" s="392">
        <f>SUMIFS(作業日報!$B$1603:$B$1623,作業日報!$A$1603:$A$1623,$A88,作業日報!$D$1603:$D$1623,"○")+SUMIFS(作業日報!$F$1603:$F$1623,作業日報!$E$1603:$E$1623,$A88,作業日報!$H$1603:$H$1623,"○")</f>
        <v>0</v>
      </c>
      <c r="AQ88" s="392">
        <f>SUMIFS(作業日報!$B$1646:$B$1666,作業日報!$A$1646:$A$1666,$A88,作業日報!$D$1646:$D$1666,"○")+SUMIFS(作業日報!$F$1646:$F$1666,作業日報!$E$1646:$E$1666,$A88,作業日報!$H$1646:$H$1666,"○")</f>
        <v>0</v>
      </c>
      <c r="AR88" s="392">
        <f>SUMIFS(作業日報!$B$1689:$B$1709,作業日報!$A$1689:$A$1709,$A88,作業日報!$D$1689:$D$1709,"○")+SUMIFS(作業日報!$F$1689:$F$1709,作業日報!$E$1689:$E$1709,$A88,作業日報!$H$1689:$H$1709,"○")</f>
        <v>0</v>
      </c>
      <c r="AS88" s="392">
        <f>SUMIFS(作業日報!$B$1732:$B$1752,作業日報!$A$1732:$A$1752,$A88,作業日報!$D$1732:$D$1752,"○")+SUMIFS(作業日報!$F$1732:$F$1752,作業日報!$E$1732:$E$1752,$A88,作業日報!$H$1732:$H$1752,"○")</f>
        <v>0</v>
      </c>
      <c r="AT88" s="392">
        <f>SUMIFS(作業日報!$B$1775:$B$1795,作業日報!$A$1775:$A$1795,$A88,作業日報!$D$1775:$D$1795,"○")+SUMIFS(作業日報!$F$1775:$F$1795,作業日報!$E$1775:$E$1795,$A88,作業日報!$H$1775:$H$1795,"○")</f>
        <v>0</v>
      </c>
      <c r="AU88" s="392">
        <f>SUMIFS(作業日報!$B$1818:$B$1838,作業日報!$A$1818:$A$1838,$A88,作業日報!$D$1818:$D$1838,"○")+SUMIFS(作業日報!$F$1818:$F$1838,作業日報!$E$1818:$E$1838,$A88,作業日報!$H$1818:$H$1838,"○")</f>
        <v>0</v>
      </c>
      <c r="AV88" s="392">
        <f>SUMIFS(作業日報!$B$1861:$B$1881,作業日報!$A$1861:$A$1881,$A88,作業日報!$D$1861:$D$1881,"○")+SUMIFS(作業日報!$F$1861:$F$1881,作業日報!$E$1861:$E$1881,$A88,作業日報!$H$1861:$H$1881,"○")</f>
        <v>0</v>
      </c>
      <c r="AW88" s="392">
        <f>SUMIFS(作業日報!$B$1904:$B$1924,作業日報!$A$1904:$A$1924,$A88,作業日報!$D$1904:$D$1924,"○")+SUMIFS(作業日報!$F$1904:$F$1924,作業日報!$E$1904:$E$1924,$A88,作業日報!$H$1904:$H$1924,"○")</f>
        <v>0</v>
      </c>
      <c r="AX88" s="392">
        <f>SUMIFS(作業日報!$B$1947:$B$1967,作業日報!$A$1947:$A$1967,$A88,作業日報!$D$1947:$D$1967,"○")+SUMIFS(作業日報!$F$1947:$F$1967,作業日報!$E$1947:$E$1967,$A88,作業日報!$H$1947:$H$1967,"○")</f>
        <v>0</v>
      </c>
      <c r="AY88" s="392">
        <f>SUMIFS(作業日報!$B$1990:$B$2010,作業日報!$A$1990:$A$2010,$A88,作業日報!$D$1990:$D$2010,"○")+SUMIFS(作業日報!$F$1990:$F$2010,作業日報!$E$1990:$E$2010,$A88,作業日報!$H$1990:$H$2010,"○")</f>
        <v>0</v>
      </c>
      <c r="AZ88" s="392">
        <f>SUMIFS(作業日報!$B$2033:$B$2053,作業日報!$A$2033:$A$2053,$A88,作業日報!$D$2033:$D$2053,"○")+SUMIFS(作業日報!$F$2033:$F$2053,作業日報!$E$2033:$E$2053,$A88,作業日報!$H$2033:$H$2053,"○")</f>
        <v>0</v>
      </c>
      <c r="BA88" s="392">
        <f>SUMIFS(作業日報!$B$2076:$B$2096,作業日報!$A$2076:$A$2096,$A88,作業日報!$D$2076:$D$2096,"○")+SUMIFS(作業日報!$F$2076:$F$2096,作業日報!$E$2076:$E$2096,$A88,作業日報!$H$2076:$H$2096,"○")</f>
        <v>0</v>
      </c>
      <c r="BB88" s="392">
        <f>SUMIFS(作業日報!$B$2119:$B$2139,作業日報!$A$2119:$A$2139,$A88,作業日報!$D$2119:$D$2139,"○")+SUMIFS(作業日報!$F$2119:$F$2139,作業日報!$E$2119:$E$2139,$A88,作業日報!$H$2119:$H$2139,"○")</f>
        <v>0</v>
      </c>
      <c r="BC88" s="478">
        <f>SUMIFS(作業日報!$B$2162:$B$2182,作業日報!$A$2162:$A$2182,$A88,作業日報!$D$2162:$D$2182,"○")+SUMIFS(作業日報!$F$2162:$F$2182,作業日報!$E$2162:$E$2182,$A88,作業日報!$H$2162:$H$2182,"○")</f>
        <v>0</v>
      </c>
    </row>
    <row r="89" spans="1:55" x14ac:dyDescent="0.2">
      <c r="A89" s="399"/>
      <c r="B89" s="398"/>
      <c r="C89" s="397"/>
      <c r="D89" s="396">
        <f>SUMIFS(作業日報!B:B,作業日報!A:A,A89,作業日報!D:D,"○")+SUMIFS(作業日報!F:F,作業日報!E:E,A89,作業日報!H:H,"○")</f>
        <v>0</v>
      </c>
      <c r="E89" s="395">
        <f>SUMIFS(作業日報!$B$12:$B$32,作業日報!$A$12:$A$32,$A89,作業日報!$D$12:$D$32,"○")+SUMIFS(作業日報!$F$12:$F$32,作業日報!$E$12:$E$32,$A89,作業日報!$H$12:$H$32,"○")</f>
        <v>0</v>
      </c>
      <c r="F89" s="394">
        <f>SUMIFS(作業日報!$B$55:$B$75,作業日報!$A$55:$A$75,$A89,作業日報!$D$55:$D$75,"○")+SUMIFS(作業日報!$F$55:$F$75,作業日報!$E$55:$E$75,$A89,作業日報!$H$55:$H$75,"○")</f>
        <v>0</v>
      </c>
      <c r="G89" s="394">
        <f>SUMIFS(作業日報!$B$98:$B$118,作業日報!$A$98:$A$118,$A89,作業日報!$D$98:$D$118,"○")+SUMIFS(作業日報!$F$98:$F$118,作業日報!$E$98:$E$118,$A89,作業日報!$H$98:$H$118,"○")</f>
        <v>0</v>
      </c>
      <c r="H89" s="394">
        <f>SUMIFS(作業日報!$B$141:$B$161,作業日報!$A$141:$A$161,$A89,作業日報!$D$141:$D$161,"○")+SUMIFS(作業日報!$F$141:$F$161,作業日報!$E$141:$E$161,$A89,作業日報!$H$141:$H$161,"○")</f>
        <v>0</v>
      </c>
      <c r="I89" s="394">
        <f>SUMIFS(作業日報!$B$184:$B$204,作業日報!$A$184:$A$204,$A89,作業日報!$D$184:$D$204,"○")+SUMIFS(作業日報!$F$184:$F$204,作業日報!$E$184:$E$204,$A89,作業日報!$H$184:$H$204,"○")</f>
        <v>0</v>
      </c>
      <c r="J89" s="394">
        <f>SUMIFS(作業日報!$B$227:$B$247,作業日報!$A$227:$A$247,$A89,作業日報!$D$227:$D$247,"○")+SUMIFS(作業日報!$F$227:$F$247,作業日報!$E$227:$E$247,$A89,作業日報!$H$227:$H$247,"○")</f>
        <v>0</v>
      </c>
      <c r="K89" s="394">
        <f>SUMIFS(作業日報!$B$270:$B$290,作業日報!$A$270:$A$290,$A89,作業日報!$D$270:$D$290,"○")+SUMIFS(作業日報!$F$270:$F$290,作業日報!$E$270:$E$290,$A89,作業日報!$H$270:$H$290,"○")</f>
        <v>0</v>
      </c>
      <c r="L89" s="394">
        <f>SUMIFS(作業日報!$B$313:$B$333,作業日報!$A$313:$A$333,$A89,作業日報!$D$313:$D$333,"○")+SUMIFS(作業日報!$F$313:$F$333,作業日報!$E$313:$E$333,$A89,作業日報!$H$313:$H$333,"○")</f>
        <v>0</v>
      </c>
      <c r="M89" s="394">
        <f>SUMIFS(作業日報!$B$356:$B$376,作業日報!$A$356:$A$376,$A89,作業日報!$D$356:$D$376,"○")+SUMIFS(作業日報!$F$356:$F$376,作業日報!$E$356:$E$376,$A89,作業日報!$H$356:$H$376,"○")</f>
        <v>0</v>
      </c>
      <c r="N89" s="394">
        <f>SUMIFS(作業日報!$B$399:$B$419,作業日報!$A$399:$A$419,$A89,作業日報!$D$399:$D$419,"○")+SUMIFS(作業日報!$F$399:$F$419,作業日報!$E$399:$E$419,$A89,作業日報!$H$399:$H$419,"○")</f>
        <v>0</v>
      </c>
      <c r="O89" s="394">
        <f>SUMIFS(作業日報!$B$442:$B$462,作業日報!$A$442:$A$462,$A89,作業日報!$D$442:$D$462,"○")+SUMIFS(作業日報!$F$442:$F$462,作業日報!$E$442:$E$462,$A89,作業日報!$H$442:$H$462,"○")</f>
        <v>0</v>
      </c>
      <c r="P89" s="394">
        <f>SUMIFS(作業日報!$B$485:$B$505,作業日報!$A$485:$A$505,$A89,作業日報!$D$485:$D$505,"○")+SUMIFS(作業日報!$F$485:$F$505,作業日報!$E$485:$E$505,$A89,作業日報!$H$485:$H$505,"○")</f>
        <v>0</v>
      </c>
      <c r="Q89" s="394">
        <f>SUMIFS(作業日報!$B$528:$B$548,作業日報!$A$528:$A$548,$A89,作業日報!$D$528:$D$548,"○")+SUMIFS(作業日報!$F$528:$F$548,作業日報!$E$528:$E$548,$A89,作業日報!$H$528:$H$548,"○")</f>
        <v>0</v>
      </c>
      <c r="R89" s="394">
        <f>SUMIFS(作業日報!$B$571:$B$591,作業日報!$A$571:$A$591,$A89,作業日報!$D$571:$D$591,"○")+SUMIFS(作業日報!$F$571:$F$591,作業日報!$E$571:$E$591,$A89,作業日報!$H$571:$H$591,"○")</f>
        <v>0</v>
      </c>
      <c r="S89" s="391">
        <f>SUMIFS(作業日報!$B$614:$B$634,作業日報!$A$614:$A$634,$A89,作業日報!$D$614:$D$634,"○")+SUMIFS(作業日報!$F$614:$F$634,作業日報!$E$614:$E$634,$A89,作業日報!$H$614:$H$634,"○")</f>
        <v>0</v>
      </c>
      <c r="T89" s="393">
        <f>SUMIFS(作業日報!$B$657:$B$677,作業日報!$A$657:$A$677,$A89,作業日報!$D$657:$D$677,"○")+SUMIFS(作業日報!$F$657:$F$677,作業日報!$E$657:$E$677,$A89,作業日報!$H$657:$H$677,"○")</f>
        <v>0</v>
      </c>
      <c r="U89" s="392">
        <f>SUMIFS(作業日報!$B$700:$B$720,作業日報!$A$700:$A$720,$A89,作業日報!$D$700:$D$720,"○")+SUMIFS(作業日報!$F$700:$F$720,作業日報!$E$700:$E$720,$A89,作業日報!$H$700:$H$720,"○")</f>
        <v>0</v>
      </c>
      <c r="V89" s="392">
        <f>SUMIFS(作業日報!$B$743:$B$763,作業日報!$A$743:$A$763,$A89,作業日報!$D$743:$D$763,"○")+SUMIFS(作業日報!$F$743:$F$763,作業日報!$E$743:$E$763,$A89,作業日報!$H$743:$H$763,"○")</f>
        <v>0</v>
      </c>
      <c r="W89" s="392">
        <f>SUMIFS(作業日報!$B$786:$B$806,作業日報!$A$786:$A$806,$A89,作業日報!$D$786:$D$806,"○")+SUMIFS(作業日報!$F$786:$F$806,作業日報!$E$786:$E$806,$A89,作業日報!$H$786:$H$806,"○")</f>
        <v>0</v>
      </c>
      <c r="X89" s="392">
        <f>SUMIFS(作業日報!$B$829:$B$849,作業日報!$A$829:$A$849,$A89,作業日報!$D$829:$D$849,"○")+SUMIFS(作業日報!$F$829:$F$849,作業日報!$E$829:$E$849,$A89,作業日報!$H$829:$H$849,"○")</f>
        <v>0</v>
      </c>
      <c r="Y89" s="392">
        <f>SUMIFS(作業日報!$B$872:$B$892,作業日報!$A$872:$A$892,$A89,作業日報!$D$872:$D$892,"○")+SUMIFS(作業日報!$F$872:$F$892,作業日報!$E$872:$E$892,$A89,作業日報!$H$872:$H$892,"○")</f>
        <v>0</v>
      </c>
      <c r="Z89" s="392">
        <f>SUMIFS(作業日報!$B$915:$B$935,作業日報!$A$915:$A$935,$A89,作業日報!$D$915:$D$935,"○")+SUMIFS(作業日報!$F$915:$F$935,作業日報!$E$915:$E$935,$A89,作業日報!$H$915:$H$935,"○")</f>
        <v>0</v>
      </c>
      <c r="AA89" s="473">
        <f>SUMIFS(作業日報!$B$958:$B$978,作業日報!$A$958:$A$978,$A89,作業日報!$D$958:$D$978,"○")+SUMIFS(作業日報!$F$958:$F$978,作業日報!$E$958:$E$978,$A89,作業日報!$H$958:$H$978,"○")</f>
        <v>0</v>
      </c>
      <c r="AB89" s="392">
        <f>SUMIFS(作業日報!$B$1001:$B$1021,作業日報!$A$1001:$A$1021,$A89,作業日報!$D$1001:$D$1021,"○")+SUMIFS(作業日報!$F$1001:$F$1021,作業日報!$E$1001:$E$1021,$A89,作業日報!$H$1001:$H$1021,"○")</f>
        <v>0</v>
      </c>
      <c r="AC89" s="392">
        <f>SUMIFS(作業日報!$B$1044:$B$1064,作業日報!$A$1044:$A$1064,$A89,作業日報!$D$1044:$D$1064,"○")+SUMIFS(作業日報!$F$1044:$F$1064,作業日報!$E$1044:$E$1064,$A89,作業日報!$H$1044:$H$1064,"○")</f>
        <v>0</v>
      </c>
      <c r="AD89" s="392">
        <f>SUMIFS(作業日報!$B$1087:$B$1107,作業日報!$A$1087:$A$1107,$A89,作業日報!$D$1087:$D$1107,"○")+SUMIFS(作業日報!$F$1087:$F$1107,作業日報!$E$1087:$E$1107,$A89,作業日報!$H$1087:$H$1107,"○")</f>
        <v>0</v>
      </c>
      <c r="AE89" s="392">
        <f>SUMIFS(作業日報!$B$1130:$B$1150,作業日報!$A$1130:$A$1150,$A89,作業日報!$D$1130:$D$1150,"○")+SUMIFS(作業日報!$F$1130:$F$1150,作業日報!$E$1130:$E$1150,$A89,作業日報!$H$1130:$H$1150,"○")</f>
        <v>0</v>
      </c>
      <c r="AF89" s="392">
        <f>SUMIFS(作業日報!$B$1173:$B$1193,作業日報!$A$1173:$A$1193,$A89,作業日報!$D$1173:$D$1193,"○")+SUMIFS(作業日報!$F$1173:$F$1193,作業日報!$E$1173:$E$1193,$A89,作業日報!$H$1173:$H$1193,"○")</f>
        <v>0</v>
      </c>
      <c r="AG89" s="392">
        <f>SUMIFS(作業日報!$B$1216:$B$1236,作業日報!$A$1216:$A$1236,$A89,作業日報!$D$1216:$D$1236,"○")+SUMIFS(作業日報!$F$1216:$F$1236,作業日報!$E$1216:$E$1236,$A89,作業日報!$H$1216:$H$1236,"○")</f>
        <v>0</v>
      </c>
      <c r="AH89" s="392">
        <f>SUMIFS(作業日報!$B$1259:$B$1279,作業日報!$A$1259:$A$1279,$A89,作業日報!$D$1259:$D$1279,"○")+SUMIFS(作業日報!$F$1259:$F$1279,作業日報!$E$1259:$E$1279,$A89,作業日報!$H$1259:$H$1279,"○")</f>
        <v>0</v>
      </c>
      <c r="AI89" s="392">
        <f>SUMIFS(作業日報!$B$1302:$B$1322,作業日報!$A$1302:$A$1322,$A89,作業日報!$D$1302:$D$1322,"○")+SUMIFS(作業日報!$F$1302:$F$1322,作業日報!$E$1302:$E$1322,$A89,作業日報!$H$1302:$H$1322,"○")</f>
        <v>0</v>
      </c>
      <c r="AJ89" s="392">
        <f>SUMIFS(作業日報!$B$1345:$B$1365,作業日報!$A$1345:$A$1365,$A89,作業日報!$D$1345:$D$1365,"○")+SUMIFS(作業日報!$F$1345:$F$1365,作業日報!$E$1345:$E$1365,$A89,作業日報!$H$1345:$H$1365,"○")</f>
        <v>0</v>
      </c>
      <c r="AK89" s="392">
        <f>SUMIFS(作業日報!$B$1388:$B$1408,作業日報!$A$1388:$A$1408,$A89,作業日報!$D$1388:$D$1408,"○")+SUMIFS(作業日報!$F$1388:$F$1408,作業日報!$E$1388:$E$1408,$A89,作業日報!$H$1388:$H$1408,"○")</f>
        <v>0</v>
      </c>
      <c r="AL89" s="392">
        <f>SUMIFS(作業日報!$B$1431:$B$1451,作業日報!$A$1431:$A$1451,$A89,作業日報!$D$1431:$D$1451,"○")+SUMIFS(作業日報!$F$1431:$F$1451,作業日報!$E$1431:$E$1451,$A89,作業日報!$H$1431:$H$1451,"○")</f>
        <v>0</v>
      </c>
      <c r="AM89" s="392">
        <f>SUMIFS(作業日報!$B$1474:$B$1494,作業日報!$A$1474:$A$1494,$A89,作業日報!$D$1474:$D$1494,"○")+SUMIFS(作業日報!$F$1474:$F$1494,作業日報!$E$1474:$E$1494,$A89,作業日報!$H$1474:$H$1494,"○")</f>
        <v>0</v>
      </c>
      <c r="AN89" s="392">
        <f>SUMIFS(作業日報!$B$1517:$B$1537,作業日報!$A$1517:$A$1537,$A89,作業日報!$D$1517:$D$1537,"○")+SUMIFS(作業日報!$F$1517:$F$1537,作業日報!$E$1517:$E$1537,$A89,作業日報!$H$1517:$H$1537,"○")</f>
        <v>0</v>
      </c>
      <c r="AO89" s="392">
        <f>SUMIFS(作業日報!$B$1560:$B$1580,作業日報!$A$1560:$A$1580,$A89,作業日報!$D$1560:$D$1580,"○")+SUMIFS(作業日報!$F$1560:$F$1580,作業日報!$E$1560:$E$1580,$A89,作業日報!$H$1560:$H$1580,"○")</f>
        <v>0</v>
      </c>
      <c r="AP89" s="392">
        <f>SUMIFS(作業日報!$B$1603:$B$1623,作業日報!$A$1603:$A$1623,$A89,作業日報!$D$1603:$D$1623,"○")+SUMIFS(作業日報!$F$1603:$F$1623,作業日報!$E$1603:$E$1623,$A89,作業日報!$H$1603:$H$1623,"○")</f>
        <v>0</v>
      </c>
      <c r="AQ89" s="392">
        <f>SUMIFS(作業日報!$B$1646:$B$1666,作業日報!$A$1646:$A$1666,$A89,作業日報!$D$1646:$D$1666,"○")+SUMIFS(作業日報!$F$1646:$F$1666,作業日報!$E$1646:$E$1666,$A89,作業日報!$H$1646:$H$1666,"○")</f>
        <v>0</v>
      </c>
      <c r="AR89" s="392">
        <f>SUMIFS(作業日報!$B$1689:$B$1709,作業日報!$A$1689:$A$1709,$A89,作業日報!$D$1689:$D$1709,"○")+SUMIFS(作業日報!$F$1689:$F$1709,作業日報!$E$1689:$E$1709,$A89,作業日報!$H$1689:$H$1709,"○")</f>
        <v>0</v>
      </c>
      <c r="AS89" s="392">
        <f>SUMIFS(作業日報!$B$1732:$B$1752,作業日報!$A$1732:$A$1752,$A89,作業日報!$D$1732:$D$1752,"○")+SUMIFS(作業日報!$F$1732:$F$1752,作業日報!$E$1732:$E$1752,$A89,作業日報!$H$1732:$H$1752,"○")</f>
        <v>0</v>
      </c>
      <c r="AT89" s="392">
        <f>SUMIFS(作業日報!$B$1775:$B$1795,作業日報!$A$1775:$A$1795,$A89,作業日報!$D$1775:$D$1795,"○")+SUMIFS(作業日報!$F$1775:$F$1795,作業日報!$E$1775:$E$1795,$A89,作業日報!$H$1775:$H$1795,"○")</f>
        <v>0</v>
      </c>
      <c r="AU89" s="392">
        <f>SUMIFS(作業日報!$B$1818:$B$1838,作業日報!$A$1818:$A$1838,$A89,作業日報!$D$1818:$D$1838,"○")+SUMIFS(作業日報!$F$1818:$F$1838,作業日報!$E$1818:$E$1838,$A89,作業日報!$H$1818:$H$1838,"○")</f>
        <v>0</v>
      </c>
      <c r="AV89" s="392">
        <f>SUMIFS(作業日報!$B$1861:$B$1881,作業日報!$A$1861:$A$1881,$A89,作業日報!$D$1861:$D$1881,"○")+SUMIFS(作業日報!$F$1861:$F$1881,作業日報!$E$1861:$E$1881,$A89,作業日報!$H$1861:$H$1881,"○")</f>
        <v>0</v>
      </c>
      <c r="AW89" s="392">
        <f>SUMIFS(作業日報!$B$1904:$B$1924,作業日報!$A$1904:$A$1924,$A89,作業日報!$D$1904:$D$1924,"○")+SUMIFS(作業日報!$F$1904:$F$1924,作業日報!$E$1904:$E$1924,$A89,作業日報!$H$1904:$H$1924,"○")</f>
        <v>0</v>
      </c>
      <c r="AX89" s="392">
        <f>SUMIFS(作業日報!$B$1947:$B$1967,作業日報!$A$1947:$A$1967,$A89,作業日報!$D$1947:$D$1967,"○")+SUMIFS(作業日報!$F$1947:$F$1967,作業日報!$E$1947:$E$1967,$A89,作業日報!$H$1947:$H$1967,"○")</f>
        <v>0</v>
      </c>
      <c r="AY89" s="392">
        <f>SUMIFS(作業日報!$B$1990:$B$2010,作業日報!$A$1990:$A$2010,$A89,作業日報!$D$1990:$D$2010,"○")+SUMIFS(作業日報!$F$1990:$F$2010,作業日報!$E$1990:$E$2010,$A89,作業日報!$H$1990:$H$2010,"○")</f>
        <v>0</v>
      </c>
      <c r="AZ89" s="392">
        <f>SUMIFS(作業日報!$B$2033:$B$2053,作業日報!$A$2033:$A$2053,$A89,作業日報!$D$2033:$D$2053,"○")+SUMIFS(作業日報!$F$2033:$F$2053,作業日報!$E$2033:$E$2053,$A89,作業日報!$H$2033:$H$2053,"○")</f>
        <v>0</v>
      </c>
      <c r="BA89" s="392">
        <f>SUMIFS(作業日報!$B$2076:$B$2096,作業日報!$A$2076:$A$2096,$A89,作業日報!$D$2076:$D$2096,"○")+SUMIFS(作業日報!$F$2076:$F$2096,作業日報!$E$2076:$E$2096,$A89,作業日報!$H$2076:$H$2096,"○")</f>
        <v>0</v>
      </c>
      <c r="BB89" s="392">
        <f>SUMIFS(作業日報!$B$2119:$B$2139,作業日報!$A$2119:$A$2139,$A89,作業日報!$D$2119:$D$2139,"○")+SUMIFS(作業日報!$F$2119:$F$2139,作業日報!$E$2119:$E$2139,$A89,作業日報!$H$2119:$H$2139,"○")</f>
        <v>0</v>
      </c>
      <c r="BC89" s="478">
        <f>SUMIFS(作業日報!$B$2162:$B$2182,作業日報!$A$2162:$A$2182,$A89,作業日報!$D$2162:$D$2182,"○")+SUMIFS(作業日報!$F$2162:$F$2182,作業日報!$E$2162:$E$2182,$A89,作業日報!$H$2162:$H$2182,"○")</f>
        <v>0</v>
      </c>
    </row>
    <row r="90" spans="1:55" x14ac:dyDescent="0.2">
      <c r="A90" s="399"/>
      <c r="B90" s="398"/>
      <c r="C90" s="397"/>
      <c r="D90" s="396">
        <f>SUMIFS(作業日報!B:B,作業日報!A:A,A90,作業日報!D:D,"○")+SUMIFS(作業日報!F:F,作業日報!E:E,A90,作業日報!H:H,"○")</f>
        <v>0</v>
      </c>
      <c r="E90" s="395">
        <f>SUMIFS(作業日報!$B$12:$B$32,作業日報!$A$12:$A$32,$A90,作業日報!$D$12:$D$32,"○")+SUMIFS(作業日報!$F$12:$F$32,作業日報!$E$12:$E$32,$A90,作業日報!$H$12:$H$32,"○")</f>
        <v>0</v>
      </c>
      <c r="F90" s="394">
        <f>SUMIFS(作業日報!$B$55:$B$75,作業日報!$A$55:$A$75,$A90,作業日報!$D$55:$D$75,"○")+SUMIFS(作業日報!$F$55:$F$75,作業日報!$E$55:$E$75,$A90,作業日報!$H$55:$H$75,"○")</f>
        <v>0</v>
      </c>
      <c r="G90" s="394">
        <f>SUMIFS(作業日報!$B$98:$B$118,作業日報!$A$98:$A$118,$A90,作業日報!$D$98:$D$118,"○")+SUMIFS(作業日報!$F$98:$F$118,作業日報!$E$98:$E$118,$A90,作業日報!$H$98:$H$118,"○")</f>
        <v>0</v>
      </c>
      <c r="H90" s="394">
        <f>SUMIFS(作業日報!$B$141:$B$161,作業日報!$A$141:$A$161,$A90,作業日報!$D$141:$D$161,"○")+SUMIFS(作業日報!$F$141:$F$161,作業日報!$E$141:$E$161,$A90,作業日報!$H$141:$H$161,"○")</f>
        <v>0</v>
      </c>
      <c r="I90" s="394">
        <f>SUMIFS(作業日報!$B$184:$B$204,作業日報!$A$184:$A$204,$A90,作業日報!$D$184:$D$204,"○")+SUMIFS(作業日報!$F$184:$F$204,作業日報!$E$184:$E$204,$A90,作業日報!$H$184:$H$204,"○")</f>
        <v>0</v>
      </c>
      <c r="J90" s="394">
        <f>SUMIFS(作業日報!$B$227:$B$247,作業日報!$A$227:$A$247,$A90,作業日報!$D$227:$D$247,"○")+SUMIFS(作業日報!$F$227:$F$247,作業日報!$E$227:$E$247,$A90,作業日報!$H$227:$H$247,"○")</f>
        <v>0</v>
      </c>
      <c r="K90" s="394">
        <f>SUMIFS(作業日報!$B$270:$B$290,作業日報!$A$270:$A$290,$A90,作業日報!$D$270:$D$290,"○")+SUMIFS(作業日報!$F$270:$F$290,作業日報!$E$270:$E$290,$A90,作業日報!$H$270:$H$290,"○")</f>
        <v>0</v>
      </c>
      <c r="L90" s="394">
        <f>SUMIFS(作業日報!$B$313:$B$333,作業日報!$A$313:$A$333,$A90,作業日報!$D$313:$D$333,"○")+SUMIFS(作業日報!$F$313:$F$333,作業日報!$E$313:$E$333,$A90,作業日報!$H$313:$H$333,"○")</f>
        <v>0</v>
      </c>
      <c r="M90" s="394">
        <f>SUMIFS(作業日報!$B$356:$B$376,作業日報!$A$356:$A$376,$A90,作業日報!$D$356:$D$376,"○")+SUMIFS(作業日報!$F$356:$F$376,作業日報!$E$356:$E$376,$A90,作業日報!$H$356:$H$376,"○")</f>
        <v>0</v>
      </c>
      <c r="N90" s="394">
        <f>SUMIFS(作業日報!$B$399:$B$419,作業日報!$A$399:$A$419,$A90,作業日報!$D$399:$D$419,"○")+SUMIFS(作業日報!$F$399:$F$419,作業日報!$E$399:$E$419,$A90,作業日報!$H$399:$H$419,"○")</f>
        <v>0</v>
      </c>
      <c r="O90" s="394">
        <f>SUMIFS(作業日報!$B$442:$B$462,作業日報!$A$442:$A$462,$A90,作業日報!$D$442:$D$462,"○")+SUMIFS(作業日報!$F$442:$F$462,作業日報!$E$442:$E$462,$A90,作業日報!$H$442:$H$462,"○")</f>
        <v>0</v>
      </c>
      <c r="P90" s="394">
        <f>SUMIFS(作業日報!$B$485:$B$505,作業日報!$A$485:$A$505,$A90,作業日報!$D$485:$D$505,"○")+SUMIFS(作業日報!$F$485:$F$505,作業日報!$E$485:$E$505,$A90,作業日報!$H$485:$H$505,"○")</f>
        <v>0</v>
      </c>
      <c r="Q90" s="394">
        <f>SUMIFS(作業日報!$B$528:$B$548,作業日報!$A$528:$A$548,$A90,作業日報!$D$528:$D$548,"○")+SUMIFS(作業日報!$F$528:$F$548,作業日報!$E$528:$E$548,$A90,作業日報!$H$528:$H$548,"○")</f>
        <v>0</v>
      </c>
      <c r="R90" s="394">
        <f>SUMIFS(作業日報!$B$571:$B$591,作業日報!$A$571:$A$591,$A90,作業日報!$D$571:$D$591,"○")+SUMIFS(作業日報!$F$571:$F$591,作業日報!$E$571:$E$591,$A90,作業日報!$H$571:$H$591,"○")</f>
        <v>0</v>
      </c>
      <c r="S90" s="391">
        <f>SUMIFS(作業日報!$B$614:$B$634,作業日報!$A$614:$A$634,$A90,作業日報!$D$614:$D$634,"○")+SUMIFS(作業日報!$F$614:$F$634,作業日報!$E$614:$E$634,$A90,作業日報!$H$614:$H$634,"○")</f>
        <v>0</v>
      </c>
      <c r="T90" s="393">
        <f>SUMIFS(作業日報!$B$657:$B$677,作業日報!$A$657:$A$677,$A90,作業日報!$D$657:$D$677,"○")+SUMIFS(作業日報!$F$657:$F$677,作業日報!$E$657:$E$677,$A90,作業日報!$H$657:$H$677,"○")</f>
        <v>0</v>
      </c>
      <c r="U90" s="392">
        <f>SUMIFS(作業日報!$B$700:$B$720,作業日報!$A$700:$A$720,$A90,作業日報!$D$700:$D$720,"○")+SUMIFS(作業日報!$F$700:$F$720,作業日報!$E$700:$E$720,$A90,作業日報!$H$700:$H$720,"○")</f>
        <v>0</v>
      </c>
      <c r="V90" s="392">
        <f>SUMIFS(作業日報!$B$743:$B$763,作業日報!$A$743:$A$763,$A90,作業日報!$D$743:$D$763,"○")+SUMIFS(作業日報!$F$743:$F$763,作業日報!$E$743:$E$763,$A90,作業日報!$H$743:$H$763,"○")</f>
        <v>0</v>
      </c>
      <c r="W90" s="392">
        <f>SUMIFS(作業日報!$B$786:$B$806,作業日報!$A$786:$A$806,$A90,作業日報!$D$786:$D$806,"○")+SUMIFS(作業日報!$F$786:$F$806,作業日報!$E$786:$E$806,$A90,作業日報!$H$786:$H$806,"○")</f>
        <v>0</v>
      </c>
      <c r="X90" s="392">
        <f>SUMIFS(作業日報!$B$829:$B$849,作業日報!$A$829:$A$849,$A90,作業日報!$D$829:$D$849,"○")+SUMIFS(作業日報!$F$829:$F$849,作業日報!$E$829:$E$849,$A90,作業日報!$H$829:$H$849,"○")</f>
        <v>0</v>
      </c>
      <c r="Y90" s="392">
        <f>SUMIFS(作業日報!$B$872:$B$892,作業日報!$A$872:$A$892,$A90,作業日報!$D$872:$D$892,"○")+SUMIFS(作業日報!$F$872:$F$892,作業日報!$E$872:$E$892,$A90,作業日報!$H$872:$H$892,"○")</f>
        <v>0</v>
      </c>
      <c r="Z90" s="392">
        <f>SUMIFS(作業日報!$B$915:$B$935,作業日報!$A$915:$A$935,$A90,作業日報!$D$915:$D$935,"○")+SUMIFS(作業日報!$F$915:$F$935,作業日報!$E$915:$E$935,$A90,作業日報!$H$915:$H$935,"○")</f>
        <v>0</v>
      </c>
      <c r="AA90" s="473">
        <f>SUMIFS(作業日報!$B$958:$B$978,作業日報!$A$958:$A$978,$A90,作業日報!$D$958:$D$978,"○")+SUMIFS(作業日報!$F$958:$F$978,作業日報!$E$958:$E$978,$A90,作業日報!$H$958:$H$978,"○")</f>
        <v>0</v>
      </c>
      <c r="AB90" s="392">
        <f>SUMIFS(作業日報!$B$1001:$B$1021,作業日報!$A$1001:$A$1021,$A90,作業日報!$D$1001:$D$1021,"○")+SUMIFS(作業日報!$F$1001:$F$1021,作業日報!$E$1001:$E$1021,$A90,作業日報!$H$1001:$H$1021,"○")</f>
        <v>0</v>
      </c>
      <c r="AC90" s="392">
        <f>SUMIFS(作業日報!$B$1044:$B$1064,作業日報!$A$1044:$A$1064,$A90,作業日報!$D$1044:$D$1064,"○")+SUMIFS(作業日報!$F$1044:$F$1064,作業日報!$E$1044:$E$1064,$A90,作業日報!$H$1044:$H$1064,"○")</f>
        <v>0</v>
      </c>
      <c r="AD90" s="392">
        <f>SUMIFS(作業日報!$B$1087:$B$1107,作業日報!$A$1087:$A$1107,$A90,作業日報!$D$1087:$D$1107,"○")+SUMIFS(作業日報!$F$1087:$F$1107,作業日報!$E$1087:$E$1107,$A90,作業日報!$H$1087:$H$1107,"○")</f>
        <v>0</v>
      </c>
      <c r="AE90" s="392">
        <f>SUMIFS(作業日報!$B$1130:$B$1150,作業日報!$A$1130:$A$1150,$A90,作業日報!$D$1130:$D$1150,"○")+SUMIFS(作業日報!$F$1130:$F$1150,作業日報!$E$1130:$E$1150,$A90,作業日報!$H$1130:$H$1150,"○")</f>
        <v>0</v>
      </c>
      <c r="AF90" s="392">
        <f>SUMIFS(作業日報!$B$1173:$B$1193,作業日報!$A$1173:$A$1193,$A90,作業日報!$D$1173:$D$1193,"○")+SUMIFS(作業日報!$F$1173:$F$1193,作業日報!$E$1173:$E$1193,$A90,作業日報!$H$1173:$H$1193,"○")</f>
        <v>0</v>
      </c>
      <c r="AG90" s="392">
        <f>SUMIFS(作業日報!$B$1216:$B$1236,作業日報!$A$1216:$A$1236,$A90,作業日報!$D$1216:$D$1236,"○")+SUMIFS(作業日報!$F$1216:$F$1236,作業日報!$E$1216:$E$1236,$A90,作業日報!$H$1216:$H$1236,"○")</f>
        <v>0</v>
      </c>
      <c r="AH90" s="392">
        <f>SUMIFS(作業日報!$B$1259:$B$1279,作業日報!$A$1259:$A$1279,$A90,作業日報!$D$1259:$D$1279,"○")+SUMIFS(作業日報!$F$1259:$F$1279,作業日報!$E$1259:$E$1279,$A90,作業日報!$H$1259:$H$1279,"○")</f>
        <v>0</v>
      </c>
      <c r="AI90" s="392">
        <f>SUMIFS(作業日報!$B$1302:$B$1322,作業日報!$A$1302:$A$1322,$A90,作業日報!$D$1302:$D$1322,"○")+SUMIFS(作業日報!$F$1302:$F$1322,作業日報!$E$1302:$E$1322,$A90,作業日報!$H$1302:$H$1322,"○")</f>
        <v>0</v>
      </c>
      <c r="AJ90" s="392">
        <f>SUMIFS(作業日報!$B$1345:$B$1365,作業日報!$A$1345:$A$1365,$A90,作業日報!$D$1345:$D$1365,"○")+SUMIFS(作業日報!$F$1345:$F$1365,作業日報!$E$1345:$E$1365,$A90,作業日報!$H$1345:$H$1365,"○")</f>
        <v>0</v>
      </c>
      <c r="AK90" s="392">
        <f>SUMIFS(作業日報!$B$1388:$B$1408,作業日報!$A$1388:$A$1408,$A90,作業日報!$D$1388:$D$1408,"○")+SUMIFS(作業日報!$F$1388:$F$1408,作業日報!$E$1388:$E$1408,$A90,作業日報!$H$1388:$H$1408,"○")</f>
        <v>0</v>
      </c>
      <c r="AL90" s="392">
        <f>SUMIFS(作業日報!$B$1431:$B$1451,作業日報!$A$1431:$A$1451,$A90,作業日報!$D$1431:$D$1451,"○")+SUMIFS(作業日報!$F$1431:$F$1451,作業日報!$E$1431:$E$1451,$A90,作業日報!$H$1431:$H$1451,"○")</f>
        <v>0</v>
      </c>
      <c r="AM90" s="392">
        <f>SUMIFS(作業日報!$B$1474:$B$1494,作業日報!$A$1474:$A$1494,$A90,作業日報!$D$1474:$D$1494,"○")+SUMIFS(作業日報!$F$1474:$F$1494,作業日報!$E$1474:$E$1494,$A90,作業日報!$H$1474:$H$1494,"○")</f>
        <v>0</v>
      </c>
      <c r="AN90" s="392">
        <f>SUMIFS(作業日報!$B$1517:$B$1537,作業日報!$A$1517:$A$1537,$A90,作業日報!$D$1517:$D$1537,"○")+SUMIFS(作業日報!$F$1517:$F$1537,作業日報!$E$1517:$E$1537,$A90,作業日報!$H$1517:$H$1537,"○")</f>
        <v>0</v>
      </c>
      <c r="AO90" s="392">
        <f>SUMIFS(作業日報!$B$1560:$B$1580,作業日報!$A$1560:$A$1580,$A90,作業日報!$D$1560:$D$1580,"○")+SUMIFS(作業日報!$F$1560:$F$1580,作業日報!$E$1560:$E$1580,$A90,作業日報!$H$1560:$H$1580,"○")</f>
        <v>0</v>
      </c>
      <c r="AP90" s="392">
        <f>SUMIFS(作業日報!$B$1603:$B$1623,作業日報!$A$1603:$A$1623,$A90,作業日報!$D$1603:$D$1623,"○")+SUMIFS(作業日報!$F$1603:$F$1623,作業日報!$E$1603:$E$1623,$A90,作業日報!$H$1603:$H$1623,"○")</f>
        <v>0</v>
      </c>
      <c r="AQ90" s="392">
        <f>SUMIFS(作業日報!$B$1646:$B$1666,作業日報!$A$1646:$A$1666,$A90,作業日報!$D$1646:$D$1666,"○")+SUMIFS(作業日報!$F$1646:$F$1666,作業日報!$E$1646:$E$1666,$A90,作業日報!$H$1646:$H$1666,"○")</f>
        <v>0</v>
      </c>
      <c r="AR90" s="392">
        <f>SUMIFS(作業日報!$B$1689:$B$1709,作業日報!$A$1689:$A$1709,$A90,作業日報!$D$1689:$D$1709,"○")+SUMIFS(作業日報!$F$1689:$F$1709,作業日報!$E$1689:$E$1709,$A90,作業日報!$H$1689:$H$1709,"○")</f>
        <v>0</v>
      </c>
      <c r="AS90" s="392">
        <f>SUMIFS(作業日報!$B$1732:$B$1752,作業日報!$A$1732:$A$1752,$A90,作業日報!$D$1732:$D$1752,"○")+SUMIFS(作業日報!$F$1732:$F$1752,作業日報!$E$1732:$E$1752,$A90,作業日報!$H$1732:$H$1752,"○")</f>
        <v>0</v>
      </c>
      <c r="AT90" s="392">
        <f>SUMIFS(作業日報!$B$1775:$B$1795,作業日報!$A$1775:$A$1795,$A90,作業日報!$D$1775:$D$1795,"○")+SUMIFS(作業日報!$F$1775:$F$1795,作業日報!$E$1775:$E$1795,$A90,作業日報!$H$1775:$H$1795,"○")</f>
        <v>0</v>
      </c>
      <c r="AU90" s="392">
        <f>SUMIFS(作業日報!$B$1818:$B$1838,作業日報!$A$1818:$A$1838,$A90,作業日報!$D$1818:$D$1838,"○")+SUMIFS(作業日報!$F$1818:$F$1838,作業日報!$E$1818:$E$1838,$A90,作業日報!$H$1818:$H$1838,"○")</f>
        <v>0</v>
      </c>
      <c r="AV90" s="392">
        <f>SUMIFS(作業日報!$B$1861:$B$1881,作業日報!$A$1861:$A$1881,$A90,作業日報!$D$1861:$D$1881,"○")+SUMIFS(作業日報!$F$1861:$F$1881,作業日報!$E$1861:$E$1881,$A90,作業日報!$H$1861:$H$1881,"○")</f>
        <v>0</v>
      </c>
      <c r="AW90" s="392">
        <f>SUMIFS(作業日報!$B$1904:$B$1924,作業日報!$A$1904:$A$1924,$A90,作業日報!$D$1904:$D$1924,"○")+SUMIFS(作業日報!$F$1904:$F$1924,作業日報!$E$1904:$E$1924,$A90,作業日報!$H$1904:$H$1924,"○")</f>
        <v>0</v>
      </c>
      <c r="AX90" s="392">
        <f>SUMIFS(作業日報!$B$1947:$B$1967,作業日報!$A$1947:$A$1967,$A90,作業日報!$D$1947:$D$1967,"○")+SUMIFS(作業日報!$F$1947:$F$1967,作業日報!$E$1947:$E$1967,$A90,作業日報!$H$1947:$H$1967,"○")</f>
        <v>0</v>
      </c>
      <c r="AY90" s="392">
        <f>SUMIFS(作業日報!$B$1990:$B$2010,作業日報!$A$1990:$A$2010,$A90,作業日報!$D$1990:$D$2010,"○")+SUMIFS(作業日報!$F$1990:$F$2010,作業日報!$E$1990:$E$2010,$A90,作業日報!$H$1990:$H$2010,"○")</f>
        <v>0</v>
      </c>
      <c r="AZ90" s="392">
        <f>SUMIFS(作業日報!$B$2033:$B$2053,作業日報!$A$2033:$A$2053,$A90,作業日報!$D$2033:$D$2053,"○")+SUMIFS(作業日報!$F$2033:$F$2053,作業日報!$E$2033:$E$2053,$A90,作業日報!$H$2033:$H$2053,"○")</f>
        <v>0</v>
      </c>
      <c r="BA90" s="392">
        <f>SUMIFS(作業日報!$B$2076:$B$2096,作業日報!$A$2076:$A$2096,$A90,作業日報!$D$2076:$D$2096,"○")+SUMIFS(作業日報!$F$2076:$F$2096,作業日報!$E$2076:$E$2096,$A90,作業日報!$H$2076:$H$2096,"○")</f>
        <v>0</v>
      </c>
      <c r="BB90" s="392">
        <f>SUMIFS(作業日報!$B$2119:$B$2139,作業日報!$A$2119:$A$2139,$A90,作業日報!$D$2119:$D$2139,"○")+SUMIFS(作業日報!$F$2119:$F$2139,作業日報!$E$2119:$E$2139,$A90,作業日報!$H$2119:$H$2139,"○")</f>
        <v>0</v>
      </c>
      <c r="BC90" s="478">
        <f>SUMIFS(作業日報!$B$2162:$B$2182,作業日報!$A$2162:$A$2182,$A90,作業日報!$D$2162:$D$2182,"○")+SUMIFS(作業日報!$F$2162:$F$2182,作業日報!$E$2162:$E$2182,$A90,作業日報!$H$2162:$H$2182,"○")</f>
        <v>0</v>
      </c>
    </row>
    <row r="91" spans="1:55" x14ac:dyDescent="0.2">
      <c r="A91" s="399"/>
      <c r="B91" s="398"/>
      <c r="C91" s="397"/>
      <c r="D91" s="396">
        <f>SUMIFS(作業日報!B:B,作業日報!A:A,A91,作業日報!D:D,"○")+SUMIFS(作業日報!F:F,作業日報!E:E,A91,作業日報!H:H,"○")</f>
        <v>0</v>
      </c>
      <c r="E91" s="395">
        <f>SUMIFS(作業日報!$B$12:$B$32,作業日報!$A$12:$A$32,$A91,作業日報!$D$12:$D$32,"○")+SUMIFS(作業日報!$F$12:$F$32,作業日報!$E$12:$E$32,$A91,作業日報!$H$12:$H$32,"○")</f>
        <v>0</v>
      </c>
      <c r="F91" s="394">
        <f>SUMIFS(作業日報!$B$55:$B$75,作業日報!$A$55:$A$75,$A91,作業日報!$D$55:$D$75,"○")+SUMIFS(作業日報!$F$55:$F$75,作業日報!$E$55:$E$75,$A91,作業日報!$H$55:$H$75,"○")</f>
        <v>0</v>
      </c>
      <c r="G91" s="394">
        <f>SUMIFS(作業日報!$B$98:$B$118,作業日報!$A$98:$A$118,$A91,作業日報!$D$98:$D$118,"○")+SUMIFS(作業日報!$F$98:$F$118,作業日報!$E$98:$E$118,$A91,作業日報!$H$98:$H$118,"○")</f>
        <v>0</v>
      </c>
      <c r="H91" s="394">
        <f>SUMIFS(作業日報!$B$141:$B$161,作業日報!$A$141:$A$161,$A91,作業日報!$D$141:$D$161,"○")+SUMIFS(作業日報!$F$141:$F$161,作業日報!$E$141:$E$161,$A91,作業日報!$H$141:$H$161,"○")</f>
        <v>0</v>
      </c>
      <c r="I91" s="394">
        <f>SUMIFS(作業日報!$B$184:$B$204,作業日報!$A$184:$A$204,$A91,作業日報!$D$184:$D$204,"○")+SUMIFS(作業日報!$F$184:$F$204,作業日報!$E$184:$E$204,$A91,作業日報!$H$184:$H$204,"○")</f>
        <v>0</v>
      </c>
      <c r="J91" s="394">
        <f>SUMIFS(作業日報!$B$227:$B$247,作業日報!$A$227:$A$247,$A91,作業日報!$D$227:$D$247,"○")+SUMIFS(作業日報!$F$227:$F$247,作業日報!$E$227:$E$247,$A91,作業日報!$H$227:$H$247,"○")</f>
        <v>0</v>
      </c>
      <c r="K91" s="394">
        <f>SUMIFS(作業日報!$B$270:$B$290,作業日報!$A$270:$A$290,$A91,作業日報!$D$270:$D$290,"○")+SUMIFS(作業日報!$F$270:$F$290,作業日報!$E$270:$E$290,$A91,作業日報!$H$270:$H$290,"○")</f>
        <v>0</v>
      </c>
      <c r="L91" s="394">
        <f>SUMIFS(作業日報!$B$313:$B$333,作業日報!$A$313:$A$333,$A91,作業日報!$D$313:$D$333,"○")+SUMIFS(作業日報!$F$313:$F$333,作業日報!$E$313:$E$333,$A91,作業日報!$H$313:$H$333,"○")</f>
        <v>0</v>
      </c>
      <c r="M91" s="394">
        <f>SUMIFS(作業日報!$B$356:$B$376,作業日報!$A$356:$A$376,$A91,作業日報!$D$356:$D$376,"○")+SUMIFS(作業日報!$F$356:$F$376,作業日報!$E$356:$E$376,$A91,作業日報!$H$356:$H$376,"○")</f>
        <v>0</v>
      </c>
      <c r="N91" s="394">
        <f>SUMIFS(作業日報!$B$399:$B$419,作業日報!$A$399:$A$419,$A91,作業日報!$D$399:$D$419,"○")+SUMIFS(作業日報!$F$399:$F$419,作業日報!$E$399:$E$419,$A91,作業日報!$H$399:$H$419,"○")</f>
        <v>0</v>
      </c>
      <c r="O91" s="394">
        <f>SUMIFS(作業日報!$B$442:$B$462,作業日報!$A$442:$A$462,$A91,作業日報!$D$442:$D$462,"○")+SUMIFS(作業日報!$F$442:$F$462,作業日報!$E$442:$E$462,$A91,作業日報!$H$442:$H$462,"○")</f>
        <v>0</v>
      </c>
      <c r="P91" s="394">
        <f>SUMIFS(作業日報!$B$485:$B$505,作業日報!$A$485:$A$505,$A91,作業日報!$D$485:$D$505,"○")+SUMIFS(作業日報!$F$485:$F$505,作業日報!$E$485:$E$505,$A91,作業日報!$H$485:$H$505,"○")</f>
        <v>0</v>
      </c>
      <c r="Q91" s="394">
        <f>SUMIFS(作業日報!$B$528:$B$548,作業日報!$A$528:$A$548,$A91,作業日報!$D$528:$D$548,"○")+SUMIFS(作業日報!$F$528:$F$548,作業日報!$E$528:$E$548,$A91,作業日報!$H$528:$H$548,"○")</f>
        <v>0</v>
      </c>
      <c r="R91" s="394">
        <f>SUMIFS(作業日報!$B$571:$B$591,作業日報!$A$571:$A$591,$A91,作業日報!$D$571:$D$591,"○")+SUMIFS(作業日報!$F$571:$F$591,作業日報!$E$571:$E$591,$A91,作業日報!$H$571:$H$591,"○")</f>
        <v>0</v>
      </c>
      <c r="S91" s="391">
        <f>SUMIFS(作業日報!$B$614:$B$634,作業日報!$A$614:$A$634,$A91,作業日報!$D$614:$D$634,"○")+SUMIFS(作業日報!$F$614:$F$634,作業日報!$E$614:$E$634,$A91,作業日報!$H$614:$H$634,"○")</f>
        <v>0</v>
      </c>
      <c r="T91" s="393">
        <f>SUMIFS(作業日報!$B$657:$B$677,作業日報!$A$657:$A$677,$A91,作業日報!$D$657:$D$677,"○")+SUMIFS(作業日報!$F$657:$F$677,作業日報!$E$657:$E$677,$A91,作業日報!$H$657:$H$677,"○")</f>
        <v>0</v>
      </c>
      <c r="U91" s="392">
        <f>SUMIFS(作業日報!$B$700:$B$720,作業日報!$A$700:$A$720,$A91,作業日報!$D$700:$D$720,"○")+SUMIFS(作業日報!$F$700:$F$720,作業日報!$E$700:$E$720,$A91,作業日報!$H$700:$H$720,"○")</f>
        <v>0</v>
      </c>
      <c r="V91" s="392">
        <f>SUMIFS(作業日報!$B$743:$B$763,作業日報!$A$743:$A$763,$A91,作業日報!$D$743:$D$763,"○")+SUMIFS(作業日報!$F$743:$F$763,作業日報!$E$743:$E$763,$A91,作業日報!$H$743:$H$763,"○")</f>
        <v>0</v>
      </c>
      <c r="W91" s="392">
        <f>SUMIFS(作業日報!$B$786:$B$806,作業日報!$A$786:$A$806,$A91,作業日報!$D$786:$D$806,"○")+SUMIFS(作業日報!$F$786:$F$806,作業日報!$E$786:$E$806,$A91,作業日報!$H$786:$H$806,"○")</f>
        <v>0</v>
      </c>
      <c r="X91" s="392">
        <f>SUMIFS(作業日報!$B$829:$B$849,作業日報!$A$829:$A$849,$A91,作業日報!$D$829:$D$849,"○")+SUMIFS(作業日報!$F$829:$F$849,作業日報!$E$829:$E$849,$A91,作業日報!$H$829:$H$849,"○")</f>
        <v>0</v>
      </c>
      <c r="Y91" s="392">
        <f>SUMIFS(作業日報!$B$872:$B$892,作業日報!$A$872:$A$892,$A91,作業日報!$D$872:$D$892,"○")+SUMIFS(作業日報!$F$872:$F$892,作業日報!$E$872:$E$892,$A91,作業日報!$H$872:$H$892,"○")</f>
        <v>0</v>
      </c>
      <c r="Z91" s="392">
        <f>SUMIFS(作業日報!$B$915:$B$935,作業日報!$A$915:$A$935,$A91,作業日報!$D$915:$D$935,"○")+SUMIFS(作業日報!$F$915:$F$935,作業日報!$E$915:$E$935,$A91,作業日報!$H$915:$H$935,"○")</f>
        <v>0</v>
      </c>
      <c r="AA91" s="473">
        <f>SUMIFS(作業日報!$B$958:$B$978,作業日報!$A$958:$A$978,$A91,作業日報!$D$958:$D$978,"○")+SUMIFS(作業日報!$F$958:$F$978,作業日報!$E$958:$E$978,$A91,作業日報!$H$958:$H$978,"○")</f>
        <v>0</v>
      </c>
      <c r="AB91" s="392">
        <f>SUMIFS(作業日報!$B$1001:$B$1021,作業日報!$A$1001:$A$1021,$A91,作業日報!$D$1001:$D$1021,"○")+SUMIFS(作業日報!$F$1001:$F$1021,作業日報!$E$1001:$E$1021,$A91,作業日報!$H$1001:$H$1021,"○")</f>
        <v>0</v>
      </c>
      <c r="AC91" s="392">
        <f>SUMIFS(作業日報!$B$1044:$B$1064,作業日報!$A$1044:$A$1064,$A91,作業日報!$D$1044:$D$1064,"○")+SUMIFS(作業日報!$F$1044:$F$1064,作業日報!$E$1044:$E$1064,$A91,作業日報!$H$1044:$H$1064,"○")</f>
        <v>0</v>
      </c>
      <c r="AD91" s="392">
        <f>SUMIFS(作業日報!$B$1087:$B$1107,作業日報!$A$1087:$A$1107,$A91,作業日報!$D$1087:$D$1107,"○")+SUMIFS(作業日報!$F$1087:$F$1107,作業日報!$E$1087:$E$1107,$A91,作業日報!$H$1087:$H$1107,"○")</f>
        <v>0</v>
      </c>
      <c r="AE91" s="392">
        <f>SUMIFS(作業日報!$B$1130:$B$1150,作業日報!$A$1130:$A$1150,$A91,作業日報!$D$1130:$D$1150,"○")+SUMIFS(作業日報!$F$1130:$F$1150,作業日報!$E$1130:$E$1150,$A91,作業日報!$H$1130:$H$1150,"○")</f>
        <v>0</v>
      </c>
      <c r="AF91" s="392">
        <f>SUMIFS(作業日報!$B$1173:$B$1193,作業日報!$A$1173:$A$1193,$A91,作業日報!$D$1173:$D$1193,"○")+SUMIFS(作業日報!$F$1173:$F$1193,作業日報!$E$1173:$E$1193,$A91,作業日報!$H$1173:$H$1193,"○")</f>
        <v>0</v>
      </c>
      <c r="AG91" s="392">
        <f>SUMIFS(作業日報!$B$1216:$B$1236,作業日報!$A$1216:$A$1236,$A91,作業日報!$D$1216:$D$1236,"○")+SUMIFS(作業日報!$F$1216:$F$1236,作業日報!$E$1216:$E$1236,$A91,作業日報!$H$1216:$H$1236,"○")</f>
        <v>0</v>
      </c>
      <c r="AH91" s="392">
        <f>SUMIFS(作業日報!$B$1259:$B$1279,作業日報!$A$1259:$A$1279,$A91,作業日報!$D$1259:$D$1279,"○")+SUMIFS(作業日報!$F$1259:$F$1279,作業日報!$E$1259:$E$1279,$A91,作業日報!$H$1259:$H$1279,"○")</f>
        <v>0</v>
      </c>
      <c r="AI91" s="392">
        <f>SUMIFS(作業日報!$B$1302:$B$1322,作業日報!$A$1302:$A$1322,$A91,作業日報!$D$1302:$D$1322,"○")+SUMIFS(作業日報!$F$1302:$F$1322,作業日報!$E$1302:$E$1322,$A91,作業日報!$H$1302:$H$1322,"○")</f>
        <v>0</v>
      </c>
      <c r="AJ91" s="392">
        <f>SUMIFS(作業日報!$B$1345:$B$1365,作業日報!$A$1345:$A$1365,$A91,作業日報!$D$1345:$D$1365,"○")+SUMIFS(作業日報!$F$1345:$F$1365,作業日報!$E$1345:$E$1365,$A91,作業日報!$H$1345:$H$1365,"○")</f>
        <v>0</v>
      </c>
      <c r="AK91" s="392">
        <f>SUMIFS(作業日報!$B$1388:$B$1408,作業日報!$A$1388:$A$1408,$A91,作業日報!$D$1388:$D$1408,"○")+SUMIFS(作業日報!$F$1388:$F$1408,作業日報!$E$1388:$E$1408,$A91,作業日報!$H$1388:$H$1408,"○")</f>
        <v>0</v>
      </c>
      <c r="AL91" s="392">
        <f>SUMIFS(作業日報!$B$1431:$B$1451,作業日報!$A$1431:$A$1451,$A91,作業日報!$D$1431:$D$1451,"○")+SUMIFS(作業日報!$F$1431:$F$1451,作業日報!$E$1431:$E$1451,$A91,作業日報!$H$1431:$H$1451,"○")</f>
        <v>0</v>
      </c>
      <c r="AM91" s="392">
        <f>SUMIFS(作業日報!$B$1474:$B$1494,作業日報!$A$1474:$A$1494,$A91,作業日報!$D$1474:$D$1494,"○")+SUMIFS(作業日報!$F$1474:$F$1494,作業日報!$E$1474:$E$1494,$A91,作業日報!$H$1474:$H$1494,"○")</f>
        <v>0</v>
      </c>
      <c r="AN91" s="392">
        <f>SUMIFS(作業日報!$B$1517:$B$1537,作業日報!$A$1517:$A$1537,$A91,作業日報!$D$1517:$D$1537,"○")+SUMIFS(作業日報!$F$1517:$F$1537,作業日報!$E$1517:$E$1537,$A91,作業日報!$H$1517:$H$1537,"○")</f>
        <v>0</v>
      </c>
      <c r="AO91" s="392">
        <f>SUMIFS(作業日報!$B$1560:$B$1580,作業日報!$A$1560:$A$1580,$A91,作業日報!$D$1560:$D$1580,"○")+SUMIFS(作業日報!$F$1560:$F$1580,作業日報!$E$1560:$E$1580,$A91,作業日報!$H$1560:$H$1580,"○")</f>
        <v>0</v>
      </c>
      <c r="AP91" s="392">
        <f>SUMIFS(作業日報!$B$1603:$B$1623,作業日報!$A$1603:$A$1623,$A91,作業日報!$D$1603:$D$1623,"○")+SUMIFS(作業日報!$F$1603:$F$1623,作業日報!$E$1603:$E$1623,$A91,作業日報!$H$1603:$H$1623,"○")</f>
        <v>0</v>
      </c>
      <c r="AQ91" s="392">
        <f>SUMIFS(作業日報!$B$1646:$B$1666,作業日報!$A$1646:$A$1666,$A91,作業日報!$D$1646:$D$1666,"○")+SUMIFS(作業日報!$F$1646:$F$1666,作業日報!$E$1646:$E$1666,$A91,作業日報!$H$1646:$H$1666,"○")</f>
        <v>0</v>
      </c>
      <c r="AR91" s="392">
        <f>SUMIFS(作業日報!$B$1689:$B$1709,作業日報!$A$1689:$A$1709,$A91,作業日報!$D$1689:$D$1709,"○")+SUMIFS(作業日報!$F$1689:$F$1709,作業日報!$E$1689:$E$1709,$A91,作業日報!$H$1689:$H$1709,"○")</f>
        <v>0</v>
      </c>
      <c r="AS91" s="392">
        <f>SUMIFS(作業日報!$B$1732:$B$1752,作業日報!$A$1732:$A$1752,$A91,作業日報!$D$1732:$D$1752,"○")+SUMIFS(作業日報!$F$1732:$F$1752,作業日報!$E$1732:$E$1752,$A91,作業日報!$H$1732:$H$1752,"○")</f>
        <v>0</v>
      </c>
      <c r="AT91" s="392">
        <f>SUMIFS(作業日報!$B$1775:$B$1795,作業日報!$A$1775:$A$1795,$A91,作業日報!$D$1775:$D$1795,"○")+SUMIFS(作業日報!$F$1775:$F$1795,作業日報!$E$1775:$E$1795,$A91,作業日報!$H$1775:$H$1795,"○")</f>
        <v>0</v>
      </c>
      <c r="AU91" s="392">
        <f>SUMIFS(作業日報!$B$1818:$B$1838,作業日報!$A$1818:$A$1838,$A91,作業日報!$D$1818:$D$1838,"○")+SUMIFS(作業日報!$F$1818:$F$1838,作業日報!$E$1818:$E$1838,$A91,作業日報!$H$1818:$H$1838,"○")</f>
        <v>0</v>
      </c>
      <c r="AV91" s="392">
        <f>SUMIFS(作業日報!$B$1861:$B$1881,作業日報!$A$1861:$A$1881,$A91,作業日報!$D$1861:$D$1881,"○")+SUMIFS(作業日報!$F$1861:$F$1881,作業日報!$E$1861:$E$1881,$A91,作業日報!$H$1861:$H$1881,"○")</f>
        <v>0</v>
      </c>
      <c r="AW91" s="392">
        <f>SUMIFS(作業日報!$B$1904:$B$1924,作業日報!$A$1904:$A$1924,$A91,作業日報!$D$1904:$D$1924,"○")+SUMIFS(作業日報!$F$1904:$F$1924,作業日報!$E$1904:$E$1924,$A91,作業日報!$H$1904:$H$1924,"○")</f>
        <v>0</v>
      </c>
      <c r="AX91" s="392">
        <f>SUMIFS(作業日報!$B$1947:$B$1967,作業日報!$A$1947:$A$1967,$A91,作業日報!$D$1947:$D$1967,"○")+SUMIFS(作業日報!$F$1947:$F$1967,作業日報!$E$1947:$E$1967,$A91,作業日報!$H$1947:$H$1967,"○")</f>
        <v>0</v>
      </c>
      <c r="AY91" s="392">
        <f>SUMIFS(作業日報!$B$1990:$B$2010,作業日報!$A$1990:$A$2010,$A91,作業日報!$D$1990:$D$2010,"○")+SUMIFS(作業日報!$F$1990:$F$2010,作業日報!$E$1990:$E$2010,$A91,作業日報!$H$1990:$H$2010,"○")</f>
        <v>0</v>
      </c>
      <c r="AZ91" s="392">
        <f>SUMIFS(作業日報!$B$2033:$B$2053,作業日報!$A$2033:$A$2053,$A91,作業日報!$D$2033:$D$2053,"○")+SUMIFS(作業日報!$F$2033:$F$2053,作業日報!$E$2033:$E$2053,$A91,作業日報!$H$2033:$H$2053,"○")</f>
        <v>0</v>
      </c>
      <c r="BA91" s="392">
        <f>SUMIFS(作業日報!$B$2076:$B$2096,作業日報!$A$2076:$A$2096,$A91,作業日報!$D$2076:$D$2096,"○")+SUMIFS(作業日報!$F$2076:$F$2096,作業日報!$E$2076:$E$2096,$A91,作業日報!$H$2076:$H$2096,"○")</f>
        <v>0</v>
      </c>
      <c r="BB91" s="392">
        <f>SUMIFS(作業日報!$B$2119:$B$2139,作業日報!$A$2119:$A$2139,$A91,作業日報!$D$2119:$D$2139,"○")+SUMIFS(作業日報!$F$2119:$F$2139,作業日報!$E$2119:$E$2139,$A91,作業日報!$H$2119:$H$2139,"○")</f>
        <v>0</v>
      </c>
      <c r="BC91" s="478">
        <f>SUMIFS(作業日報!$B$2162:$B$2182,作業日報!$A$2162:$A$2182,$A91,作業日報!$D$2162:$D$2182,"○")+SUMIFS(作業日報!$F$2162:$F$2182,作業日報!$E$2162:$E$2182,$A91,作業日報!$H$2162:$H$2182,"○")</f>
        <v>0</v>
      </c>
    </row>
    <row r="92" spans="1:55" x14ac:dyDescent="0.2">
      <c r="A92" s="399"/>
      <c r="B92" s="398"/>
      <c r="C92" s="397"/>
      <c r="D92" s="396">
        <f>SUMIFS(作業日報!B:B,作業日報!A:A,A92,作業日報!D:D,"○")+SUMIFS(作業日報!F:F,作業日報!E:E,A92,作業日報!H:H,"○")</f>
        <v>0</v>
      </c>
      <c r="E92" s="395">
        <f>SUMIFS(作業日報!$B$12:$B$32,作業日報!$A$12:$A$32,$A92,作業日報!$D$12:$D$32,"○")+SUMIFS(作業日報!$F$12:$F$32,作業日報!$E$12:$E$32,$A92,作業日報!$H$12:$H$32,"○")</f>
        <v>0</v>
      </c>
      <c r="F92" s="394">
        <f>SUMIFS(作業日報!$B$55:$B$75,作業日報!$A$55:$A$75,$A92,作業日報!$D$55:$D$75,"○")+SUMIFS(作業日報!$F$55:$F$75,作業日報!$E$55:$E$75,$A92,作業日報!$H$55:$H$75,"○")</f>
        <v>0</v>
      </c>
      <c r="G92" s="394">
        <f>SUMIFS(作業日報!$B$98:$B$118,作業日報!$A$98:$A$118,$A92,作業日報!$D$98:$D$118,"○")+SUMIFS(作業日報!$F$98:$F$118,作業日報!$E$98:$E$118,$A92,作業日報!$H$98:$H$118,"○")</f>
        <v>0</v>
      </c>
      <c r="H92" s="394">
        <f>SUMIFS(作業日報!$B$141:$B$161,作業日報!$A$141:$A$161,$A92,作業日報!$D$141:$D$161,"○")+SUMIFS(作業日報!$F$141:$F$161,作業日報!$E$141:$E$161,$A92,作業日報!$H$141:$H$161,"○")</f>
        <v>0</v>
      </c>
      <c r="I92" s="394">
        <f>SUMIFS(作業日報!$B$184:$B$204,作業日報!$A$184:$A$204,$A92,作業日報!$D$184:$D$204,"○")+SUMIFS(作業日報!$F$184:$F$204,作業日報!$E$184:$E$204,$A92,作業日報!$H$184:$H$204,"○")</f>
        <v>0</v>
      </c>
      <c r="J92" s="394">
        <f>SUMIFS(作業日報!$B$227:$B$247,作業日報!$A$227:$A$247,$A92,作業日報!$D$227:$D$247,"○")+SUMIFS(作業日報!$F$227:$F$247,作業日報!$E$227:$E$247,$A92,作業日報!$H$227:$H$247,"○")</f>
        <v>0</v>
      </c>
      <c r="K92" s="394">
        <f>SUMIFS(作業日報!$B$270:$B$290,作業日報!$A$270:$A$290,$A92,作業日報!$D$270:$D$290,"○")+SUMIFS(作業日報!$F$270:$F$290,作業日報!$E$270:$E$290,$A92,作業日報!$H$270:$H$290,"○")</f>
        <v>0</v>
      </c>
      <c r="L92" s="394">
        <f>SUMIFS(作業日報!$B$313:$B$333,作業日報!$A$313:$A$333,$A92,作業日報!$D$313:$D$333,"○")+SUMIFS(作業日報!$F$313:$F$333,作業日報!$E$313:$E$333,$A92,作業日報!$H$313:$H$333,"○")</f>
        <v>0</v>
      </c>
      <c r="M92" s="394">
        <f>SUMIFS(作業日報!$B$356:$B$376,作業日報!$A$356:$A$376,$A92,作業日報!$D$356:$D$376,"○")+SUMIFS(作業日報!$F$356:$F$376,作業日報!$E$356:$E$376,$A92,作業日報!$H$356:$H$376,"○")</f>
        <v>0</v>
      </c>
      <c r="N92" s="394">
        <f>SUMIFS(作業日報!$B$399:$B$419,作業日報!$A$399:$A$419,$A92,作業日報!$D$399:$D$419,"○")+SUMIFS(作業日報!$F$399:$F$419,作業日報!$E$399:$E$419,$A92,作業日報!$H$399:$H$419,"○")</f>
        <v>0</v>
      </c>
      <c r="O92" s="394">
        <f>SUMIFS(作業日報!$B$442:$B$462,作業日報!$A$442:$A$462,$A92,作業日報!$D$442:$D$462,"○")+SUMIFS(作業日報!$F$442:$F$462,作業日報!$E$442:$E$462,$A92,作業日報!$H$442:$H$462,"○")</f>
        <v>0</v>
      </c>
      <c r="P92" s="394">
        <f>SUMIFS(作業日報!$B$485:$B$505,作業日報!$A$485:$A$505,$A92,作業日報!$D$485:$D$505,"○")+SUMIFS(作業日報!$F$485:$F$505,作業日報!$E$485:$E$505,$A92,作業日報!$H$485:$H$505,"○")</f>
        <v>0</v>
      </c>
      <c r="Q92" s="394">
        <f>SUMIFS(作業日報!$B$528:$B$548,作業日報!$A$528:$A$548,$A92,作業日報!$D$528:$D$548,"○")+SUMIFS(作業日報!$F$528:$F$548,作業日報!$E$528:$E$548,$A92,作業日報!$H$528:$H$548,"○")</f>
        <v>0</v>
      </c>
      <c r="R92" s="394">
        <f>SUMIFS(作業日報!$B$571:$B$591,作業日報!$A$571:$A$591,$A92,作業日報!$D$571:$D$591,"○")+SUMIFS(作業日報!$F$571:$F$591,作業日報!$E$571:$E$591,$A92,作業日報!$H$571:$H$591,"○")</f>
        <v>0</v>
      </c>
      <c r="S92" s="391">
        <f>SUMIFS(作業日報!$B$614:$B$634,作業日報!$A$614:$A$634,$A92,作業日報!$D$614:$D$634,"○")+SUMIFS(作業日報!$F$614:$F$634,作業日報!$E$614:$E$634,$A92,作業日報!$H$614:$H$634,"○")</f>
        <v>0</v>
      </c>
      <c r="T92" s="393">
        <f>SUMIFS(作業日報!$B$657:$B$677,作業日報!$A$657:$A$677,$A92,作業日報!$D$657:$D$677,"○")+SUMIFS(作業日報!$F$657:$F$677,作業日報!$E$657:$E$677,$A92,作業日報!$H$657:$H$677,"○")</f>
        <v>0</v>
      </c>
      <c r="U92" s="392">
        <f>SUMIFS(作業日報!$B$700:$B$720,作業日報!$A$700:$A$720,$A92,作業日報!$D$700:$D$720,"○")+SUMIFS(作業日報!$F$700:$F$720,作業日報!$E$700:$E$720,$A92,作業日報!$H$700:$H$720,"○")</f>
        <v>0</v>
      </c>
      <c r="V92" s="392">
        <f>SUMIFS(作業日報!$B$743:$B$763,作業日報!$A$743:$A$763,$A92,作業日報!$D$743:$D$763,"○")+SUMIFS(作業日報!$F$743:$F$763,作業日報!$E$743:$E$763,$A92,作業日報!$H$743:$H$763,"○")</f>
        <v>0</v>
      </c>
      <c r="W92" s="392">
        <f>SUMIFS(作業日報!$B$786:$B$806,作業日報!$A$786:$A$806,$A92,作業日報!$D$786:$D$806,"○")+SUMIFS(作業日報!$F$786:$F$806,作業日報!$E$786:$E$806,$A92,作業日報!$H$786:$H$806,"○")</f>
        <v>0</v>
      </c>
      <c r="X92" s="392">
        <f>SUMIFS(作業日報!$B$829:$B$849,作業日報!$A$829:$A$849,$A92,作業日報!$D$829:$D$849,"○")+SUMIFS(作業日報!$F$829:$F$849,作業日報!$E$829:$E$849,$A92,作業日報!$H$829:$H$849,"○")</f>
        <v>0</v>
      </c>
      <c r="Y92" s="392">
        <f>SUMIFS(作業日報!$B$872:$B$892,作業日報!$A$872:$A$892,$A92,作業日報!$D$872:$D$892,"○")+SUMIFS(作業日報!$F$872:$F$892,作業日報!$E$872:$E$892,$A92,作業日報!$H$872:$H$892,"○")</f>
        <v>0</v>
      </c>
      <c r="Z92" s="392">
        <f>SUMIFS(作業日報!$B$915:$B$935,作業日報!$A$915:$A$935,$A92,作業日報!$D$915:$D$935,"○")+SUMIFS(作業日報!$F$915:$F$935,作業日報!$E$915:$E$935,$A92,作業日報!$H$915:$H$935,"○")</f>
        <v>0</v>
      </c>
      <c r="AA92" s="473">
        <f>SUMIFS(作業日報!$B$958:$B$978,作業日報!$A$958:$A$978,$A92,作業日報!$D$958:$D$978,"○")+SUMIFS(作業日報!$F$958:$F$978,作業日報!$E$958:$E$978,$A92,作業日報!$H$958:$H$978,"○")</f>
        <v>0</v>
      </c>
      <c r="AB92" s="392">
        <f>SUMIFS(作業日報!$B$1001:$B$1021,作業日報!$A$1001:$A$1021,$A92,作業日報!$D$1001:$D$1021,"○")+SUMIFS(作業日報!$F$1001:$F$1021,作業日報!$E$1001:$E$1021,$A92,作業日報!$H$1001:$H$1021,"○")</f>
        <v>0</v>
      </c>
      <c r="AC92" s="392">
        <f>SUMIFS(作業日報!$B$1044:$B$1064,作業日報!$A$1044:$A$1064,$A92,作業日報!$D$1044:$D$1064,"○")+SUMIFS(作業日報!$F$1044:$F$1064,作業日報!$E$1044:$E$1064,$A92,作業日報!$H$1044:$H$1064,"○")</f>
        <v>0</v>
      </c>
      <c r="AD92" s="392">
        <f>SUMIFS(作業日報!$B$1087:$B$1107,作業日報!$A$1087:$A$1107,$A92,作業日報!$D$1087:$D$1107,"○")+SUMIFS(作業日報!$F$1087:$F$1107,作業日報!$E$1087:$E$1107,$A92,作業日報!$H$1087:$H$1107,"○")</f>
        <v>0</v>
      </c>
      <c r="AE92" s="392">
        <f>SUMIFS(作業日報!$B$1130:$B$1150,作業日報!$A$1130:$A$1150,$A92,作業日報!$D$1130:$D$1150,"○")+SUMIFS(作業日報!$F$1130:$F$1150,作業日報!$E$1130:$E$1150,$A92,作業日報!$H$1130:$H$1150,"○")</f>
        <v>0</v>
      </c>
      <c r="AF92" s="392">
        <f>SUMIFS(作業日報!$B$1173:$B$1193,作業日報!$A$1173:$A$1193,$A92,作業日報!$D$1173:$D$1193,"○")+SUMIFS(作業日報!$F$1173:$F$1193,作業日報!$E$1173:$E$1193,$A92,作業日報!$H$1173:$H$1193,"○")</f>
        <v>0</v>
      </c>
      <c r="AG92" s="392">
        <f>SUMIFS(作業日報!$B$1216:$B$1236,作業日報!$A$1216:$A$1236,$A92,作業日報!$D$1216:$D$1236,"○")+SUMIFS(作業日報!$F$1216:$F$1236,作業日報!$E$1216:$E$1236,$A92,作業日報!$H$1216:$H$1236,"○")</f>
        <v>0</v>
      </c>
      <c r="AH92" s="392">
        <f>SUMIFS(作業日報!$B$1259:$B$1279,作業日報!$A$1259:$A$1279,$A92,作業日報!$D$1259:$D$1279,"○")+SUMIFS(作業日報!$F$1259:$F$1279,作業日報!$E$1259:$E$1279,$A92,作業日報!$H$1259:$H$1279,"○")</f>
        <v>0</v>
      </c>
      <c r="AI92" s="392">
        <f>SUMIFS(作業日報!$B$1302:$B$1322,作業日報!$A$1302:$A$1322,$A92,作業日報!$D$1302:$D$1322,"○")+SUMIFS(作業日報!$F$1302:$F$1322,作業日報!$E$1302:$E$1322,$A92,作業日報!$H$1302:$H$1322,"○")</f>
        <v>0</v>
      </c>
      <c r="AJ92" s="392">
        <f>SUMIFS(作業日報!$B$1345:$B$1365,作業日報!$A$1345:$A$1365,$A92,作業日報!$D$1345:$D$1365,"○")+SUMIFS(作業日報!$F$1345:$F$1365,作業日報!$E$1345:$E$1365,$A92,作業日報!$H$1345:$H$1365,"○")</f>
        <v>0</v>
      </c>
      <c r="AK92" s="392">
        <f>SUMIFS(作業日報!$B$1388:$B$1408,作業日報!$A$1388:$A$1408,$A92,作業日報!$D$1388:$D$1408,"○")+SUMIFS(作業日報!$F$1388:$F$1408,作業日報!$E$1388:$E$1408,$A92,作業日報!$H$1388:$H$1408,"○")</f>
        <v>0</v>
      </c>
      <c r="AL92" s="392">
        <f>SUMIFS(作業日報!$B$1431:$B$1451,作業日報!$A$1431:$A$1451,$A92,作業日報!$D$1431:$D$1451,"○")+SUMIFS(作業日報!$F$1431:$F$1451,作業日報!$E$1431:$E$1451,$A92,作業日報!$H$1431:$H$1451,"○")</f>
        <v>0</v>
      </c>
      <c r="AM92" s="392">
        <f>SUMIFS(作業日報!$B$1474:$B$1494,作業日報!$A$1474:$A$1494,$A92,作業日報!$D$1474:$D$1494,"○")+SUMIFS(作業日報!$F$1474:$F$1494,作業日報!$E$1474:$E$1494,$A92,作業日報!$H$1474:$H$1494,"○")</f>
        <v>0</v>
      </c>
      <c r="AN92" s="392">
        <f>SUMIFS(作業日報!$B$1517:$B$1537,作業日報!$A$1517:$A$1537,$A92,作業日報!$D$1517:$D$1537,"○")+SUMIFS(作業日報!$F$1517:$F$1537,作業日報!$E$1517:$E$1537,$A92,作業日報!$H$1517:$H$1537,"○")</f>
        <v>0</v>
      </c>
      <c r="AO92" s="392">
        <f>SUMIFS(作業日報!$B$1560:$B$1580,作業日報!$A$1560:$A$1580,$A92,作業日報!$D$1560:$D$1580,"○")+SUMIFS(作業日報!$F$1560:$F$1580,作業日報!$E$1560:$E$1580,$A92,作業日報!$H$1560:$H$1580,"○")</f>
        <v>0</v>
      </c>
      <c r="AP92" s="392">
        <f>SUMIFS(作業日報!$B$1603:$B$1623,作業日報!$A$1603:$A$1623,$A92,作業日報!$D$1603:$D$1623,"○")+SUMIFS(作業日報!$F$1603:$F$1623,作業日報!$E$1603:$E$1623,$A92,作業日報!$H$1603:$H$1623,"○")</f>
        <v>0</v>
      </c>
      <c r="AQ92" s="392">
        <f>SUMIFS(作業日報!$B$1646:$B$1666,作業日報!$A$1646:$A$1666,$A92,作業日報!$D$1646:$D$1666,"○")+SUMIFS(作業日報!$F$1646:$F$1666,作業日報!$E$1646:$E$1666,$A92,作業日報!$H$1646:$H$1666,"○")</f>
        <v>0</v>
      </c>
      <c r="AR92" s="392">
        <f>SUMIFS(作業日報!$B$1689:$B$1709,作業日報!$A$1689:$A$1709,$A92,作業日報!$D$1689:$D$1709,"○")+SUMIFS(作業日報!$F$1689:$F$1709,作業日報!$E$1689:$E$1709,$A92,作業日報!$H$1689:$H$1709,"○")</f>
        <v>0</v>
      </c>
      <c r="AS92" s="392">
        <f>SUMIFS(作業日報!$B$1732:$B$1752,作業日報!$A$1732:$A$1752,$A92,作業日報!$D$1732:$D$1752,"○")+SUMIFS(作業日報!$F$1732:$F$1752,作業日報!$E$1732:$E$1752,$A92,作業日報!$H$1732:$H$1752,"○")</f>
        <v>0</v>
      </c>
      <c r="AT92" s="392">
        <f>SUMIFS(作業日報!$B$1775:$B$1795,作業日報!$A$1775:$A$1795,$A92,作業日報!$D$1775:$D$1795,"○")+SUMIFS(作業日報!$F$1775:$F$1795,作業日報!$E$1775:$E$1795,$A92,作業日報!$H$1775:$H$1795,"○")</f>
        <v>0</v>
      </c>
      <c r="AU92" s="392">
        <f>SUMIFS(作業日報!$B$1818:$B$1838,作業日報!$A$1818:$A$1838,$A92,作業日報!$D$1818:$D$1838,"○")+SUMIFS(作業日報!$F$1818:$F$1838,作業日報!$E$1818:$E$1838,$A92,作業日報!$H$1818:$H$1838,"○")</f>
        <v>0</v>
      </c>
      <c r="AV92" s="392">
        <f>SUMIFS(作業日報!$B$1861:$B$1881,作業日報!$A$1861:$A$1881,$A92,作業日報!$D$1861:$D$1881,"○")+SUMIFS(作業日報!$F$1861:$F$1881,作業日報!$E$1861:$E$1881,$A92,作業日報!$H$1861:$H$1881,"○")</f>
        <v>0</v>
      </c>
      <c r="AW92" s="392">
        <f>SUMIFS(作業日報!$B$1904:$B$1924,作業日報!$A$1904:$A$1924,$A92,作業日報!$D$1904:$D$1924,"○")+SUMIFS(作業日報!$F$1904:$F$1924,作業日報!$E$1904:$E$1924,$A92,作業日報!$H$1904:$H$1924,"○")</f>
        <v>0</v>
      </c>
      <c r="AX92" s="392">
        <f>SUMIFS(作業日報!$B$1947:$B$1967,作業日報!$A$1947:$A$1967,$A92,作業日報!$D$1947:$D$1967,"○")+SUMIFS(作業日報!$F$1947:$F$1967,作業日報!$E$1947:$E$1967,$A92,作業日報!$H$1947:$H$1967,"○")</f>
        <v>0</v>
      </c>
      <c r="AY92" s="392">
        <f>SUMIFS(作業日報!$B$1990:$B$2010,作業日報!$A$1990:$A$2010,$A92,作業日報!$D$1990:$D$2010,"○")+SUMIFS(作業日報!$F$1990:$F$2010,作業日報!$E$1990:$E$2010,$A92,作業日報!$H$1990:$H$2010,"○")</f>
        <v>0</v>
      </c>
      <c r="AZ92" s="392">
        <f>SUMIFS(作業日報!$B$2033:$B$2053,作業日報!$A$2033:$A$2053,$A92,作業日報!$D$2033:$D$2053,"○")+SUMIFS(作業日報!$F$2033:$F$2053,作業日報!$E$2033:$E$2053,$A92,作業日報!$H$2033:$H$2053,"○")</f>
        <v>0</v>
      </c>
      <c r="BA92" s="392">
        <f>SUMIFS(作業日報!$B$2076:$B$2096,作業日報!$A$2076:$A$2096,$A92,作業日報!$D$2076:$D$2096,"○")+SUMIFS(作業日報!$F$2076:$F$2096,作業日報!$E$2076:$E$2096,$A92,作業日報!$H$2076:$H$2096,"○")</f>
        <v>0</v>
      </c>
      <c r="BB92" s="392">
        <f>SUMIFS(作業日報!$B$2119:$B$2139,作業日報!$A$2119:$A$2139,$A92,作業日報!$D$2119:$D$2139,"○")+SUMIFS(作業日報!$F$2119:$F$2139,作業日報!$E$2119:$E$2139,$A92,作業日報!$H$2119:$H$2139,"○")</f>
        <v>0</v>
      </c>
      <c r="BC92" s="478">
        <f>SUMIFS(作業日報!$B$2162:$B$2182,作業日報!$A$2162:$A$2182,$A92,作業日報!$D$2162:$D$2182,"○")+SUMIFS(作業日報!$F$2162:$F$2182,作業日報!$E$2162:$E$2182,$A92,作業日報!$H$2162:$H$2182,"○")</f>
        <v>0</v>
      </c>
    </row>
    <row r="93" spans="1:55" x14ac:dyDescent="0.2">
      <c r="A93" s="399"/>
      <c r="B93" s="398"/>
      <c r="C93" s="397"/>
      <c r="D93" s="396">
        <f>SUMIFS(作業日報!B:B,作業日報!A:A,A93,作業日報!D:D,"○")+SUMIFS(作業日報!F:F,作業日報!E:E,A93,作業日報!H:H,"○")</f>
        <v>0</v>
      </c>
      <c r="E93" s="395">
        <f>SUMIFS(作業日報!$B$12:$B$32,作業日報!$A$12:$A$32,$A93,作業日報!$D$12:$D$32,"○")+SUMIFS(作業日報!$F$12:$F$32,作業日報!$E$12:$E$32,$A93,作業日報!$H$12:$H$32,"○")</f>
        <v>0</v>
      </c>
      <c r="F93" s="394">
        <f>SUMIFS(作業日報!$B$55:$B$75,作業日報!$A$55:$A$75,$A93,作業日報!$D$55:$D$75,"○")+SUMIFS(作業日報!$F$55:$F$75,作業日報!$E$55:$E$75,$A93,作業日報!$H$55:$H$75,"○")</f>
        <v>0</v>
      </c>
      <c r="G93" s="394">
        <f>SUMIFS(作業日報!$B$98:$B$118,作業日報!$A$98:$A$118,$A93,作業日報!$D$98:$D$118,"○")+SUMIFS(作業日報!$F$98:$F$118,作業日報!$E$98:$E$118,$A93,作業日報!$H$98:$H$118,"○")</f>
        <v>0</v>
      </c>
      <c r="H93" s="394">
        <f>SUMIFS(作業日報!$B$141:$B$161,作業日報!$A$141:$A$161,$A93,作業日報!$D$141:$D$161,"○")+SUMIFS(作業日報!$F$141:$F$161,作業日報!$E$141:$E$161,$A93,作業日報!$H$141:$H$161,"○")</f>
        <v>0</v>
      </c>
      <c r="I93" s="394">
        <f>SUMIFS(作業日報!$B$184:$B$204,作業日報!$A$184:$A$204,$A93,作業日報!$D$184:$D$204,"○")+SUMIFS(作業日報!$F$184:$F$204,作業日報!$E$184:$E$204,$A93,作業日報!$H$184:$H$204,"○")</f>
        <v>0</v>
      </c>
      <c r="J93" s="394">
        <f>SUMIFS(作業日報!$B$227:$B$247,作業日報!$A$227:$A$247,$A93,作業日報!$D$227:$D$247,"○")+SUMIFS(作業日報!$F$227:$F$247,作業日報!$E$227:$E$247,$A93,作業日報!$H$227:$H$247,"○")</f>
        <v>0</v>
      </c>
      <c r="K93" s="394">
        <f>SUMIFS(作業日報!$B$270:$B$290,作業日報!$A$270:$A$290,$A93,作業日報!$D$270:$D$290,"○")+SUMIFS(作業日報!$F$270:$F$290,作業日報!$E$270:$E$290,$A93,作業日報!$H$270:$H$290,"○")</f>
        <v>0</v>
      </c>
      <c r="L93" s="394">
        <f>SUMIFS(作業日報!$B$313:$B$333,作業日報!$A$313:$A$333,$A93,作業日報!$D$313:$D$333,"○")+SUMIFS(作業日報!$F$313:$F$333,作業日報!$E$313:$E$333,$A93,作業日報!$H$313:$H$333,"○")</f>
        <v>0</v>
      </c>
      <c r="M93" s="394">
        <f>SUMIFS(作業日報!$B$356:$B$376,作業日報!$A$356:$A$376,$A93,作業日報!$D$356:$D$376,"○")+SUMIFS(作業日報!$F$356:$F$376,作業日報!$E$356:$E$376,$A93,作業日報!$H$356:$H$376,"○")</f>
        <v>0</v>
      </c>
      <c r="N93" s="394">
        <f>SUMIFS(作業日報!$B$399:$B$419,作業日報!$A$399:$A$419,$A93,作業日報!$D$399:$D$419,"○")+SUMIFS(作業日報!$F$399:$F$419,作業日報!$E$399:$E$419,$A93,作業日報!$H$399:$H$419,"○")</f>
        <v>0</v>
      </c>
      <c r="O93" s="394">
        <f>SUMIFS(作業日報!$B$442:$B$462,作業日報!$A$442:$A$462,$A93,作業日報!$D$442:$D$462,"○")+SUMIFS(作業日報!$F$442:$F$462,作業日報!$E$442:$E$462,$A93,作業日報!$H$442:$H$462,"○")</f>
        <v>0</v>
      </c>
      <c r="P93" s="394">
        <f>SUMIFS(作業日報!$B$485:$B$505,作業日報!$A$485:$A$505,$A93,作業日報!$D$485:$D$505,"○")+SUMIFS(作業日報!$F$485:$F$505,作業日報!$E$485:$E$505,$A93,作業日報!$H$485:$H$505,"○")</f>
        <v>0</v>
      </c>
      <c r="Q93" s="394">
        <f>SUMIFS(作業日報!$B$528:$B$548,作業日報!$A$528:$A$548,$A93,作業日報!$D$528:$D$548,"○")+SUMIFS(作業日報!$F$528:$F$548,作業日報!$E$528:$E$548,$A93,作業日報!$H$528:$H$548,"○")</f>
        <v>0</v>
      </c>
      <c r="R93" s="394">
        <f>SUMIFS(作業日報!$B$571:$B$591,作業日報!$A$571:$A$591,$A93,作業日報!$D$571:$D$591,"○")+SUMIFS(作業日報!$F$571:$F$591,作業日報!$E$571:$E$591,$A93,作業日報!$H$571:$H$591,"○")</f>
        <v>0</v>
      </c>
      <c r="S93" s="391">
        <f>SUMIFS(作業日報!$B$614:$B$634,作業日報!$A$614:$A$634,$A93,作業日報!$D$614:$D$634,"○")+SUMIFS(作業日報!$F$614:$F$634,作業日報!$E$614:$E$634,$A93,作業日報!$H$614:$H$634,"○")</f>
        <v>0</v>
      </c>
      <c r="T93" s="393">
        <f>SUMIFS(作業日報!$B$657:$B$677,作業日報!$A$657:$A$677,$A93,作業日報!$D$657:$D$677,"○")+SUMIFS(作業日報!$F$657:$F$677,作業日報!$E$657:$E$677,$A93,作業日報!$H$657:$H$677,"○")</f>
        <v>0</v>
      </c>
      <c r="U93" s="392">
        <f>SUMIFS(作業日報!$B$700:$B$720,作業日報!$A$700:$A$720,$A93,作業日報!$D$700:$D$720,"○")+SUMIFS(作業日報!$F$700:$F$720,作業日報!$E$700:$E$720,$A93,作業日報!$H$700:$H$720,"○")</f>
        <v>0</v>
      </c>
      <c r="V93" s="392">
        <f>SUMIFS(作業日報!$B$743:$B$763,作業日報!$A$743:$A$763,$A93,作業日報!$D$743:$D$763,"○")+SUMIFS(作業日報!$F$743:$F$763,作業日報!$E$743:$E$763,$A93,作業日報!$H$743:$H$763,"○")</f>
        <v>0</v>
      </c>
      <c r="W93" s="392">
        <f>SUMIFS(作業日報!$B$786:$B$806,作業日報!$A$786:$A$806,$A93,作業日報!$D$786:$D$806,"○")+SUMIFS(作業日報!$F$786:$F$806,作業日報!$E$786:$E$806,$A93,作業日報!$H$786:$H$806,"○")</f>
        <v>0</v>
      </c>
      <c r="X93" s="392">
        <f>SUMIFS(作業日報!$B$829:$B$849,作業日報!$A$829:$A$849,$A93,作業日報!$D$829:$D$849,"○")+SUMIFS(作業日報!$F$829:$F$849,作業日報!$E$829:$E$849,$A93,作業日報!$H$829:$H$849,"○")</f>
        <v>0</v>
      </c>
      <c r="Y93" s="392">
        <f>SUMIFS(作業日報!$B$872:$B$892,作業日報!$A$872:$A$892,$A93,作業日報!$D$872:$D$892,"○")+SUMIFS(作業日報!$F$872:$F$892,作業日報!$E$872:$E$892,$A93,作業日報!$H$872:$H$892,"○")</f>
        <v>0</v>
      </c>
      <c r="Z93" s="392">
        <f>SUMIFS(作業日報!$B$915:$B$935,作業日報!$A$915:$A$935,$A93,作業日報!$D$915:$D$935,"○")+SUMIFS(作業日報!$F$915:$F$935,作業日報!$E$915:$E$935,$A93,作業日報!$H$915:$H$935,"○")</f>
        <v>0</v>
      </c>
      <c r="AA93" s="473">
        <f>SUMIFS(作業日報!$B$958:$B$978,作業日報!$A$958:$A$978,$A93,作業日報!$D$958:$D$978,"○")+SUMIFS(作業日報!$F$958:$F$978,作業日報!$E$958:$E$978,$A93,作業日報!$H$958:$H$978,"○")</f>
        <v>0</v>
      </c>
      <c r="AB93" s="392">
        <f>SUMIFS(作業日報!$B$1001:$B$1021,作業日報!$A$1001:$A$1021,$A93,作業日報!$D$1001:$D$1021,"○")+SUMIFS(作業日報!$F$1001:$F$1021,作業日報!$E$1001:$E$1021,$A93,作業日報!$H$1001:$H$1021,"○")</f>
        <v>0</v>
      </c>
      <c r="AC93" s="392">
        <f>SUMIFS(作業日報!$B$1044:$B$1064,作業日報!$A$1044:$A$1064,$A93,作業日報!$D$1044:$D$1064,"○")+SUMIFS(作業日報!$F$1044:$F$1064,作業日報!$E$1044:$E$1064,$A93,作業日報!$H$1044:$H$1064,"○")</f>
        <v>0</v>
      </c>
      <c r="AD93" s="392">
        <f>SUMIFS(作業日報!$B$1087:$B$1107,作業日報!$A$1087:$A$1107,$A93,作業日報!$D$1087:$D$1107,"○")+SUMIFS(作業日報!$F$1087:$F$1107,作業日報!$E$1087:$E$1107,$A93,作業日報!$H$1087:$H$1107,"○")</f>
        <v>0</v>
      </c>
      <c r="AE93" s="392">
        <f>SUMIFS(作業日報!$B$1130:$B$1150,作業日報!$A$1130:$A$1150,$A93,作業日報!$D$1130:$D$1150,"○")+SUMIFS(作業日報!$F$1130:$F$1150,作業日報!$E$1130:$E$1150,$A93,作業日報!$H$1130:$H$1150,"○")</f>
        <v>0</v>
      </c>
      <c r="AF93" s="392">
        <f>SUMIFS(作業日報!$B$1173:$B$1193,作業日報!$A$1173:$A$1193,$A93,作業日報!$D$1173:$D$1193,"○")+SUMIFS(作業日報!$F$1173:$F$1193,作業日報!$E$1173:$E$1193,$A93,作業日報!$H$1173:$H$1193,"○")</f>
        <v>0</v>
      </c>
      <c r="AG93" s="392">
        <f>SUMIFS(作業日報!$B$1216:$B$1236,作業日報!$A$1216:$A$1236,$A93,作業日報!$D$1216:$D$1236,"○")+SUMIFS(作業日報!$F$1216:$F$1236,作業日報!$E$1216:$E$1236,$A93,作業日報!$H$1216:$H$1236,"○")</f>
        <v>0</v>
      </c>
      <c r="AH93" s="392">
        <f>SUMIFS(作業日報!$B$1259:$B$1279,作業日報!$A$1259:$A$1279,$A93,作業日報!$D$1259:$D$1279,"○")+SUMIFS(作業日報!$F$1259:$F$1279,作業日報!$E$1259:$E$1279,$A93,作業日報!$H$1259:$H$1279,"○")</f>
        <v>0</v>
      </c>
      <c r="AI93" s="392">
        <f>SUMIFS(作業日報!$B$1302:$B$1322,作業日報!$A$1302:$A$1322,$A93,作業日報!$D$1302:$D$1322,"○")+SUMIFS(作業日報!$F$1302:$F$1322,作業日報!$E$1302:$E$1322,$A93,作業日報!$H$1302:$H$1322,"○")</f>
        <v>0</v>
      </c>
      <c r="AJ93" s="392">
        <f>SUMIFS(作業日報!$B$1345:$B$1365,作業日報!$A$1345:$A$1365,$A93,作業日報!$D$1345:$D$1365,"○")+SUMIFS(作業日報!$F$1345:$F$1365,作業日報!$E$1345:$E$1365,$A93,作業日報!$H$1345:$H$1365,"○")</f>
        <v>0</v>
      </c>
      <c r="AK93" s="392">
        <f>SUMIFS(作業日報!$B$1388:$B$1408,作業日報!$A$1388:$A$1408,$A93,作業日報!$D$1388:$D$1408,"○")+SUMIFS(作業日報!$F$1388:$F$1408,作業日報!$E$1388:$E$1408,$A93,作業日報!$H$1388:$H$1408,"○")</f>
        <v>0</v>
      </c>
      <c r="AL93" s="392">
        <f>SUMIFS(作業日報!$B$1431:$B$1451,作業日報!$A$1431:$A$1451,$A93,作業日報!$D$1431:$D$1451,"○")+SUMIFS(作業日報!$F$1431:$F$1451,作業日報!$E$1431:$E$1451,$A93,作業日報!$H$1431:$H$1451,"○")</f>
        <v>0</v>
      </c>
      <c r="AM93" s="392">
        <f>SUMIFS(作業日報!$B$1474:$B$1494,作業日報!$A$1474:$A$1494,$A93,作業日報!$D$1474:$D$1494,"○")+SUMIFS(作業日報!$F$1474:$F$1494,作業日報!$E$1474:$E$1494,$A93,作業日報!$H$1474:$H$1494,"○")</f>
        <v>0</v>
      </c>
      <c r="AN93" s="392">
        <f>SUMIFS(作業日報!$B$1517:$B$1537,作業日報!$A$1517:$A$1537,$A93,作業日報!$D$1517:$D$1537,"○")+SUMIFS(作業日報!$F$1517:$F$1537,作業日報!$E$1517:$E$1537,$A93,作業日報!$H$1517:$H$1537,"○")</f>
        <v>0</v>
      </c>
      <c r="AO93" s="392">
        <f>SUMIFS(作業日報!$B$1560:$B$1580,作業日報!$A$1560:$A$1580,$A93,作業日報!$D$1560:$D$1580,"○")+SUMIFS(作業日報!$F$1560:$F$1580,作業日報!$E$1560:$E$1580,$A93,作業日報!$H$1560:$H$1580,"○")</f>
        <v>0</v>
      </c>
      <c r="AP93" s="392">
        <f>SUMIFS(作業日報!$B$1603:$B$1623,作業日報!$A$1603:$A$1623,$A93,作業日報!$D$1603:$D$1623,"○")+SUMIFS(作業日報!$F$1603:$F$1623,作業日報!$E$1603:$E$1623,$A93,作業日報!$H$1603:$H$1623,"○")</f>
        <v>0</v>
      </c>
      <c r="AQ93" s="392">
        <f>SUMIFS(作業日報!$B$1646:$B$1666,作業日報!$A$1646:$A$1666,$A93,作業日報!$D$1646:$D$1666,"○")+SUMIFS(作業日報!$F$1646:$F$1666,作業日報!$E$1646:$E$1666,$A93,作業日報!$H$1646:$H$1666,"○")</f>
        <v>0</v>
      </c>
      <c r="AR93" s="392">
        <f>SUMIFS(作業日報!$B$1689:$B$1709,作業日報!$A$1689:$A$1709,$A93,作業日報!$D$1689:$D$1709,"○")+SUMIFS(作業日報!$F$1689:$F$1709,作業日報!$E$1689:$E$1709,$A93,作業日報!$H$1689:$H$1709,"○")</f>
        <v>0</v>
      </c>
      <c r="AS93" s="392">
        <f>SUMIFS(作業日報!$B$1732:$B$1752,作業日報!$A$1732:$A$1752,$A93,作業日報!$D$1732:$D$1752,"○")+SUMIFS(作業日報!$F$1732:$F$1752,作業日報!$E$1732:$E$1752,$A93,作業日報!$H$1732:$H$1752,"○")</f>
        <v>0</v>
      </c>
      <c r="AT93" s="392">
        <f>SUMIFS(作業日報!$B$1775:$B$1795,作業日報!$A$1775:$A$1795,$A93,作業日報!$D$1775:$D$1795,"○")+SUMIFS(作業日報!$F$1775:$F$1795,作業日報!$E$1775:$E$1795,$A93,作業日報!$H$1775:$H$1795,"○")</f>
        <v>0</v>
      </c>
      <c r="AU93" s="392">
        <f>SUMIFS(作業日報!$B$1818:$B$1838,作業日報!$A$1818:$A$1838,$A93,作業日報!$D$1818:$D$1838,"○")+SUMIFS(作業日報!$F$1818:$F$1838,作業日報!$E$1818:$E$1838,$A93,作業日報!$H$1818:$H$1838,"○")</f>
        <v>0</v>
      </c>
      <c r="AV93" s="392">
        <f>SUMIFS(作業日報!$B$1861:$B$1881,作業日報!$A$1861:$A$1881,$A93,作業日報!$D$1861:$D$1881,"○")+SUMIFS(作業日報!$F$1861:$F$1881,作業日報!$E$1861:$E$1881,$A93,作業日報!$H$1861:$H$1881,"○")</f>
        <v>0</v>
      </c>
      <c r="AW93" s="392">
        <f>SUMIFS(作業日報!$B$1904:$B$1924,作業日報!$A$1904:$A$1924,$A93,作業日報!$D$1904:$D$1924,"○")+SUMIFS(作業日報!$F$1904:$F$1924,作業日報!$E$1904:$E$1924,$A93,作業日報!$H$1904:$H$1924,"○")</f>
        <v>0</v>
      </c>
      <c r="AX93" s="392">
        <f>SUMIFS(作業日報!$B$1947:$B$1967,作業日報!$A$1947:$A$1967,$A93,作業日報!$D$1947:$D$1967,"○")+SUMIFS(作業日報!$F$1947:$F$1967,作業日報!$E$1947:$E$1967,$A93,作業日報!$H$1947:$H$1967,"○")</f>
        <v>0</v>
      </c>
      <c r="AY93" s="392">
        <f>SUMIFS(作業日報!$B$1990:$B$2010,作業日報!$A$1990:$A$2010,$A93,作業日報!$D$1990:$D$2010,"○")+SUMIFS(作業日報!$F$1990:$F$2010,作業日報!$E$1990:$E$2010,$A93,作業日報!$H$1990:$H$2010,"○")</f>
        <v>0</v>
      </c>
      <c r="AZ93" s="392">
        <f>SUMIFS(作業日報!$B$2033:$B$2053,作業日報!$A$2033:$A$2053,$A93,作業日報!$D$2033:$D$2053,"○")+SUMIFS(作業日報!$F$2033:$F$2053,作業日報!$E$2033:$E$2053,$A93,作業日報!$H$2033:$H$2053,"○")</f>
        <v>0</v>
      </c>
      <c r="BA93" s="392">
        <f>SUMIFS(作業日報!$B$2076:$B$2096,作業日報!$A$2076:$A$2096,$A93,作業日報!$D$2076:$D$2096,"○")+SUMIFS(作業日報!$F$2076:$F$2096,作業日報!$E$2076:$E$2096,$A93,作業日報!$H$2076:$H$2096,"○")</f>
        <v>0</v>
      </c>
      <c r="BB93" s="392">
        <f>SUMIFS(作業日報!$B$2119:$B$2139,作業日報!$A$2119:$A$2139,$A93,作業日報!$D$2119:$D$2139,"○")+SUMIFS(作業日報!$F$2119:$F$2139,作業日報!$E$2119:$E$2139,$A93,作業日報!$H$2119:$H$2139,"○")</f>
        <v>0</v>
      </c>
      <c r="BC93" s="478">
        <f>SUMIFS(作業日報!$B$2162:$B$2182,作業日報!$A$2162:$A$2182,$A93,作業日報!$D$2162:$D$2182,"○")+SUMIFS(作業日報!$F$2162:$F$2182,作業日報!$E$2162:$E$2182,$A93,作業日報!$H$2162:$H$2182,"○")</f>
        <v>0</v>
      </c>
    </row>
    <row r="94" spans="1:55" x14ac:dyDescent="0.2">
      <c r="A94" s="399"/>
      <c r="B94" s="398"/>
      <c r="C94" s="397"/>
      <c r="D94" s="396">
        <f>SUMIFS(作業日報!B:B,作業日報!A:A,A94,作業日報!D:D,"○")+SUMIFS(作業日報!F:F,作業日報!E:E,A94,作業日報!H:H,"○")</f>
        <v>0</v>
      </c>
      <c r="E94" s="395">
        <f>SUMIFS(作業日報!$B$12:$B$32,作業日報!$A$12:$A$32,$A94,作業日報!$D$12:$D$32,"○")+SUMIFS(作業日報!$F$12:$F$32,作業日報!$E$12:$E$32,$A94,作業日報!$H$12:$H$32,"○")</f>
        <v>0</v>
      </c>
      <c r="F94" s="394">
        <f>SUMIFS(作業日報!$B$55:$B$75,作業日報!$A$55:$A$75,$A94,作業日報!$D$55:$D$75,"○")+SUMIFS(作業日報!$F$55:$F$75,作業日報!$E$55:$E$75,$A94,作業日報!$H$55:$H$75,"○")</f>
        <v>0</v>
      </c>
      <c r="G94" s="394">
        <f>SUMIFS(作業日報!$B$98:$B$118,作業日報!$A$98:$A$118,$A94,作業日報!$D$98:$D$118,"○")+SUMIFS(作業日報!$F$98:$F$118,作業日報!$E$98:$E$118,$A94,作業日報!$H$98:$H$118,"○")</f>
        <v>0</v>
      </c>
      <c r="H94" s="394">
        <f>SUMIFS(作業日報!$B$141:$B$161,作業日報!$A$141:$A$161,$A94,作業日報!$D$141:$D$161,"○")+SUMIFS(作業日報!$F$141:$F$161,作業日報!$E$141:$E$161,$A94,作業日報!$H$141:$H$161,"○")</f>
        <v>0</v>
      </c>
      <c r="I94" s="394">
        <f>SUMIFS(作業日報!$B$184:$B$204,作業日報!$A$184:$A$204,$A94,作業日報!$D$184:$D$204,"○")+SUMIFS(作業日報!$F$184:$F$204,作業日報!$E$184:$E$204,$A94,作業日報!$H$184:$H$204,"○")</f>
        <v>0</v>
      </c>
      <c r="J94" s="394">
        <f>SUMIFS(作業日報!$B$227:$B$247,作業日報!$A$227:$A$247,$A94,作業日報!$D$227:$D$247,"○")+SUMIFS(作業日報!$F$227:$F$247,作業日報!$E$227:$E$247,$A94,作業日報!$H$227:$H$247,"○")</f>
        <v>0</v>
      </c>
      <c r="K94" s="394">
        <f>SUMIFS(作業日報!$B$270:$B$290,作業日報!$A$270:$A$290,$A94,作業日報!$D$270:$D$290,"○")+SUMIFS(作業日報!$F$270:$F$290,作業日報!$E$270:$E$290,$A94,作業日報!$H$270:$H$290,"○")</f>
        <v>0</v>
      </c>
      <c r="L94" s="394">
        <f>SUMIFS(作業日報!$B$313:$B$333,作業日報!$A$313:$A$333,$A94,作業日報!$D$313:$D$333,"○")+SUMIFS(作業日報!$F$313:$F$333,作業日報!$E$313:$E$333,$A94,作業日報!$H$313:$H$333,"○")</f>
        <v>0</v>
      </c>
      <c r="M94" s="394">
        <f>SUMIFS(作業日報!$B$356:$B$376,作業日報!$A$356:$A$376,$A94,作業日報!$D$356:$D$376,"○")+SUMIFS(作業日報!$F$356:$F$376,作業日報!$E$356:$E$376,$A94,作業日報!$H$356:$H$376,"○")</f>
        <v>0</v>
      </c>
      <c r="N94" s="394">
        <f>SUMIFS(作業日報!$B$399:$B$419,作業日報!$A$399:$A$419,$A94,作業日報!$D$399:$D$419,"○")+SUMIFS(作業日報!$F$399:$F$419,作業日報!$E$399:$E$419,$A94,作業日報!$H$399:$H$419,"○")</f>
        <v>0</v>
      </c>
      <c r="O94" s="394">
        <f>SUMIFS(作業日報!$B$442:$B$462,作業日報!$A$442:$A$462,$A94,作業日報!$D$442:$D$462,"○")+SUMIFS(作業日報!$F$442:$F$462,作業日報!$E$442:$E$462,$A94,作業日報!$H$442:$H$462,"○")</f>
        <v>0</v>
      </c>
      <c r="P94" s="394">
        <f>SUMIFS(作業日報!$B$485:$B$505,作業日報!$A$485:$A$505,$A94,作業日報!$D$485:$D$505,"○")+SUMIFS(作業日報!$F$485:$F$505,作業日報!$E$485:$E$505,$A94,作業日報!$H$485:$H$505,"○")</f>
        <v>0</v>
      </c>
      <c r="Q94" s="394">
        <f>SUMIFS(作業日報!$B$528:$B$548,作業日報!$A$528:$A$548,$A94,作業日報!$D$528:$D$548,"○")+SUMIFS(作業日報!$F$528:$F$548,作業日報!$E$528:$E$548,$A94,作業日報!$H$528:$H$548,"○")</f>
        <v>0</v>
      </c>
      <c r="R94" s="394">
        <f>SUMIFS(作業日報!$B$571:$B$591,作業日報!$A$571:$A$591,$A94,作業日報!$D$571:$D$591,"○")+SUMIFS(作業日報!$F$571:$F$591,作業日報!$E$571:$E$591,$A94,作業日報!$H$571:$H$591,"○")</f>
        <v>0</v>
      </c>
      <c r="S94" s="391">
        <f>SUMIFS(作業日報!$B$614:$B$634,作業日報!$A$614:$A$634,$A94,作業日報!$D$614:$D$634,"○")+SUMIFS(作業日報!$F$614:$F$634,作業日報!$E$614:$E$634,$A94,作業日報!$H$614:$H$634,"○")</f>
        <v>0</v>
      </c>
      <c r="T94" s="393">
        <f>SUMIFS(作業日報!$B$657:$B$677,作業日報!$A$657:$A$677,$A94,作業日報!$D$657:$D$677,"○")+SUMIFS(作業日報!$F$657:$F$677,作業日報!$E$657:$E$677,$A94,作業日報!$H$657:$H$677,"○")</f>
        <v>0</v>
      </c>
      <c r="U94" s="392">
        <f>SUMIFS(作業日報!$B$700:$B$720,作業日報!$A$700:$A$720,$A94,作業日報!$D$700:$D$720,"○")+SUMIFS(作業日報!$F$700:$F$720,作業日報!$E$700:$E$720,$A94,作業日報!$H$700:$H$720,"○")</f>
        <v>0</v>
      </c>
      <c r="V94" s="392">
        <f>SUMIFS(作業日報!$B$743:$B$763,作業日報!$A$743:$A$763,$A94,作業日報!$D$743:$D$763,"○")+SUMIFS(作業日報!$F$743:$F$763,作業日報!$E$743:$E$763,$A94,作業日報!$H$743:$H$763,"○")</f>
        <v>0</v>
      </c>
      <c r="W94" s="392">
        <f>SUMIFS(作業日報!$B$786:$B$806,作業日報!$A$786:$A$806,$A94,作業日報!$D$786:$D$806,"○")+SUMIFS(作業日報!$F$786:$F$806,作業日報!$E$786:$E$806,$A94,作業日報!$H$786:$H$806,"○")</f>
        <v>0</v>
      </c>
      <c r="X94" s="392">
        <f>SUMIFS(作業日報!$B$829:$B$849,作業日報!$A$829:$A$849,$A94,作業日報!$D$829:$D$849,"○")+SUMIFS(作業日報!$F$829:$F$849,作業日報!$E$829:$E$849,$A94,作業日報!$H$829:$H$849,"○")</f>
        <v>0</v>
      </c>
      <c r="Y94" s="392">
        <f>SUMIFS(作業日報!$B$872:$B$892,作業日報!$A$872:$A$892,$A94,作業日報!$D$872:$D$892,"○")+SUMIFS(作業日報!$F$872:$F$892,作業日報!$E$872:$E$892,$A94,作業日報!$H$872:$H$892,"○")</f>
        <v>0</v>
      </c>
      <c r="Z94" s="392">
        <f>SUMIFS(作業日報!$B$915:$B$935,作業日報!$A$915:$A$935,$A94,作業日報!$D$915:$D$935,"○")+SUMIFS(作業日報!$F$915:$F$935,作業日報!$E$915:$E$935,$A94,作業日報!$H$915:$H$935,"○")</f>
        <v>0</v>
      </c>
      <c r="AA94" s="473">
        <f>SUMIFS(作業日報!$B$958:$B$978,作業日報!$A$958:$A$978,$A94,作業日報!$D$958:$D$978,"○")+SUMIFS(作業日報!$F$958:$F$978,作業日報!$E$958:$E$978,$A94,作業日報!$H$958:$H$978,"○")</f>
        <v>0</v>
      </c>
      <c r="AB94" s="392">
        <f>SUMIFS(作業日報!$B$1001:$B$1021,作業日報!$A$1001:$A$1021,$A94,作業日報!$D$1001:$D$1021,"○")+SUMIFS(作業日報!$F$1001:$F$1021,作業日報!$E$1001:$E$1021,$A94,作業日報!$H$1001:$H$1021,"○")</f>
        <v>0</v>
      </c>
      <c r="AC94" s="392">
        <f>SUMIFS(作業日報!$B$1044:$B$1064,作業日報!$A$1044:$A$1064,$A94,作業日報!$D$1044:$D$1064,"○")+SUMIFS(作業日報!$F$1044:$F$1064,作業日報!$E$1044:$E$1064,$A94,作業日報!$H$1044:$H$1064,"○")</f>
        <v>0</v>
      </c>
      <c r="AD94" s="392">
        <f>SUMIFS(作業日報!$B$1087:$B$1107,作業日報!$A$1087:$A$1107,$A94,作業日報!$D$1087:$D$1107,"○")+SUMIFS(作業日報!$F$1087:$F$1107,作業日報!$E$1087:$E$1107,$A94,作業日報!$H$1087:$H$1107,"○")</f>
        <v>0</v>
      </c>
      <c r="AE94" s="392">
        <f>SUMIFS(作業日報!$B$1130:$B$1150,作業日報!$A$1130:$A$1150,$A94,作業日報!$D$1130:$D$1150,"○")+SUMIFS(作業日報!$F$1130:$F$1150,作業日報!$E$1130:$E$1150,$A94,作業日報!$H$1130:$H$1150,"○")</f>
        <v>0</v>
      </c>
      <c r="AF94" s="392">
        <f>SUMIFS(作業日報!$B$1173:$B$1193,作業日報!$A$1173:$A$1193,$A94,作業日報!$D$1173:$D$1193,"○")+SUMIFS(作業日報!$F$1173:$F$1193,作業日報!$E$1173:$E$1193,$A94,作業日報!$H$1173:$H$1193,"○")</f>
        <v>0</v>
      </c>
      <c r="AG94" s="392">
        <f>SUMIFS(作業日報!$B$1216:$B$1236,作業日報!$A$1216:$A$1236,$A94,作業日報!$D$1216:$D$1236,"○")+SUMIFS(作業日報!$F$1216:$F$1236,作業日報!$E$1216:$E$1236,$A94,作業日報!$H$1216:$H$1236,"○")</f>
        <v>0</v>
      </c>
      <c r="AH94" s="392">
        <f>SUMIFS(作業日報!$B$1259:$B$1279,作業日報!$A$1259:$A$1279,$A94,作業日報!$D$1259:$D$1279,"○")+SUMIFS(作業日報!$F$1259:$F$1279,作業日報!$E$1259:$E$1279,$A94,作業日報!$H$1259:$H$1279,"○")</f>
        <v>0</v>
      </c>
      <c r="AI94" s="392">
        <f>SUMIFS(作業日報!$B$1302:$B$1322,作業日報!$A$1302:$A$1322,$A94,作業日報!$D$1302:$D$1322,"○")+SUMIFS(作業日報!$F$1302:$F$1322,作業日報!$E$1302:$E$1322,$A94,作業日報!$H$1302:$H$1322,"○")</f>
        <v>0</v>
      </c>
      <c r="AJ94" s="392">
        <f>SUMIFS(作業日報!$B$1345:$B$1365,作業日報!$A$1345:$A$1365,$A94,作業日報!$D$1345:$D$1365,"○")+SUMIFS(作業日報!$F$1345:$F$1365,作業日報!$E$1345:$E$1365,$A94,作業日報!$H$1345:$H$1365,"○")</f>
        <v>0</v>
      </c>
      <c r="AK94" s="392">
        <f>SUMIFS(作業日報!$B$1388:$B$1408,作業日報!$A$1388:$A$1408,$A94,作業日報!$D$1388:$D$1408,"○")+SUMIFS(作業日報!$F$1388:$F$1408,作業日報!$E$1388:$E$1408,$A94,作業日報!$H$1388:$H$1408,"○")</f>
        <v>0</v>
      </c>
      <c r="AL94" s="392">
        <f>SUMIFS(作業日報!$B$1431:$B$1451,作業日報!$A$1431:$A$1451,$A94,作業日報!$D$1431:$D$1451,"○")+SUMIFS(作業日報!$F$1431:$F$1451,作業日報!$E$1431:$E$1451,$A94,作業日報!$H$1431:$H$1451,"○")</f>
        <v>0</v>
      </c>
      <c r="AM94" s="392">
        <f>SUMIFS(作業日報!$B$1474:$B$1494,作業日報!$A$1474:$A$1494,$A94,作業日報!$D$1474:$D$1494,"○")+SUMIFS(作業日報!$F$1474:$F$1494,作業日報!$E$1474:$E$1494,$A94,作業日報!$H$1474:$H$1494,"○")</f>
        <v>0</v>
      </c>
      <c r="AN94" s="392">
        <f>SUMIFS(作業日報!$B$1517:$B$1537,作業日報!$A$1517:$A$1537,$A94,作業日報!$D$1517:$D$1537,"○")+SUMIFS(作業日報!$F$1517:$F$1537,作業日報!$E$1517:$E$1537,$A94,作業日報!$H$1517:$H$1537,"○")</f>
        <v>0</v>
      </c>
      <c r="AO94" s="392">
        <f>SUMIFS(作業日報!$B$1560:$B$1580,作業日報!$A$1560:$A$1580,$A94,作業日報!$D$1560:$D$1580,"○")+SUMIFS(作業日報!$F$1560:$F$1580,作業日報!$E$1560:$E$1580,$A94,作業日報!$H$1560:$H$1580,"○")</f>
        <v>0</v>
      </c>
      <c r="AP94" s="392">
        <f>SUMIFS(作業日報!$B$1603:$B$1623,作業日報!$A$1603:$A$1623,$A94,作業日報!$D$1603:$D$1623,"○")+SUMIFS(作業日報!$F$1603:$F$1623,作業日報!$E$1603:$E$1623,$A94,作業日報!$H$1603:$H$1623,"○")</f>
        <v>0</v>
      </c>
      <c r="AQ94" s="392">
        <f>SUMIFS(作業日報!$B$1646:$B$1666,作業日報!$A$1646:$A$1666,$A94,作業日報!$D$1646:$D$1666,"○")+SUMIFS(作業日報!$F$1646:$F$1666,作業日報!$E$1646:$E$1666,$A94,作業日報!$H$1646:$H$1666,"○")</f>
        <v>0</v>
      </c>
      <c r="AR94" s="392">
        <f>SUMIFS(作業日報!$B$1689:$B$1709,作業日報!$A$1689:$A$1709,$A94,作業日報!$D$1689:$D$1709,"○")+SUMIFS(作業日報!$F$1689:$F$1709,作業日報!$E$1689:$E$1709,$A94,作業日報!$H$1689:$H$1709,"○")</f>
        <v>0</v>
      </c>
      <c r="AS94" s="392">
        <f>SUMIFS(作業日報!$B$1732:$B$1752,作業日報!$A$1732:$A$1752,$A94,作業日報!$D$1732:$D$1752,"○")+SUMIFS(作業日報!$F$1732:$F$1752,作業日報!$E$1732:$E$1752,$A94,作業日報!$H$1732:$H$1752,"○")</f>
        <v>0</v>
      </c>
      <c r="AT94" s="392">
        <f>SUMIFS(作業日報!$B$1775:$B$1795,作業日報!$A$1775:$A$1795,$A94,作業日報!$D$1775:$D$1795,"○")+SUMIFS(作業日報!$F$1775:$F$1795,作業日報!$E$1775:$E$1795,$A94,作業日報!$H$1775:$H$1795,"○")</f>
        <v>0</v>
      </c>
      <c r="AU94" s="392">
        <f>SUMIFS(作業日報!$B$1818:$B$1838,作業日報!$A$1818:$A$1838,$A94,作業日報!$D$1818:$D$1838,"○")+SUMIFS(作業日報!$F$1818:$F$1838,作業日報!$E$1818:$E$1838,$A94,作業日報!$H$1818:$H$1838,"○")</f>
        <v>0</v>
      </c>
      <c r="AV94" s="392">
        <f>SUMIFS(作業日報!$B$1861:$B$1881,作業日報!$A$1861:$A$1881,$A94,作業日報!$D$1861:$D$1881,"○")+SUMIFS(作業日報!$F$1861:$F$1881,作業日報!$E$1861:$E$1881,$A94,作業日報!$H$1861:$H$1881,"○")</f>
        <v>0</v>
      </c>
      <c r="AW94" s="392">
        <f>SUMIFS(作業日報!$B$1904:$B$1924,作業日報!$A$1904:$A$1924,$A94,作業日報!$D$1904:$D$1924,"○")+SUMIFS(作業日報!$F$1904:$F$1924,作業日報!$E$1904:$E$1924,$A94,作業日報!$H$1904:$H$1924,"○")</f>
        <v>0</v>
      </c>
      <c r="AX94" s="392">
        <f>SUMIFS(作業日報!$B$1947:$B$1967,作業日報!$A$1947:$A$1967,$A94,作業日報!$D$1947:$D$1967,"○")+SUMIFS(作業日報!$F$1947:$F$1967,作業日報!$E$1947:$E$1967,$A94,作業日報!$H$1947:$H$1967,"○")</f>
        <v>0</v>
      </c>
      <c r="AY94" s="392">
        <f>SUMIFS(作業日報!$B$1990:$B$2010,作業日報!$A$1990:$A$2010,$A94,作業日報!$D$1990:$D$2010,"○")+SUMIFS(作業日報!$F$1990:$F$2010,作業日報!$E$1990:$E$2010,$A94,作業日報!$H$1990:$H$2010,"○")</f>
        <v>0</v>
      </c>
      <c r="AZ94" s="392">
        <f>SUMIFS(作業日報!$B$2033:$B$2053,作業日報!$A$2033:$A$2053,$A94,作業日報!$D$2033:$D$2053,"○")+SUMIFS(作業日報!$F$2033:$F$2053,作業日報!$E$2033:$E$2053,$A94,作業日報!$H$2033:$H$2053,"○")</f>
        <v>0</v>
      </c>
      <c r="BA94" s="392">
        <f>SUMIFS(作業日報!$B$2076:$B$2096,作業日報!$A$2076:$A$2096,$A94,作業日報!$D$2076:$D$2096,"○")+SUMIFS(作業日報!$F$2076:$F$2096,作業日報!$E$2076:$E$2096,$A94,作業日報!$H$2076:$H$2096,"○")</f>
        <v>0</v>
      </c>
      <c r="BB94" s="392">
        <f>SUMIFS(作業日報!$B$2119:$B$2139,作業日報!$A$2119:$A$2139,$A94,作業日報!$D$2119:$D$2139,"○")+SUMIFS(作業日報!$F$2119:$F$2139,作業日報!$E$2119:$E$2139,$A94,作業日報!$H$2119:$H$2139,"○")</f>
        <v>0</v>
      </c>
      <c r="BC94" s="478">
        <f>SUMIFS(作業日報!$B$2162:$B$2182,作業日報!$A$2162:$A$2182,$A94,作業日報!$D$2162:$D$2182,"○")+SUMIFS(作業日報!$F$2162:$F$2182,作業日報!$E$2162:$E$2182,$A94,作業日報!$H$2162:$H$2182,"○")</f>
        <v>0</v>
      </c>
    </row>
    <row r="95" spans="1:55" x14ac:dyDescent="0.2">
      <c r="A95" s="399"/>
      <c r="B95" s="398"/>
      <c r="C95" s="397"/>
      <c r="D95" s="396">
        <f>SUMIFS(作業日報!B:B,作業日報!A:A,A95,作業日報!D:D,"○")+SUMIFS(作業日報!F:F,作業日報!E:E,A95,作業日報!H:H,"○")</f>
        <v>0</v>
      </c>
      <c r="E95" s="395">
        <f>SUMIFS(作業日報!$B$12:$B$32,作業日報!$A$12:$A$32,$A95,作業日報!$D$12:$D$32,"○")+SUMIFS(作業日報!$F$12:$F$32,作業日報!$E$12:$E$32,$A95,作業日報!$H$12:$H$32,"○")</f>
        <v>0</v>
      </c>
      <c r="F95" s="394">
        <f>SUMIFS(作業日報!$B$55:$B$75,作業日報!$A$55:$A$75,$A95,作業日報!$D$55:$D$75,"○")+SUMIFS(作業日報!$F$55:$F$75,作業日報!$E$55:$E$75,$A95,作業日報!$H$55:$H$75,"○")</f>
        <v>0</v>
      </c>
      <c r="G95" s="394">
        <f>SUMIFS(作業日報!$B$98:$B$118,作業日報!$A$98:$A$118,$A95,作業日報!$D$98:$D$118,"○")+SUMIFS(作業日報!$F$98:$F$118,作業日報!$E$98:$E$118,$A95,作業日報!$H$98:$H$118,"○")</f>
        <v>0</v>
      </c>
      <c r="H95" s="394">
        <f>SUMIFS(作業日報!$B$141:$B$161,作業日報!$A$141:$A$161,$A95,作業日報!$D$141:$D$161,"○")+SUMIFS(作業日報!$F$141:$F$161,作業日報!$E$141:$E$161,$A95,作業日報!$H$141:$H$161,"○")</f>
        <v>0</v>
      </c>
      <c r="I95" s="394">
        <f>SUMIFS(作業日報!$B$184:$B$204,作業日報!$A$184:$A$204,$A95,作業日報!$D$184:$D$204,"○")+SUMIFS(作業日報!$F$184:$F$204,作業日報!$E$184:$E$204,$A95,作業日報!$H$184:$H$204,"○")</f>
        <v>0</v>
      </c>
      <c r="J95" s="394">
        <f>SUMIFS(作業日報!$B$227:$B$247,作業日報!$A$227:$A$247,$A95,作業日報!$D$227:$D$247,"○")+SUMIFS(作業日報!$F$227:$F$247,作業日報!$E$227:$E$247,$A95,作業日報!$H$227:$H$247,"○")</f>
        <v>0</v>
      </c>
      <c r="K95" s="394">
        <f>SUMIFS(作業日報!$B$270:$B$290,作業日報!$A$270:$A$290,$A95,作業日報!$D$270:$D$290,"○")+SUMIFS(作業日報!$F$270:$F$290,作業日報!$E$270:$E$290,$A95,作業日報!$H$270:$H$290,"○")</f>
        <v>0</v>
      </c>
      <c r="L95" s="394">
        <f>SUMIFS(作業日報!$B$313:$B$333,作業日報!$A$313:$A$333,$A95,作業日報!$D$313:$D$333,"○")+SUMIFS(作業日報!$F$313:$F$333,作業日報!$E$313:$E$333,$A95,作業日報!$H$313:$H$333,"○")</f>
        <v>0</v>
      </c>
      <c r="M95" s="394">
        <f>SUMIFS(作業日報!$B$356:$B$376,作業日報!$A$356:$A$376,$A95,作業日報!$D$356:$D$376,"○")+SUMIFS(作業日報!$F$356:$F$376,作業日報!$E$356:$E$376,$A95,作業日報!$H$356:$H$376,"○")</f>
        <v>0</v>
      </c>
      <c r="N95" s="394">
        <f>SUMIFS(作業日報!$B$399:$B$419,作業日報!$A$399:$A$419,$A95,作業日報!$D$399:$D$419,"○")+SUMIFS(作業日報!$F$399:$F$419,作業日報!$E$399:$E$419,$A95,作業日報!$H$399:$H$419,"○")</f>
        <v>0</v>
      </c>
      <c r="O95" s="394">
        <f>SUMIFS(作業日報!$B$442:$B$462,作業日報!$A$442:$A$462,$A95,作業日報!$D$442:$D$462,"○")+SUMIFS(作業日報!$F$442:$F$462,作業日報!$E$442:$E$462,$A95,作業日報!$H$442:$H$462,"○")</f>
        <v>0</v>
      </c>
      <c r="P95" s="394">
        <f>SUMIFS(作業日報!$B$485:$B$505,作業日報!$A$485:$A$505,$A95,作業日報!$D$485:$D$505,"○")+SUMIFS(作業日報!$F$485:$F$505,作業日報!$E$485:$E$505,$A95,作業日報!$H$485:$H$505,"○")</f>
        <v>0</v>
      </c>
      <c r="Q95" s="394">
        <f>SUMIFS(作業日報!$B$528:$B$548,作業日報!$A$528:$A$548,$A95,作業日報!$D$528:$D$548,"○")+SUMIFS(作業日報!$F$528:$F$548,作業日報!$E$528:$E$548,$A95,作業日報!$H$528:$H$548,"○")</f>
        <v>0</v>
      </c>
      <c r="R95" s="394">
        <f>SUMIFS(作業日報!$B$571:$B$591,作業日報!$A$571:$A$591,$A95,作業日報!$D$571:$D$591,"○")+SUMIFS(作業日報!$F$571:$F$591,作業日報!$E$571:$E$591,$A95,作業日報!$H$571:$H$591,"○")</f>
        <v>0</v>
      </c>
      <c r="S95" s="391">
        <f>SUMIFS(作業日報!$B$614:$B$634,作業日報!$A$614:$A$634,$A95,作業日報!$D$614:$D$634,"○")+SUMIFS(作業日報!$F$614:$F$634,作業日報!$E$614:$E$634,$A95,作業日報!$H$614:$H$634,"○")</f>
        <v>0</v>
      </c>
      <c r="T95" s="393">
        <f>SUMIFS(作業日報!$B$657:$B$677,作業日報!$A$657:$A$677,$A95,作業日報!$D$657:$D$677,"○")+SUMIFS(作業日報!$F$657:$F$677,作業日報!$E$657:$E$677,$A95,作業日報!$H$657:$H$677,"○")</f>
        <v>0</v>
      </c>
      <c r="U95" s="392">
        <f>SUMIFS(作業日報!$B$700:$B$720,作業日報!$A$700:$A$720,$A95,作業日報!$D$700:$D$720,"○")+SUMIFS(作業日報!$F$700:$F$720,作業日報!$E$700:$E$720,$A95,作業日報!$H$700:$H$720,"○")</f>
        <v>0</v>
      </c>
      <c r="V95" s="392">
        <f>SUMIFS(作業日報!$B$743:$B$763,作業日報!$A$743:$A$763,$A95,作業日報!$D$743:$D$763,"○")+SUMIFS(作業日報!$F$743:$F$763,作業日報!$E$743:$E$763,$A95,作業日報!$H$743:$H$763,"○")</f>
        <v>0</v>
      </c>
      <c r="W95" s="392">
        <f>SUMIFS(作業日報!$B$786:$B$806,作業日報!$A$786:$A$806,$A95,作業日報!$D$786:$D$806,"○")+SUMIFS(作業日報!$F$786:$F$806,作業日報!$E$786:$E$806,$A95,作業日報!$H$786:$H$806,"○")</f>
        <v>0</v>
      </c>
      <c r="X95" s="392">
        <f>SUMIFS(作業日報!$B$829:$B$849,作業日報!$A$829:$A$849,$A95,作業日報!$D$829:$D$849,"○")+SUMIFS(作業日報!$F$829:$F$849,作業日報!$E$829:$E$849,$A95,作業日報!$H$829:$H$849,"○")</f>
        <v>0</v>
      </c>
      <c r="Y95" s="392">
        <f>SUMIFS(作業日報!$B$872:$B$892,作業日報!$A$872:$A$892,$A95,作業日報!$D$872:$D$892,"○")+SUMIFS(作業日報!$F$872:$F$892,作業日報!$E$872:$E$892,$A95,作業日報!$H$872:$H$892,"○")</f>
        <v>0</v>
      </c>
      <c r="Z95" s="392">
        <f>SUMIFS(作業日報!$B$915:$B$935,作業日報!$A$915:$A$935,$A95,作業日報!$D$915:$D$935,"○")+SUMIFS(作業日報!$F$915:$F$935,作業日報!$E$915:$E$935,$A95,作業日報!$H$915:$H$935,"○")</f>
        <v>0</v>
      </c>
      <c r="AA95" s="473">
        <f>SUMIFS(作業日報!$B$958:$B$978,作業日報!$A$958:$A$978,$A95,作業日報!$D$958:$D$978,"○")+SUMIFS(作業日報!$F$958:$F$978,作業日報!$E$958:$E$978,$A95,作業日報!$H$958:$H$978,"○")</f>
        <v>0</v>
      </c>
      <c r="AB95" s="392">
        <f>SUMIFS(作業日報!$B$1001:$B$1021,作業日報!$A$1001:$A$1021,$A95,作業日報!$D$1001:$D$1021,"○")+SUMIFS(作業日報!$F$1001:$F$1021,作業日報!$E$1001:$E$1021,$A95,作業日報!$H$1001:$H$1021,"○")</f>
        <v>0</v>
      </c>
      <c r="AC95" s="392">
        <f>SUMIFS(作業日報!$B$1044:$B$1064,作業日報!$A$1044:$A$1064,$A95,作業日報!$D$1044:$D$1064,"○")+SUMIFS(作業日報!$F$1044:$F$1064,作業日報!$E$1044:$E$1064,$A95,作業日報!$H$1044:$H$1064,"○")</f>
        <v>0</v>
      </c>
      <c r="AD95" s="392">
        <f>SUMIFS(作業日報!$B$1087:$B$1107,作業日報!$A$1087:$A$1107,$A95,作業日報!$D$1087:$D$1107,"○")+SUMIFS(作業日報!$F$1087:$F$1107,作業日報!$E$1087:$E$1107,$A95,作業日報!$H$1087:$H$1107,"○")</f>
        <v>0</v>
      </c>
      <c r="AE95" s="392">
        <f>SUMIFS(作業日報!$B$1130:$B$1150,作業日報!$A$1130:$A$1150,$A95,作業日報!$D$1130:$D$1150,"○")+SUMIFS(作業日報!$F$1130:$F$1150,作業日報!$E$1130:$E$1150,$A95,作業日報!$H$1130:$H$1150,"○")</f>
        <v>0</v>
      </c>
      <c r="AF95" s="392">
        <f>SUMIFS(作業日報!$B$1173:$B$1193,作業日報!$A$1173:$A$1193,$A95,作業日報!$D$1173:$D$1193,"○")+SUMIFS(作業日報!$F$1173:$F$1193,作業日報!$E$1173:$E$1193,$A95,作業日報!$H$1173:$H$1193,"○")</f>
        <v>0</v>
      </c>
      <c r="AG95" s="392">
        <f>SUMIFS(作業日報!$B$1216:$B$1236,作業日報!$A$1216:$A$1236,$A95,作業日報!$D$1216:$D$1236,"○")+SUMIFS(作業日報!$F$1216:$F$1236,作業日報!$E$1216:$E$1236,$A95,作業日報!$H$1216:$H$1236,"○")</f>
        <v>0</v>
      </c>
      <c r="AH95" s="392">
        <f>SUMIFS(作業日報!$B$1259:$B$1279,作業日報!$A$1259:$A$1279,$A95,作業日報!$D$1259:$D$1279,"○")+SUMIFS(作業日報!$F$1259:$F$1279,作業日報!$E$1259:$E$1279,$A95,作業日報!$H$1259:$H$1279,"○")</f>
        <v>0</v>
      </c>
      <c r="AI95" s="392">
        <f>SUMIFS(作業日報!$B$1302:$B$1322,作業日報!$A$1302:$A$1322,$A95,作業日報!$D$1302:$D$1322,"○")+SUMIFS(作業日報!$F$1302:$F$1322,作業日報!$E$1302:$E$1322,$A95,作業日報!$H$1302:$H$1322,"○")</f>
        <v>0</v>
      </c>
      <c r="AJ95" s="392">
        <f>SUMIFS(作業日報!$B$1345:$B$1365,作業日報!$A$1345:$A$1365,$A95,作業日報!$D$1345:$D$1365,"○")+SUMIFS(作業日報!$F$1345:$F$1365,作業日報!$E$1345:$E$1365,$A95,作業日報!$H$1345:$H$1365,"○")</f>
        <v>0</v>
      </c>
      <c r="AK95" s="392">
        <f>SUMIFS(作業日報!$B$1388:$B$1408,作業日報!$A$1388:$A$1408,$A95,作業日報!$D$1388:$D$1408,"○")+SUMIFS(作業日報!$F$1388:$F$1408,作業日報!$E$1388:$E$1408,$A95,作業日報!$H$1388:$H$1408,"○")</f>
        <v>0</v>
      </c>
      <c r="AL95" s="392">
        <f>SUMIFS(作業日報!$B$1431:$B$1451,作業日報!$A$1431:$A$1451,$A95,作業日報!$D$1431:$D$1451,"○")+SUMIFS(作業日報!$F$1431:$F$1451,作業日報!$E$1431:$E$1451,$A95,作業日報!$H$1431:$H$1451,"○")</f>
        <v>0</v>
      </c>
      <c r="AM95" s="392">
        <f>SUMIFS(作業日報!$B$1474:$B$1494,作業日報!$A$1474:$A$1494,$A95,作業日報!$D$1474:$D$1494,"○")+SUMIFS(作業日報!$F$1474:$F$1494,作業日報!$E$1474:$E$1494,$A95,作業日報!$H$1474:$H$1494,"○")</f>
        <v>0</v>
      </c>
      <c r="AN95" s="392">
        <f>SUMIFS(作業日報!$B$1517:$B$1537,作業日報!$A$1517:$A$1537,$A95,作業日報!$D$1517:$D$1537,"○")+SUMIFS(作業日報!$F$1517:$F$1537,作業日報!$E$1517:$E$1537,$A95,作業日報!$H$1517:$H$1537,"○")</f>
        <v>0</v>
      </c>
      <c r="AO95" s="392">
        <f>SUMIFS(作業日報!$B$1560:$B$1580,作業日報!$A$1560:$A$1580,$A95,作業日報!$D$1560:$D$1580,"○")+SUMIFS(作業日報!$F$1560:$F$1580,作業日報!$E$1560:$E$1580,$A95,作業日報!$H$1560:$H$1580,"○")</f>
        <v>0</v>
      </c>
      <c r="AP95" s="392">
        <f>SUMIFS(作業日報!$B$1603:$B$1623,作業日報!$A$1603:$A$1623,$A95,作業日報!$D$1603:$D$1623,"○")+SUMIFS(作業日報!$F$1603:$F$1623,作業日報!$E$1603:$E$1623,$A95,作業日報!$H$1603:$H$1623,"○")</f>
        <v>0</v>
      </c>
      <c r="AQ95" s="392">
        <f>SUMIFS(作業日報!$B$1646:$B$1666,作業日報!$A$1646:$A$1666,$A95,作業日報!$D$1646:$D$1666,"○")+SUMIFS(作業日報!$F$1646:$F$1666,作業日報!$E$1646:$E$1666,$A95,作業日報!$H$1646:$H$1666,"○")</f>
        <v>0</v>
      </c>
      <c r="AR95" s="392">
        <f>SUMIFS(作業日報!$B$1689:$B$1709,作業日報!$A$1689:$A$1709,$A95,作業日報!$D$1689:$D$1709,"○")+SUMIFS(作業日報!$F$1689:$F$1709,作業日報!$E$1689:$E$1709,$A95,作業日報!$H$1689:$H$1709,"○")</f>
        <v>0</v>
      </c>
      <c r="AS95" s="392">
        <f>SUMIFS(作業日報!$B$1732:$B$1752,作業日報!$A$1732:$A$1752,$A95,作業日報!$D$1732:$D$1752,"○")+SUMIFS(作業日報!$F$1732:$F$1752,作業日報!$E$1732:$E$1752,$A95,作業日報!$H$1732:$H$1752,"○")</f>
        <v>0</v>
      </c>
      <c r="AT95" s="392">
        <f>SUMIFS(作業日報!$B$1775:$B$1795,作業日報!$A$1775:$A$1795,$A95,作業日報!$D$1775:$D$1795,"○")+SUMIFS(作業日報!$F$1775:$F$1795,作業日報!$E$1775:$E$1795,$A95,作業日報!$H$1775:$H$1795,"○")</f>
        <v>0</v>
      </c>
      <c r="AU95" s="392">
        <f>SUMIFS(作業日報!$B$1818:$B$1838,作業日報!$A$1818:$A$1838,$A95,作業日報!$D$1818:$D$1838,"○")+SUMIFS(作業日報!$F$1818:$F$1838,作業日報!$E$1818:$E$1838,$A95,作業日報!$H$1818:$H$1838,"○")</f>
        <v>0</v>
      </c>
      <c r="AV95" s="392">
        <f>SUMIFS(作業日報!$B$1861:$B$1881,作業日報!$A$1861:$A$1881,$A95,作業日報!$D$1861:$D$1881,"○")+SUMIFS(作業日報!$F$1861:$F$1881,作業日報!$E$1861:$E$1881,$A95,作業日報!$H$1861:$H$1881,"○")</f>
        <v>0</v>
      </c>
      <c r="AW95" s="392">
        <f>SUMIFS(作業日報!$B$1904:$B$1924,作業日報!$A$1904:$A$1924,$A95,作業日報!$D$1904:$D$1924,"○")+SUMIFS(作業日報!$F$1904:$F$1924,作業日報!$E$1904:$E$1924,$A95,作業日報!$H$1904:$H$1924,"○")</f>
        <v>0</v>
      </c>
      <c r="AX95" s="392">
        <f>SUMIFS(作業日報!$B$1947:$B$1967,作業日報!$A$1947:$A$1967,$A95,作業日報!$D$1947:$D$1967,"○")+SUMIFS(作業日報!$F$1947:$F$1967,作業日報!$E$1947:$E$1967,$A95,作業日報!$H$1947:$H$1967,"○")</f>
        <v>0</v>
      </c>
      <c r="AY95" s="392">
        <f>SUMIFS(作業日報!$B$1990:$B$2010,作業日報!$A$1990:$A$2010,$A95,作業日報!$D$1990:$D$2010,"○")+SUMIFS(作業日報!$F$1990:$F$2010,作業日報!$E$1990:$E$2010,$A95,作業日報!$H$1990:$H$2010,"○")</f>
        <v>0</v>
      </c>
      <c r="AZ95" s="392">
        <f>SUMIFS(作業日報!$B$2033:$B$2053,作業日報!$A$2033:$A$2053,$A95,作業日報!$D$2033:$D$2053,"○")+SUMIFS(作業日報!$F$2033:$F$2053,作業日報!$E$2033:$E$2053,$A95,作業日報!$H$2033:$H$2053,"○")</f>
        <v>0</v>
      </c>
      <c r="BA95" s="392">
        <f>SUMIFS(作業日報!$B$2076:$B$2096,作業日報!$A$2076:$A$2096,$A95,作業日報!$D$2076:$D$2096,"○")+SUMIFS(作業日報!$F$2076:$F$2096,作業日報!$E$2076:$E$2096,$A95,作業日報!$H$2076:$H$2096,"○")</f>
        <v>0</v>
      </c>
      <c r="BB95" s="392">
        <f>SUMIFS(作業日報!$B$2119:$B$2139,作業日報!$A$2119:$A$2139,$A95,作業日報!$D$2119:$D$2139,"○")+SUMIFS(作業日報!$F$2119:$F$2139,作業日報!$E$2119:$E$2139,$A95,作業日報!$H$2119:$H$2139,"○")</f>
        <v>0</v>
      </c>
      <c r="BC95" s="478">
        <f>SUMIFS(作業日報!$B$2162:$B$2182,作業日報!$A$2162:$A$2182,$A95,作業日報!$D$2162:$D$2182,"○")+SUMIFS(作業日報!$F$2162:$F$2182,作業日報!$E$2162:$E$2182,$A95,作業日報!$H$2162:$H$2182,"○")</f>
        <v>0</v>
      </c>
    </row>
    <row r="96" spans="1:55" x14ac:dyDescent="0.2">
      <c r="A96" s="399"/>
      <c r="B96" s="398"/>
      <c r="C96" s="397"/>
      <c r="D96" s="396">
        <f>SUMIFS(作業日報!B:B,作業日報!A:A,A96,作業日報!D:D,"○")+SUMIFS(作業日報!F:F,作業日報!E:E,A96,作業日報!H:H,"○")</f>
        <v>0</v>
      </c>
      <c r="E96" s="395">
        <f>SUMIFS(作業日報!$B$12:$B$32,作業日報!$A$12:$A$32,$A96,作業日報!$D$12:$D$32,"○")+SUMIFS(作業日報!$F$12:$F$32,作業日報!$E$12:$E$32,$A96,作業日報!$H$12:$H$32,"○")</f>
        <v>0</v>
      </c>
      <c r="F96" s="394">
        <f>SUMIFS(作業日報!$B$55:$B$75,作業日報!$A$55:$A$75,$A96,作業日報!$D$55:$D$75,"○")+SUMIFS(作業日報!$F$55:$F$75,作業日報!$E$55:$E$75,$A96,作業日報!$H$55:$H$75,"○")</f>
        <v>0</v>
      </c>
      <c r="G96" s="394">
        <f>SUMIFS(作業日報!$B$98:$B$118,作業日報!$A$98:$A$118,$A96,作業日報!$D$98:$D$118,"○")+SUMIFS(作業日報!$F$98:$F$118,作業日報!$E$98:$E$118,$A96,作業日報!$H$98:$H$118,"○")</f>
        <v>0</v>
      </c>
      <c r="H96" s="394">
        <f>SUMIFS(作業日報!$B$141:$B$161,作業日報!$A$141:$A$161,$A96,作業日報!$D$141:$D$161,"○")+SUMIFS(作業日報!$F$141:$F$161,作業日報!$E$141:$E$161,$A96,作業日報!$H$141:$H$161,"○")</f>
        <v>0</v>
      </c>
      <c r="I96" s="394">
        <f>SUMIFS(作業日報!$B$184:$B$204,作業日報!$A$184:$A$204,$A96,作業日報!$D$184:$D$204,"○")+SUMIFS(作業日報!$F$184:$F$204,作業日報!$E$184:$E$204,$A96,作業日報!$H$184:$H$204,"○")</f>
        <v>0</v>
      </c>
      <c r="J96" s="394">
        <f>SUMIFS(作業日報!$B$227:$B$247,作業日報!$A$227:$A$247,$A96,作業日報!$D$227:$D$247,"○")+SUMIFS(作業日報!$F$227:$F$247,作業日報!$E$227:$E$247,$A96,作業日報!$H$227:$H$247,"○")</f>
        <v>0</v>
      </c>
      <c r="K96" s="394">
        <f>SUMIFS(作業日報!$B$270:$B$290,作業日報!$A$270:$A$290,$A96,作業日報!$D$270:$D$290,"○")+SUMIFS(作業日報!$F$270:$F$290,作業日報!$E$270:$E$290,$A96,作業日報!$H$270:$H$290,"○")</f>
        <v>0</v>
      </c>
      <c r="L96" s="394">
        <f>SUMIFS(作業日報!$B$313:$B$333,作業日報!$A$313:$A$333,$A96,作業日報!$D$313:$D$333,"○")+SUMIFS(作業日報!$F$313:$F$333,作業日報!$E$313:$E$333,$A96,作業日報!$H$313:$H$333,"○")</f>
        <v>0</v>
      </c>
      <c r="M96" s="394">
        <f>SUMIFS(作業日報!$B$356:$B$376,作業日報!$A$356:$A$376,$A96,作業日報!$D$356:$D$376,"○")+SUMIFS(作業日報!$F$356:$F$376,作業日報!$E$356:$E$376,$A96,作業日報!$H$356:$H$376,"○")</f>
        <v>0</v>
      </c>
      <c r="N96" s="394">
        <f>SUMIFS(作業日報!$B$399:$B$419,作業日報!$A$399:$A$419,$A96,作業日報!$D$399:$D$419,"○")+SUMIFS(作業日報!$F$399:$F$419,作業日報!$E$399:$E$419,$A96,作業日報!$H$399:$H$419,"○")</f>
        <v>0</v>
      </c>
      <c r="O96" s="394">
        <f>SUMIFS(作業日報!$B$442:$B$462,作業日報!$A$442:$A$462,$A96,作業日報!$D$442:$D$462,"○")+SUMIFS(作業日報!$F$442:$F$462,作業日報!$E$442:$E$462,$A96,作業日報!$H$442:$H$462,"○")</f>
        <v>0</v>
      </c>
      <c r="P96" s="394">
        <f>SUMIFS(作業日報!$B$485:$B$505,作業日報!$A$485:$A$505,$A96,作業日報!$D$485:$D$505,"○")+SUMIFS(作業日報!$F$485:$F$505,作業日報!$E$485:$E$505,$A96,作業日報!$H$485:$H$505,"○")</f>
        <v>0</v>
      </c>
      <c r="Q96" s="394">
        <f>SUMIFS(作業日報!$B$528:$B$548,作業日報!$A$528:$A$548,$A96,作業日報!$D$528:$D$548,"○")+SUMIFS(作業日報!$F$528:$F$548,作業日報!$E$528:$E$548,$A96,作業日報!$H$528:$H$548,"○")</f>
        <v>0</v>
      </c>
      <c r="R96" s="394">
        <f>SUMIFS(作業日報!$B$571:$B$591,作業日報!$A$571:$A$591,$A96,作業日報!$D$571:$D$591,"○")+SUMIFS(作業日報!$F$571:$F$591,作業日報!$E$571:$E$591,$A96,作業日報!$H$571:$H$591,"○")</f>
        <v>0</v>
      </c>
      <c r="S96" s="391">
        <f>SUMIFS(作業日報!$B$614:$B$634,作業日報!$A$614:$A$634,$A96,作業日報!$D$614:$D$634,"○")+SUMIFS(作業日報!$F$614:$F$634,作業日報!$E$614:$E$634,$A96,作業日報!$H$614:$H$634,"○")</f>
        <v>0</v>
      </c>
      <c r="T96" s="393">
        <f>SUMIFS(作業日報!$B$657:$B$677,作業日報!$A$657:$A$677,$A96,作業日報!$D$657:$D$677,"○")+SUMIFS(作業日報!$F$657:$F$677,作業日報!$E$657:$E$677,$A96,作業日報!$H$657:$H$677,"○")</f>
        <v>0</v>
      </c>
      <c r="U96" s="392">
        <f>SUMIFS(作業日報!$B$700:$B$720,作業日報!$A$700:$A$720,$A96,作業日報!$D$700:$D$720,"○")+SUMIFS(作業日報!$F$700:$F$720,作業日報!$E$700:$E$720,$A96,作業日報!$H$700:$H$720,"○")</f>
        <v>0</v>
      </c>
      <c r="V96" s="392">
        <f>SUMIFS(作業日報!$B$743:$B$763,作業日報!$A$743:$A$763,$A96,作業日報!$D$743:$D$763,"○")+SUMIFS(作業日報!$F$743:$F$763,作業日報!$E$743:$E$763,$A96,作業日報!$H$743:$H$763,"○")</f>
        <v>0</v>
      </c>
      <c r="W96" s="392">
        <f>SUMIFS(作業日報!$B$786:$B$806,作業日報!$A$786:$A$806,$A96,作業日報!$D$786:$D$806,"○")+SUMIFS(作業日報!$F$786:$F$806,作業日報!$E$786:$E$806,$A96,作業日報!$H$786:$H$806,"○")</f>
        <v>0</v>
      </c>
      <c r="X96" s="392">
        <f>SUMIFS(作業日報!$B$829:$B$849,作業日報!$A$829:$A$849,$A96,作業日報!$D$829:$D$849,"○")+SUMIFS(作業日報!$F$829:$F$849,作業日報!$E$829:$E$849,$A96,作業日報!$H$829:$H$849,"○")</f>
        <v>0</v>
      </c>
      <c r="Y96" s="392">
        <f>SUMIFS(作業日報!$B$872:$B$892,作業日報!$A$872:$A$892,$A96,作業日報!$D$872:$D$892,"○")+SUMIFS(作業日報!$F$872:$F$892,作業日報!$E$872:$E$892,$A96,作業日報!$H$872:$H$892,"○")</f>
        <v>0</v>
      </c>
      <c r="Z96" s="392">
        <f>SUMIFS(作業日報!$B$915:$B$935,作業日報!$A$915:$A$935,$A96,作業日報!$D$915:$D$935,"○")+SUMIFS(作業日報!$F$915:$F$935,作業日報!$E$915:$E$935,$A96,作業日報!$H$915:$H$935,"○")</f>
        <v>0</v>
      </c>
      <c r="AA96" s="473">
        <f>SUMIFS(作業日報!$B$958:$B$978,作業日報!$A$958:$A$978,$A96,作業日報!$D$958:$D$978,"○")+SUMIFS(作業日報!$F$958:$F$978,作業日報!$E$958:$E$978,$A96,作業日報!$H$958:$H$978,"○")</f>
        <v>0</v>
      </c>
      <c r="AB96" s="392">
        <f>SUMIFS(作業日報!$B$1001:$B$1021,作業日報!$A$1001:$A$1021,$A96,作業日報!$D$1001:$D$1021,"○")+SUMIFS(作業日報!$F$1001:$F$1021,作業日報!$E$1001:$E$1021,$A96,作業日報!$H$1001:$H$1021,"○")</f>
        <v>0</v>
      </c>
      <c r="AC96" s="392">
        <f>SUMIFS(作業日報!$B$1044:$B$1064,作業日報!$A$1044:$A$1064,$A96,作業日報!$D$1044:$D$1064,"○")+SUMIFS(作業日報!$F$1044:$F$1064,作業日報!$E$1044:$E$1064,$A96,作業日報!$H$1044:$H$1064,"○")</f>
        <v>0</v>
      </c>
      <c r="AD96" s="392">
        <f>SUMIFS(作業日報!$B$1087:$B$1107,作業日報!$A$1087:$A$1107,$A96,作業日報!$D$1087:$D$1107,"○")+SUMIFS(作業日報!$F$1087:$F$1107,作業日報!$E$1087:$E$1107,$A96,作業日報!$H$1087:$H$1107,"○")</f>
        <v>0</v>
      </c>
      <c r="AE96" s="392">
        <f>SUMIFS(作業日報!$B$1130:$B$1150,作業日報!$A$1130:$A$1150,$A96,作業日報!$D$1130:$D$1150,"○")+SUMIFS(作業日報!$F$1130:$F$1150,作業日報!$E$1130:$E$1150,$A96,作業日報!$H$1130:$H$1150,"○")</f>
        <v>0</v>
      </c>
      <c r="AF96" s="392">
        <f>SUMIFS(作業日報!$B$1173:$B$1193,作業日報!$A$1173:$A$1193,$A96,作業日報!$D$1173:$D$1193,"○")+SUMIFS(作業日報!$F$1173:$F$1193,作業日報!$E$1173:$E$1193,$A96,作業日報!$H$1173:$H$1193,"○")</f>
        <v>0</v>
      </c>
      <c r="AG96" s="392">
        <f>SUMIFS(作業日報!$B$1216:$B$1236,作業日報!$A$1216:$A$1236,$A96,作業日報!$D$1216:$D$1236,"○")+SUMIFS(作業日報!$F$1216:$F$1236,作業日報!$E$1216:$E$1236,$A96,作業日報!$H$1216:$H$1236,"○")</f>
        <v>0</v>
      </c>
      <c r="AH96" s="392">
        <f>SUMIFS(作業日報!$B$1259:$B$1279,作業日報!$A$1259:$A$1279,$A96,作業日報!$D$1259:$D$1279,"○")+SUMIFS(作業日報!$F$1259:$F$1279,作業日報!$E$1259:$E$1279,$A96,作業日報!$H$1259:$H$1279,"○")</f>
        <v>0</v>
      </c>
      <c r="AI96" s="392">
        <f>SUMIFS(作業日報!$B$1302:$B$1322,作業日報!$A$1302:$A$1322,$A96,作業日報!$D$1302:$D$1322,"○")+SUMIFS(作業日報!$F$1302:$F$1322,作業日報!$E$1302:$E$1322,$A96,作業日報!$H$1302:$H$1322,"○")</f>
        <v>0</v>
      </c>
      <c r="AJ96" s="392">
        <f>SUMIFS(作業日報!$B$1345:$B$1365,作業日報!$A$1345:$A$1365,$A96,作業日報!$D$1345:$D$1365,"○")+SUMIFS(作業日報!$F$1345:$F$1365,作業日報!$E$1345:$E$1365,$A96,作業日報!$H$1345:$H$1365,"○")</f>
        <v>0</v>
      </c>
      <c r="AK96" s="392">
        <f>SUMIFS(作業日報!$B$1388:$B$1408,作業日報!$A$1388:$A$1408,$A96,作業日報!$D$1388:$D$1408,"○")+SUMIFS(作業日報!$F$1388:$F$1408,作業日報!$E$1388:$E$1408,$A96,作業日報!$H$1388:$H$1408,"○")</f>
        <v>0</v>
      </c>
      <c r="AL96" s="392">
        <f>SUMIFS(作業日報!$B$1431:$B$1451,作業日報!$A$1431:$A$1451,$A96,作業日報!$D$1431:$D$1451,"○")+SUMIFS(作業日報!$F$1431:$F$1451,作業日報!$E$1431:$E$1451,$A96,作業日報!$H$1431:$H$1451,"○")</f>
        <v>0</v>
      </c>
      <c r="AM96" s="392">
        <f>SUMIFS(作業日報!$B$1474:$B$1494,作業日報!$A$1474:$A$1494,$A96,作業日報!$D$1474:$D$1494,"○")+SUMIFS(作業日報!$F$1474:$F$1494,作業日報!$E$1474:$E$1494,$A96,作業日報!$H$1474:$H$1494,"○")</f>
        <v>0</v>
      </c>
      <c r="AN96" s="392">
        <f>SUMIFS(作業日報!$B$1517:$B$1537,作業日報!$A$1517:$A$1537,$A96,作業日報!$D$1517:$D$1537,"○")+SUMIFS(作業日報!$F$1517:$F$1537,作業日報!$E$1517:$E$1537,$A96,作業日報!$H$1517:$H$1537,"○")</f>
        <v>0</v>
      </c>
      <c r="AO96" s="392">
        <f>SUMIFS(作業日報!$B$1560:$B$1580,作業日報!$A$1560:$A$1580,$A96,作業日報!$D$1560:$D$1580,"○")+SUMIFS(作業日報!$F$1560:$F$1580,作業日報!$E$1560:$E$1580,$A96,作業日報!$H$1560:$H$1580,"○")</f>
        <v>0</v>
      </c>
      <c r="AP96" s="392">
        <f>SUMIFS(作業日報!$B$1603:$B$1623,作業日報!$A$1603:$A$1623,$A96,作業日報!$D$1603:$D$1623,"○")+SUMIFS(作業日報!$F$1603:$F$1623,作業日報!$E$1603:$E$1623,$A96,作業日報!$H$1603:$H$1623,"○")</f>
        <v>0</v>
      </c>
      <c r="AQ96" s="392">
        <f>SUMIFS(作業日報!$B$1646:$B$1666,作業日報!$A$1646:$A$1666,$A96,作業日報!$D$1646:$D$1666,"○")+SUMIFS(作業日報!$F$1646:$F$1666,作業日報!$E$1646:$E$1666,$A96,作業日報!$H$1646:$H$1666,"○")</f>
        <v>0</v>
      </c>
      <c r="AR96" s="392">
        <f>SUMIFS(作業日報!$B$1689:$B$1709,作業日報!$A$1689:$A$1709,$A96,作業日報!$D$1689:$D$1709,"○")+SUMIFS(作業日報!$F$1689:$F$1709,作業日報!$E$1689:$E$1709,$A96,作業日報!$H$1689:$H$1709,"○")</f>
        <v>0</v>
      </c>
      <c r="AS96" s="392">
        <f>SUMIFS(作業日報!$B$1732:$B$1752,作業日報!$A$1732:$A$1752,$A96,作業日報!$D$1732:$D$1752,"○")+SUMIFS(作業日報!$F$1732:$F$1752,作業日報!$E$1732:$E$1752,$A96,作業日報!$H$1732:$H$1752,"○")</f>
        <v>0</v>
      </c>
      <c r="AT96" s="392">
        <f>SUMIFS(作業日報!$B$1775:$B$1795,作業日報!$A$1775:$A$1795,$A96,作業日報!$D$1775:$D$1795,"○")+SUMIFS(作業日報!$F$1775:$F$1795,作業日報!$E$1775:$E$1795,$A96,作業日報!$H$1775:$H$1795,"○")</f>
        <v>0</v>
      </c>
      <c r="AU96" s="392">
        <f>SUMIFS(作業日報!$B$1818:$B$1838,作業日報!$A$1818:$A$1838,$A96,作業日報!$D$1818:$D$1838,"○")+SUMIFS(作業日報!$F$1818:$F$1838,作業日報!$E$1818:$E$1838,$A96,作業日報!$H$1818:$H$1838,"○")</f>
        <v>0</v>
      </c>
      <c r="AV96" s="392">
        <f>SUMIFS(作業日報!$B$1861:$B$1881,作業日報!$A$1861:$A$1881,$A96,作業日報!$D$1861:$D$1881,"○")+SUMIFS(作業日報!$F$1861:$F$1881,作業日報!$E$1861:$E$1881,$A96,作業日報!$H$1861:$H$1881,"○")</f>
        <v>0</v>
      </c>
      <c r="AW96" s="392">
        <f>SUMIFS(作業日報!$B$1904:$B$1924,作業日報!$A$1904:$A$1924,$A96,作業日報!$D$1904:$D$1924,"○")+SUMIFS(作業日報!$F$1904:$F$1924,作業日報!$E$1904:$E$1924,$A96,作業日報!$H$1904:$H$1924,"○")</f>
        <v>0</v>
      </c>
      <c r="AX96" s="392">
        <f>SUMIFS(作業日報!$B$1947:$B$1967,作業日報!$A$1947:$A$1967,$A96,作業日報!$D$1947:$D$1967,"○")+SUMIFS(作業日報!$F$1947:$F$1967,作業日報!$E$1947:$E$1967,$A96,作業日報!$H$1947:$H$1967,"○")</f>
        <v>0</v>
      </c>
      <c r="AY96" s="392">
        <f>SUMIFS(作業日報!$B$1990:$B$2010,作業日報!$A$1990:$A$2010,$A96,作業日報!$D$1990:$D$2010,"○")+SUMIFS(作業日報!$F$1990:$F$2010,作業日報!$E$1990:$E$2010,$A96,作業日報!$H$1990:$H$2010,"○")</f>
        <v>0</v>
      </c>
      <c r="AZ96" s="392">
        <f>SUMIFS(作業日報!$B$2033:$B$2053,作業日報!$A$2033:$A$2053,$A96,作業日報!$D$2033:$D$2053,"○")+SUMIFS(作業日報!$F$2033:$F$2053,作業日報!$E$2033:$E$2053,$A96,作業日報!$H$2033:$H$2053,"○")</f>
        <v>0</v>
      </c>
      <c r="BA96" s="392">
        <f>SUMIFS(作業日報!$B$2076:$B$2096,作業日報!$A$2076:$A$2096,$A96,作業日報!$D$2076:$D$2096,"○")+SUMIFS(作業日報!$F$2076:$F$2096,作業日報!$E$2076:$E$2096,$A96,作業日報!$H$2076:$H$2096,"○")</f>
        <v>0</v>
      </c>
      <c r="BB96" s="392">
        <f>SUMIFS(作業日報!$B$2119:$B$2139,作業日報!$A$2119:$A$2139,$A96,作業日報!$D$2119:$D$2139,"○")+SUMIFS(作業日報!$F$2119:$F$2139,作業日報!$E$2119:$E$2139,$A96,作業日報!$H$2119:$H$2139,"○")</f>
        <v>0</v>
      </c>
      <c r="BC96" s="478">
        <f>SUMIFS(作業日報!$B$2162:$B$2182,作業日報!$A$2162:$A$2182,$A96,作業日報!$D$2162:$D$2182,"○")+SUMIFS(作業日報!$F$2162:$F$2182,作業日報!$E$2162:$E$2182,$A96,作業日報!$H$2162:$H$2182,"○")</f>
        <v>0</v>
      </c>
    </row>
    <row r="97" spans="1:55" x14ac:dyDescent="0.2">
      <c r="A97" s="399"/>
      <c r="B97" s="398"/>
      <c r="C97" s="397"/>
      <c r="D97" s="396">
        <f>SUMIFS(作業日報!B:B,作業日報!A:A,A97,作業日報!D:D,"○")+SUMIFS(作業日報!F:F,作業日報!E:E,A97,作業日報!H:H,"○")</f>
        <v>0</v>
      </c>
      <c r="E97" s="395">
        <f>SUMIFS(作業日報!$B$12:$B$32,作業日報!$A$12:$A$32,$A97,作業日報!$D$12:$D$32,"○")+SUMIFS(作業日報!$F$12:$F$32,作業日報!$E$12:$E$32,$A97,作業日報!$H$12:$H$32,"○")</f>
        <v>0</v>
      </c>
      <c r="F97" s="394">
        <f>SUMIFS(作業日報!$B$55:$B$75,作業日報!$A$55:$A$75,$A97,作業日報!$D$55:$D$75,"○")+SUMIFS(作業日報!$F$55:$F$75,作業日報!$E$55:$E$75,$A97,作業日報!$H$55:$H$75,"○")</f>
        <v>0</v>
      </c>
      <c r="G97" s="394">
        <f>SUMIFS(作業日報!$B$98:$B$118,作業日報!$A$98:$A$118,$A97,作業日報!$D$98:$D$118,"○")+SUMIFS(作業日報!$F$98:$F$118,作業日報!$E$98:$E$118,$A97,作業日報!$H$98:$H$118,"○")</f>
        <v>0</v>
      </c>
      <c r="H97" s="394">
        <f>SUMIFS(作業日報!$B$141:$B$161,作業日報!$A$141:$A$161,$A97,作業日報!$D$141:$D$161,"○")+SUMIFS(作業日報!$F$141:$F$161,作業日報!$E$141:$E$161,$A97,作業日報!$H$141:$H$161,"○")</f>
        <v>0</v>
      </c>
      <c r="I97" s="394">
        <f>SUMIFS(作業日報!$B$184:$B$204,作業日報!$A$184:$A$204,$A97,作業日報!$D$184:$D$204,"○")+SUMIFS(作業日報!$F$184:$F$204,作業日報!$E$184:$E$204,$A97,作業日報!$H$184:$H$204,"○")</f>
        <v>0</v>
      </c>
      <c r="J97" s="394">
        <f>SUMIFS(作業日報!$B$227:$B$247,作業日報!$A$227:$A$247,$A97,作業日報!$D$227:$D$247,"○")+SUMIFS(作業日報!$F$227:$F$247,作業日報!$E$227:$E$247,$A97,作業日報!$H$227:$H$247,"○")</f>
        <v>0</v>
      </c>
      <c r="K97" s="394">
        <f>SUMIFS(作業日報!$B$270:$B$290,作業日報!$A$270:$A$290,$A97,作業日報!$D$270:$D$290,"○")+SUMIFS(作業日報!$F$270:$F$290,作業日報!$E$270:$E$290,$A97,作業日報!$H$270:$H$290,"○")</f>
        <v>0</v>
      </c>
      <c r="L97" s="394">
        <f>SUMIFS(作業日報!$B$313:$B$333,作業日報!$A$313:$A$333,$A97,作業日報!$D$313:$D$333,"○")+SUMIFS(作業日報!$F$313:$F$333,作業日報!$E$313:$E$333,$A97,作業日報!$H$313:$H$333,"○")</f>
        <v>0</v>
      </c>
      <c r="M97" s="394">
        <f>SUMIFS(作業日報!$B$356:$B$376,作業日報!$A$356:$A$376,$A97,作業日報!$D$356:$D$376,"○")+SUMIFS(作業日報!$F$356:$F$376,作業日報!$E$356:$E$376,$A97,作業日報!$H$356:$H$376,"○")</f>
        <v>0</v>
      </c>
      <c r="N97" s="394">
        <f>SUMIFS(作業日報!$B$399:$B$419,作業日報!$A$399:$A$419,$A97,作業日報!$D$399:$D$419,"○")+SUMIFS(作業日報!$F$399:$F$419,作業日報!$E$399:$E$419,$A97,作業日報!$H$399:$H$419,"○")</f>
        <v>0</v>
      </c>
      <c r="O97" s="394">
        <f>SUMIFS(作業日報!$B$442:$B$462,作業日報!$A$442:$A$462,$A97,作業日報!$D$442:$D$462,"○")+SUMIFS(作業日報!$F$442:$F$462,作業日報!$E$442:$E$462,$A97,作業日報!$H$442:$H$462,"○")</f>
        <v>0</v>
      </c>
      <c r="P97" s="394">
        <f>SUMIFS(作業日報!$B$485:$B$505,作業日報!$A$485:$A$505,$A97,作業日報!$D$485:$D$505,"○")+SUMIFS(作業日報!$F$485:$F$505,作業日報!$E$485:$E$505,$A97,作業日報!$H$485:$H$505,"○")</f>
        <v>0</v>
      </c>
      <c r="Q97" s="394">
        <f>SUMIFS(作業日報!$B$528:$B$548,作業日報!$A$528:$A$548,$A97,作業日報!$D$528:$D$548,"○")+SUMIFS(作業日報!$F$528:$F$548,作業日報!$E$528:$E$548,$A97,作業日報!$H$528:$H$548,"○")</f>
        <v>0</v>
      </c>
      <c r="R97" s="394">
        <f>SUMIFS(作業日報!$B$571:$B$591,作業日報!$A$571:$A$591,$A97,作業日報!$D$571:$D$591,"○")+SUMIFS(作業日報!$F$571:$F$591,作業日報!$E$571:$E$591,$A97,作業日報!$H$571:$H$591,"○")</f>
        <v>0</v>
      </c>
      <c r="S97" s="391">
        <f>SUMIFS(作業日報!$B$614:$B$634,作業日報!$A$614:$A$634,$A97,作業日報!$D$614:$D$634,"○")+SUMIFS(作業日報!$F$614:$F$634,作業日報!$E$614:$E$634,$A97,作業日報!$H$614:$H$634,"○")</f>
        <v>0</v>
      </c>
      <c r="T97" s="393">
        <f>SUMIFS(作業日報!$B$657:$B$677,作業日報!$A$657:$A$677,$A97,作業日報!$D$657:$D$677,"○")+SUMIFS(作業日報!$F$657:$F$677,作業日報!$E$657:$E$677,$A97,作業日報!$H$657:$H$677,"○")</f>
        <v>0</v>
      </c>
      <c r="U97" s="392">
        <f>SUMIFS(作業日報!$B$700:$B$720,作業日報!$A$700:$A$720,$A97,作業日報!$D$700:$D$720,"○")+SUMIFS(作業日報!$F$700:$F$720,作業日報!$E$700:$E$720,$A97,作業日報!$H$700:$H$720,"○")</f>
        <v>0</v>
      </c>
      <c r="V97" s="392">
        <f>SUMIFS(作業日報!$B$743:$B$763,作業日報!$A$743:$A$763,$A97,作業日報!$D$743:$D$763,"○")+SUMIFS(作業日報!$F$743:$F$763,作業日報!$E$743:$E$763,$A97,作業日報!$H$743:$H$763,"○")</f>
        <v>0</v>
      </c>
      <c r="W97" s="392">
        <f>SUMIFS(作業日報!$B$786:$B$806,作業日報!$A$786:$A$806,$A97,作業日報!$D$786:$D$806,"○")+SUMIFS(作業日報!$F$786:$F$806,作業日報!$E$786:$E$806,$A97,作業日報!$H$786:$H$806,"○")</f>
        <v>0</v>
      </c>
      <c r="X97" s="392">
        <f>SUMIFS(作業日報!$B$829:$B$849,作業日報!$A$829:$A$849,$A97,作業日報!$D$829:$D$849,"○")+SUMIFS(作業日報!$F$829:$F$849,作業日報!$E$829:$E$849,$A97,作業日報!$H$829:$H$849,"○")</f>
        <v>0</v>
      </c>
      <c r="Y97" s="392">
        <f>SUMIFS(作業日報!$B$872:$B$892,作業日報!$A$872:$A$892,$A97,作業日報!$D$872:$D$892,"○")+SUMIFS(作業日報!$F$872:$F$892,作業日報!$E$872:$E$892,$A97,作業日報!$H$872:$H$892,"○")</f>
        <v>0</v>
      </c>
      <c r="Z97" s="392">
        <f>SUMIFS(作業日報!$B$915:$B$935,作業日報!$A$915:$A$935,$A97,作業日報!$D$915:$D$935,"○")+SUMIFS(作業日報!$F$915:$F$935,作業日報!$E$915:$E$935,$A97,作業日報!$H$915:$H$935,"○")</f>
        <v>0</v>
      </c>
      <c r="AA97" s="473">
        <f>SUMIFS(作業日報!$B$958:$B$978,作業日報!$A$958:$A$978,$A97,作業日報!$D$958:$D$978,"○")+SUMIFS(作業日報!$F$958:$F$978,作業日報!$E$958:$E$978,$A97,作業日報!$H$958:$H$978,"○")</f>
        <v>0</v>
      </c>
      <c r="AB97" s="392">
        <f>SUMIFS(作業日報!$B$1001:$B$1021,作業日報!$A$1001:$A$1021,$A97,作業日報!$D$1001:$D$1021,"○")+SUMIFS(作業日報!$F$1001:$F$1021,作業日報!$E$1001:$E$1021,$A97,作業日報!$H$1001:$H$1021,"○")</f>
        <v>0</v>
      </c>
      <c r="AC97" s="392">
        <f>SUMIFS(作業日報!$B$1044:$B$1064,作業日報!$A$1044:$A$1064,$A97,作業日報!$D$1044:$D$1064,"○")+SUMIFS(作業日報!$F$1044:$F$1064,作業日報!$E$1044:$E$1064,$A97,作業日報!$H$1044:$H$1064,"○")</f>
        <v>0</v>
      </c>
      <c r="AD97" s="392">
        <f>SUMIFS(作業日報!$B$1087:$B$1107,作業日報!$A$1087:$A$1107,$A97,作業日報!$D$1087:$D$1107,"○")+SUMIFS(作業日報!$F$1087:$F$1107,作業日報!$E$1087:$E$1107,$A97,作業日報!$H$1087:$H$1107,"○")</f>
        <v>0</v>
      </c>
      <c r="AE97" s="392">
        <f>SUMIFS(作業日報!$B$1130:$B$1150,作業日報!$A$1130:$A$1150,$A97,作業日報!$D$1130:$D$1150,"○")+SUMIFS(作業日報!$F$1130:$F$1150,作業日報!$E$1130:$E$1150,$A97,作業日報!$H$1130:$H$1150,"○")</f>
        <v>0</v>
      </c>
      <c r="AF97" s="392">
        <f>SUMIFS(作業日報!$B$1173:$B$1193,作業日報!$A$1173:$A$1193,$A97,作業日報!$D$1173:$D$1193,"○")+SUMIFS(作業日報!$F$1173:$F$1193,作業日報!$E$1173:$E$1193,$A97,作業日報!$H$1173:$H$1193,"○")</f>
        <v>0</v>
      </c>
      <c r="AG97" s="392">
        <f>SUMIFS(作業日報!$B$1216:$B$1236,作業日報!$A$1216:$A$1236,$A97,作業日報!$D$1216:$D$1236,"○")+SUMIFS(作業日報!$F$1216:$F$1236,作業日報!$E$1216:$E$1236,$A97,作業日報!$H$1216:$H$1236,"○")</f>
        <v>0</v>
      </c>
      <c r="AH97" s="392">
        <f>SUMIFS(作業日報!$B$1259:$B$1279,作業日報!$A$1259:$A$1279,$A97,作業日報!$D$1259:$D$1279,"○")+SUMIFS(作業日報!$F$1259:$F$1279,作業日報!$E$1259:$E$1279,$A97,作業日報!$H$1259:$H$1279,"○")</f>
        <v>0</v>
      </c>
      <c r="AI97" s="392">
        <f>SUMIFS(作業日報!$B$1302:$B$1322,作業日報!$A$1302:$A$1322,$A97,作業日報!$D$1302:$D$1322,"○")+SUMIFS(作業日報!$F$1302:$F$1322,作業日報!$E$1302:$E$1322,$A97,作業日報!$H$1302:$H$1322,"○")</f>
        <v>0</v>
      </c>
      <c r="AJ97" s="392">
        <f>SUMIFS(作業日報!$B$1345:$B$1365,作業日報!$A$1345:$A$1365,$A97,作業日報!$D$1345:$D$1365,"○")+SUMIFS(作業日報!$F$1345:$F$1365,作業日報!$E$1345:$E$1365,$A97,作業日報!$H$1345:$H$1365,"○")</f>
        <v>0</v>
      </c>
      <c r="AK97" s="392">
        <f>SUMIFS(作業日報!$B$1388:$B$1408,作業日報!$A$1388:$A$1408,$A97,作業日報!$D$1388:$D$1408,"○")+SUMIFS(作業日報!$F$1388:$F$1408,作業日報!$E$1388:$E$1408,$A97,作業日報!$H$1388:$H$1408,"○")</f>
        <v>0</v>
      </c>
      <c r="AL97" s="392">
        <f>SUMIFS(作業日報!$B$1431:$B$1451,作業日報!$A$1431:$A$1451,$A97,作業日報!$D$1431:$D$1451,"○")+SUMIFS(作業日報!$F$1431:$F$1451,作業日報!$E$1431:$E$1451,$A97,作業日報!$H$1431:$H$1451,"○")</f>
        <v>0</v>
      </c>
      <c r="AM97" s="392">
        <f>SUMIFS(作業日報!$B$1474:$B$1494,作業日報!$A$1474:$A$1494,$A97,作業日報!$D$1474:$D$1494,"○")+SUMIFS(作業日報!$F$1474:$F$1494,作業日報!$E$1474:$E$1494,$A97,作業日報!$H$1474:$H$1494,"○")</f>
        <v>0</v>
      </c>
      <c r="AN97" s="392">
        <f>SUMIFS(作業日報!$B$1517:$B$1537,作業日報!$A$1517:$A$1537,$A97,作業日報!$D$1517:$D$1537,"○")+SUMIFS(作業日報!$F$1517:$F$1537,作業日報!$E$1517:$E$1537,$A97,作業日報!$H$1517:$H$1537,"○")</f>
        <v>0</v>
      </c>
      <c r="AO97" s="392">
        <f>SUMIFS(作業日報!$B$1560:$B$1580,作業日報!$A$1560:$A$1580,$A97,作業日報!$D$1560:$D$1580,"○")+SUMIFS(作業日報!$F$1560:$F$1580,作業日報!$E$1560:$E$1580,$A97,作業日報!$H$1560:$H$1580,"○")</f>
        <v>0</v>
      </c>
      <c r="AP97" s="392">
        <f>SUMIFS(作業日報!$B$1603:$B$1623,作業日報!$A$1603:$A$1623,$A97,作業日報!$D$1603:$D$1623,"○")+SUMIFS(作業日報!$F$1603:$F$1623,作業日報!$E$1603:$E$1623,$A97,作業日報!$H$1603:$H$1623,"○")</f>
        <v>0</v>
      </c>
      <c r="AQ97" s="392">
        <f>SUMIFS(作業日報!$B$1646:$B$1666,作業日報!$A$1646:$A$1666,$A97,作業日報!$D$1646:$D$1666,"○")+SUMIFS(作業日報!$F$1646:$F$1666,作業日報!$E$1646:$E$1666,$A97,作業日報!$H$1646:$H$1666,"○")</f>
        <v>0</v>
      </c>
      <c r="AR97" s="392">
        <f>SUMIFS(作業日報!$B$1689:$B$1709,作業日報!$A$1689:$A$1709,$A97,作業日報!$D$1689:$D$1709,"○")+SUMIFS(作業日報!$F$1689:$F$1709,作業日報!$E$1689:$E$1709,$A97,作業日報!$H$1689:$H$1709,"○")</f>
        <v>0</v>
      </c>
      <c r="AS97" s="392">
        <f>SUMIFS(作業日報!$B$1732:$B$1752,作業日報!$A$1732:$A$1752,$A97,作業日報!$D$1732:$D$1752,"○")+SUMIFS(作業日報!$F$1732:$F$1752,作業日報!$E$1732:$E$1752,$A97,作業日報!$H$1732:$H$1752,"○")</f>
        <v>0</v>
      </c>
      <c r="AT97" s="392">
        <f>SUMIFS(作業日報!$B$1775:$B$1795,作業日報!$A$1775:$A$1795,$A97,作業日報!$D$1775:$D$1795,"○")+SUMIFS(作業日報!$F$1775:$F$1795,作業日報!$E$1775:$E$1795,$A97,作業日報!$H$1775:$H$1795,"○")</f>
        <v>0</v>
      </c>
      <c r="AU97" s="392">
        <f>SUMIFS(作業日報!$B$1818:$B$1838,作業日報!$A$1818:$A$1838,$A97,作業日報!$D$1818:$D$1838,"○")+SUMIFS(作業日報!$F$1818:$F$1838,作業日報!$E$1818:$E$1838,$A97,作業日報!$H$1818:$H$1838,"○")</f>
        <v>0</v>
      </c>
      <c r="AV97" s="392">
        <f>SUMIFS(作業日報!$B$1861:$B$1881,作業日報!$A$1861:$A$1881,$A97,作業日報!$D$1861:$D$1881,"○")+SUMIFS(作業日報!$F$1861:$F$1881,作業日報!$E$1861:$E$1881,$A97,作業日報!$H$1861:$H$1881,"○")</f>
        <v>0</v>
      </c>
      <c r="AW97" s="392">
        <f>SUMIFS(作業日報!$B$1904:$B$1924,作業日報!$A$1904:$A$1924,$A97,作業日報!$D$1904:$D$1924,"○")+SUMIFS(作業日報!$F$1904:$F$1924,作業日報!$E$1904:$E$1924,$A97,作業日報!$H$1904:$H$1924,"○")</f>
        <v>0</v>
      </c>
      <c r="AX97" s="392">
        <f>SUMIFS(作業日報!$B$1947:$B$1967,作業日報!$A$1947:$A$1967,$A97,作業日報!$D$1947:$D$1967,"○")+SUMIFS(作業日報!$F$1947:$F$1967,作業日報!$E$1947:$E$1967,$A97,作業日報!$H$1947:$H$1967,"○")</f>
        <v>0</v>
      </c>
      <c r="AY97" s="392">
        <f>SUMIFS(作業日報!$B$1990:$B$2010,作業日報!$A$1990:$A$2010,$A97,作業日報!$D$1990:$D$2010,"○")+SUMIFS(作業日報!$F$1990:$F$2010,作業日報!$E$1990:$E$2010,$A97,作業日報!$H$1990:$H$2010,"○")</f>
        <v>0</v>
      </c>
      <c r="AZ97" s="392">
        <f>SUMIFS(作業日報!$B$2033:$B$2053,作業日報!$A$2033:$A$2053,$A97,作業日報!$D$2033:$D$2053,"○")+SUMIFS(作業日報!$F$2033:$F$2053,作業日報!$E$2033:$E$2053,$A97,作業日報!$H$2033:$H$2053,"○")</f>
        <v>0</v>
      </c>
      <c r="BA97" s="392">
        <f>SUMIFS(作業日報!$B$2076:$B$2096,作業日報!$A$2076:$A$2096,$A97,作業日報!$D$2076:$D$2096,"○")+SUMIFS(作業日報!$F$2076:$F$2096,作業日報!$E$2076:$E$2096,$A97,作業日報!$H$2076:$H$2096,"○")</f>
        <v>0</v>
      </c>
      <c r="BB97" s="392">
        <f>SUMIFS(作業日報!$B$2119:$B$2139,作業日報!$A$2119:$A$2139,$A97,作業日報!$D$2119:$D$2139,"○")+SUMIFS(作業日報!$F$2119:$F$2139,作業日報!$E$2119:$E$2139,$A97,作業日報!$H$2119:$H$2139,"○")</f>
        <v>0</v>
      </c>
      <c r="BC97" s="478">
        <f>SUMIFS(作業日報!$B$2162:$B$2182,作業日報!$A$2162:$A$2182,$A97,作業日報!$D$2162:$D$2182,"○")+SUMIFS(作業日報!$F$2162:$F$2182,作業日報!$E$2162:$E$2182,$A97,作業日報!$H$2162:$H$2182,"○")</f>
        <v>0</v>
      </c>
    </row>
    <row r="98" spans="1:55" x14ac:dyDescent="0.2">
      <c r="A98" s="399"/>
      <c r="B98" s="398"/>
      <c r="C98" s="397"/>
      <c r="D98" s="396">
        <f>SUMIFS(作業日報!B:B,作業日報!A:A,A98,作業日報!D:D,"○")+SUMIFS(作業日報!F:F,作業日報!E:E,A98,作業日報!H:H,"○")</f>
        <v>0</v>
      </c>
      <c r="E98" s="395">
        <f>SUMIFS(作業日報!$B$12:$B$32,作業日報!$A$12:$A$32,$A98,作業日報!$D$12:$D$32,"○")+SUMIFS(作業日報!$F$12:$F$32,作業日報!$E$12:$E$32,$A98,作業日報!$H$12:$H$32,"○")</f>
        <v>0</v>
      </c>
      <c r="F98" s="394">
        <f>SUMIFS(作業日報!$B$55:$B$75,作業日報!$A$55:$A$75,$A98,作業日報!$D$55:$D$75,"○")+SUMIFS(作業日報!$F$55:$F$75,作業日報!$E$55:$E$75,$A98,作業日報!$H$55:$H$75,"○")</f>
        <v>0</v>
      </c>
      <c r="G98" s="394">
        <f>SUMIFS(作業日報!$B$98:$B$118,作業日報!$A$98:$A$118,$A98,作業日報!$D$98:$D$118,"○")+SUMIFS(作業日報!$F$98:$F$118,作業日報!$E$98:$E$118,$A98,作業日報!$H$98:$H$118,"○")</f>
        <v>0</v>
      </c>
      <c r="H98" s="394">
        <f>SUMIFS(作業日報!$B$141:$B$161,作業日報!$A$141:$A$161,$A98,作業日報!$D$141:$D$161,"○")+SUMIFS(作業日報!$F$141:$F$161,作業日報!$E$141:$E$161,$A98,作業日報!$H$141:$H$161,"○")</f>
        <v>0</v>
      </c>
      <c r="I98" s="394">
        <f>SUMIFS(作業日報!$B$184:$B$204,作業日報!$A$184:$A$204,$A98,作業日報!$D$184:$D$204,"○")+SUMIFS(作業日報!$F$184:$F$204,作業日報!$E$184:$E$204,$A98,作業日報!$H$184:$H$204,"○")</f>
        <v>0</v>
      </c>
      <c r="J98" s="394">
        <f>SUMIFS(作業日報!$B$227:$B$247,作業日報!$A$227:$A$247,$A98,作業日報!$D$227:$D$247,"○")+SUMIFS(作業日報!$F$227:$F$247,作業日報!$E$227:$E$247,$A98,作業日報!$H$227:$H$247,"○")</f>
        <v>0</v>
      </c>
      <c r="K98" s="394">
        <f>SUMIFS(作業日報!$B$270:$B$290,作業日報!$A$270:$A$290,$A98,作業日報!$D$270:$D$290,"○")+SUMIFS(作業日報!$F$270:$F$290,作業日報!$E$270:$E$290,$A98,作業日報!$H$270:$H$290,"○")</f>
        <v>0</v>
      </c>
      <c r="L98" s="394">
        <f>SUMIFS(作業日報!$B$313:$B$333,作業日報!$A$313:$A$333,$A98,作業日報!$D$313:$D$333,"○")+SUMIFS(作業日報!$F$313:$F$333,作業日報!$E$313:$E$333,$A98,作業日報!$H$313:$H$333,"○")</f>
        <v>0</v>
      </c>
      <c r="M98" s="394">
        <f>SUMIFS(作業日報!$B$356:$B$376,作業日報!$A$356:$A$376,$A98,作業日報!$D$356:$D$376,"○")+SUMIFS(作業日報!$F$356:$F$376,作業日報!$E$356:$E$376,$A98,作業日報!$H$356:$H$376,"○")</f>
        <v>0</v>
      </c>
      <c r="N98" s="394">
        <f>SUMIFS(作業日報!$B$399:$B$419,作業日報!$A$399:$A$419,$A98,作業日報!$D$399:$D$419,"○")+SUMIFS(作業日報!$F$399:$F$419,作業日報!$E$399:$E$419,$A98,作業日報!$H$399:$H$419,"○")</f>
        <v>0</v>
      </c>
      <c r="O98" s="394">
        <f>SUMIFS(作業日報!$B$442:$B$462,作業日報!$A$442:$A$462,$A98,作業日報!$D$442:$D$462,"○")+SUMIFS(作業日報!$F$442:$F$462,作業日報!$E$442:$E$462,$A98,作業日報!$H$442:$H$462,"○")</f>
        <v>0</v>
      </c>
      <c r="P98" s="394">
        <f>SUMIFS(作業日報!$B$485:$B$505,作業日報!$A$485:$A$505,$A98,作業日報!$D$485:$D$505,"○")+SUMIFS(作業日報!$F$485:$F$505,作業日報!$E$485:$E$505,$A98,作業日報!$H$485:$H$505,"○")</f>
        <v>0</v>
      </c>
      <c r="Q98" s="394">
        <f>SUMIFS(作業日報!$B$528:$B$548,作業日報!$A$528:$A$548,$A98,作業日報!$D$528:$D$548,"○")+SUMIFS(作業日報!$F$528:$F$548,作業日報!$E$528:$E$548,$A98,作業日報!$H$528:$H$548,"○")</f>
        <v>0</v>
      </c>
      <c r="R98" s="394">
        <f>SUMIFS(作業日報!$B$571:$B$591,作業日報!$A$571:$A$591,$A98,作業日報!$D$571:$D$591,"○")+SUMIFS(作業日報!$F$571:$F$591,作業日報!$E$571:$E$591,$A98,作業日報!$H$571:$H$591,"○")</f>
        <v>0</v>
      </c>
      <c r="S98" s="391">
        <f>SUMIFS(作業日報!$B$614:$B$634,作業日報!$A$614:$A$634,$A98,作業日報!$D$614:$D$634,"○")+SUMIFS(作業日報!$F$614:$F$634,作業日報!$E$614:$E$634,$A98,作業日報!$H$614:$H$634,"○")</f>
        <v>0</v>
      </c>
      <c r="T98" s="393">
        <f>SUMIFS(作業日報!$B$657:$B$677,作業日報!$A$657:$A$677,$A98,作業日報!$D$657:$D$677,"○")+SUMIFS(作業日報!$F$657:$F$677,作業日報!$E$657:$E$677,$A98,作業日報!$H$657:$H$677,"○")</f>
        <v>0</v>
      </c>
      <c r="U98" s="392">
        <f>SUMIFS(作業日報!$B$700:$B$720,作業日報!$A$700:$A$720,$A98,作業日報!$D$700:$D$720,"○")+SUMIFS(作業日報!$F$700:$F$720,作業日報!$E$700:$E$720,$A98,作業日報!$H$700:$H$720,"○")</f>
        <v>0</v>
      </c>
      <c r="V98" s="392">
        <f>SUMIFS(作業日報!$B$743:$B$763,作業日報!$A$743:$A$763,$A98,作業日報!$D$743:$D$763,"○")+SUMIFS(作業日報!$F$743:$F$763,作業日報!$E$743:$E$763,$A98,作業日報!$H$743:$H$763,"○")</f>
        <v>0</v>
      </c>
      <c r="W98" s="392">
        <f>SUMIFS(作業日報!$B$786:$B$806,作業日報!$A$786:$A$806,$A98,作業日報!$D$786:$D$806,"○")+SUMIFS(作業日報!$F$786:$F$806,作業日報!$E$786:$E$806,$A98,作業日報!$H$786:$H$806,"○")</f>
        <v>0</v>
      </c>
      <c r="X98" s="392">
        <f>SUMIFS(作業日報!$B$829:$B$849,作業日報!$A$829:$A$849,$A98,作業日報!$D$829:$D$849,"○")+SUMIFS(作業日報!$F$829:$F$849,作業日報!$E$829:$E$849,$A98,作業日報!$H$829:$H$849,"○")</f>
        <v>0</v>
      </c>
      <c r="Y98" s="392">
        <f>SUMIFS(作業日報!$B$872:$B$892,作業日報!$A$872:$A$892,$A98,作業日報!$D$872:$D$892,"○")+SUMIFS(作業日報!$F$872:$F$892,作業日報!$E$872:$E$892,$A98,作業日報!$H$872:$H$892,"○")</f>
        <v>0</v>
      </c>
      <c r="Z98" s="392">
        <f>SUMIFS(作業日報!$B$915:$B$935,作業日報!$A$915:$A$935,$A98,作業日報!$D$915:$D$935,"○")+SUMIFS(作業日報!$F$915:$F$935,作業日報!$E$915:$E$935,$A98,作業日報!$H$915:$H$935,"○")</f>
        <v>0</v>
      </c>
      <c r="AA98" s="473">
        <f>SUMIFS(作業日報!$B$958:$B$978,作業日報!$A$958:$A$978,$A98,作業日報!$D$958:$D$978,"○")+SUMIFS(作業日報!$F$958:$F$978,作業日報!$E$958:$E$978,$A98,作業日報!$H$958:$H$978,"○")</f>
        <v>0</v>
      </c>
      <c r="AB98" s="392">
        <f>SUMIFS(作業日報!$B$1001:$B$1021,作業日報!$A$1001:$A$1021,$A98,作業日報!$D$1001:$D$1021,"○")+SUMIFS(作業日報!$F$1001:$F$1021,作業日報!$E$1001:$E$1021,$A98,作業日報!$H$1001:$H$1021,"○")</f>
        <v>0</v>
      </c>
      <c r="AC98" s="392">
        <f>SUMIFS(作業日報!$B$1044:$B$1064,作業日報!$A$1044:$A$1064,$A98,作業日報!$D$1044:$D$1064,"○")+SUMIFS(作業日報!$F$1044:$F$1064,作業日報!$E$1044:$E$1064,$A98,作業日報!$H$1044:$H$1064,"○")</f>
        <v>0</v>
      </c>
      <c r="AD98" s="392">
        <f>SUMIFS(作業日報!$B$1087:$B$1107,作業日報!$A$1087:$A$1107,$A98,作業日報!$D$1087:$D$1107,"○")+SUMIFS(作業日報!$F$1087:$F$1107,作業日報!$E$1087:$E$1107,$A98,作業日報!$H$1087:$H$1107,"○")</f>
        <v>0</v>
      </c>
      <c r="AE98" s="392">
        <f>SUMIFS(作業日報!$B$1130:$B$1150,作業日報!$A$1130:$A$1150,$A98,作業日報!$D$1130:$D$1150,"○")+SUMIFS(作業日報!$F$1130:$F$1150,作業日報!$E$1130:$E$1150,$A98,作業日報!$H$1130:$H$1150,"○")</f>
        <v>0</v>
      </c>
      <c r="AF98" s="392">
        <f>SUMIFS(作業日報!$B$1173:$B$1193,作業日報!$A$1173:$A$1193,$A98,作業日報!$D$1173:$D$1193,"○")+SUMIFS(作業日報!$F$1173:$F$1193,作業日報!$E$1173:$E$1193,$A98,作業日報!$H$1173:$H$1193,"○")</f>
        <v>0</v>
      </c>
      <c r="AG98" s="392">
        <f>SUMIFS(作業日報!$B$1216:$B$1236,作業日報!$A$1216:$A$1236,$A98,作業日報!$D$1216:$D$1236,"○")+SUMIFS(作業日報!$F$1216:$F$1236,作業日報!$E$1216:$E$1236,$A98,作業日報!$H$1216:$H$1236,"○")</f>
        <v>0</v>
      </c>
      <c r="AH98" s="392">
        <f>SUMIFS(作業日報!$B$1259:$B$1279,作業日報!$A$1259:$A$1279,$A98,作業日報!$D$1259:$D$1279,"○")+SUMIFS(作業日報!$F$1259:$F$1279,作業日報!$E$1259:$E$1279,$A98,作業日報!$H$1259:$H$1279,"○")</f>
        <v>0</v>
      </c>
      <c r="AI98" s="392">
        <f>SUMIFS(作業日報!$B$1302:$B$1322,作業日報!$A$1302:$A$1322,$A98,作業日報!$D$1302:$D$1322,"○")+SUMIFS(作業日報!$F$1302:$F$1322,作業日報!$E$1302:$E$1322,$A98,作業日報!$H$1302:$H$1322,"○")</f>
        <v>0</v>
      </c>
      <c r="AJ98" s="392">
        <f>SUMIFS(作業日報!$B$1345:$B$1365,作業日報!$A$1345:$A$1365,$A98,作業日報!$D$1345:$D$1365,"○")+SUMIFS(作業日報!$F$1345:$F$1365,作業日報!$E$1345:$E$1365,$A98,作業日報!$H$1345:$H$1365,"○")</f>
        <v>0</v>
      </c>
      <c r="AK98" s="392">
        <f>SUMIFS(作業日報!$B$1388:$B$1408,作業日報!$A$1388:$A$1408,$A98,作業日報!$D$1388:$D$1408,"○")+SUMIFS(作業日報!$F$1388:$F$1408,作業日報!$E$1388:$E$1408,$A98,作業日報!$H$1388:$H$1408,"○")</f>
        <v>0</v>
      </c>
      <c r="AL98" s="392">
        <f>SUMIFS(作業日報!$B$1431:$B$1451,作業日報!$A$1431:$A$1451,$A98,作業日報!$D$1431:$D$1451,"○")+SUMIFS(作業日報!$F$1431:$F$1451,作業日報!$E$1431:$E$1451,$A98,作業日報!$H$1431:$H$1451,"○")</f>
        <v>0</v>
      </c>
      <c r="AM98" s="392">
        <f>SUMIFS(作業日報!$B$1474:$B$1494,作業日報!$A$1474:$A$1494,$A98,作業日報!$D$1474:$D$1494,"○")+SUMIFS(作業日報!$F$1474:$F$1494,作業日報!$E$1474:$E$1494,$A98,作業日報!$H$1474:$H$1494,"○")</f>
        <v>0</v>
      </c>
      <c r="AN98" s="392">
        <f>SUMIFS(作業日報!$B$1517:$B$1537,作業日報!$A$1517:$A$1537,$A98,作業日報!$D$1517:$D$1537,"○")+SUMIFS(作業日報!$F$1517:$F$1537,作業日報!$E$1517:$E$1537,$A98,作業日報!$H$1517:$H$1537,"○")</f>
        <v>0</v>
      </c>
      <c r="AO98" s="392">
        <f>SUMIFS(作業日報!$B$1560:$B$1580,作業日報!$A$1560:$A$1580,$A98,作業日報!$D$1560:$D$1580,"○")+SUMIFS(作業日報!$F$1560:$F$1580,作業日報!$E$1560:$E$1580,$A98,作業日報!$H$1560:$H$1580,"○")</f>
        <v>0</v>
      </c>
      <c r="AP98" s="392">
        <f>SUMIFS(作業日報!$B$1603:$B$1623,作業日報!$A$1603:$A$1623,$A98,作業日報!$D$1603:$D$1623,"○")+SUMIFS(作業日報!$F$1603:$F$1623,作業日報!$E$1603:$E$1623,$A98,作業日報!$H$1603:$H$1623,"○")</f>
        <v>0</v>
      </c>
      <c r="AQ98" s="392">
        <f>SUMIFS(作業日報!$B$1646:$B$1666,作業日報!$A$1646:$A$1666,$A98,作業日報!$D$1646:$D$1666,"○")+SUMIFS(作業日報!$F$1646:$F$1666,作業日報!$E$1646:$E$1666,$A98,作業日報!$H$1646:$H$1666,"○")</f>
        <v>0</v>
      </c>
      <c r="AR98" s="392">
        <f>SUMIFS(作業日報!$B$1689:$B$1709,作業日報!$A$1689:$A$1709,$A98,作業日報!$D$1689:$D$1709,"○")+SUMIFS(作業日報!$F$1689:$F$1709,作業日報!$E$1689:$E$1709,$A98,作業日報!$H$1689:$H$1709,"○")</f>
        <v>0</v>
      </c>
      <c r="AS98" s="392">
        <f>SUMIFS(作業日報!$B$1732:$B$1752,作業日報!$A$1732:$A$1752,$A98,作業日報!$D$1732:$D$1752,"○")+SUMIFS(作業日報!$F$1732:$F$1752,作業日報!$E$1732:$E$1752,$A98,作業日報!$H$1732:$H$1752,"○")</f>
        <v>0</v>
      </c>
      <c r="AT98" s="392">
        <f>SUMIFS(作業日報!$B$1775:$B$1795,作業日報!$A$1775:$A$1795,$A98,作業日報!$D$1775:$D$1795,"○")+SUMIFS(作業日報!$F$1775:$F$1795,作業日報!$E$1775:$E$1795,$A98,作業日報!$H$1775:$H$1795,"○")</f>
        <v>0</v>
      </c>
      <c r="AU98" s="392">
        <f>SUMIFS(作業日報!$B$1818:$B$1838,作業日報!$A$1818:$A$1838,$A98,作業日報!$D$1818:$D$1838,"○")+SUMIFS(作業日報!$F$1818:$F$1838,作業日報!$E$1818:$E$1838,$A98,作業日報!$H$1818:$H$1838,"○")</f>
        <v>0</v>
      </c>
      <c r="AV98" s="392">
        <f>SUMIFS(作業日報!$B$1861:$B$1881,作業日報!$A$1861:$A$1881,$A98,作業日報!$D$1861:$D$1881,"○")+SUMIFS(作業日報!$F$1861:$F$1881,作業日報!$E$1861:$E$1881,$A98,作業日報!$H$1861:$H$1881,"○")</f>
        <v>0</v>
      </c>
      <c r="AW98" s="392">
        <f>SUMIFS(作業日報!$B$1904:$B$1924,作業日報!$A$1904:$A$1924,$A98,作業日報!$D$1904:$D$1924,"○")+SUMIFS(作業日報!$F$1904:$F$1924,作業日報!$E$1904:$E$1924,$A98,作業日報!$H$1904:$H$1924,"○")</f>
        <v>0</v>
      </c>
      <c r="AX98" s="392">
        <f>SUMIFS(作業日報!$B$1947:$B$1967,作業日報!$A$1947:$A$1967,$A98,作業日報!$D$1947:$D$1967,"○")+SUMIFS(作業日報!$F$1947:$F$1967,作業日報!$E$1947:$E$1967,$A98,作業日報!$H$1947:$H$1967,"○")</f>
        <v>0</v>
      </c>
      <c r="AY98" s="392">
        <f>SUMIFS(作業日報!$B$1990:$B$2010,作業日報!$A$1990:$A$2010,$A98,作業日報!$D$1990:$D$2010,"○")+SUMIFS(作業日報!$F$1990:$F$2010,作業日報!$E$1990:$E$2010,$A98,作業日報!$H$1990:$H$2010,"○")</f>
        <v>0</v>
      </c>
      <c r="AZ98" s="392">
        <f>SUMIFS(作業日報!$B$2033:$B$2053,作業日報!$A$2033:$A$2053,$A98,作業日報!$D$2033:$D$2053,"○")+SUMIFS(作業日報!$F$2033:$F$2053,作業日報!$E$2033:$E$2053,$A98,作業日報!$H$2033:$H$2053,"○")</f>
        <v>0</v>
      </c>
      <c r="BA98" s="392">
        <f>SUMIFS(作業日報!$B$2076:$B$2096,作業日報!$A$2076:$A$2096,$A98,作業日報!$D$2076:$D$2096,"○")+SUMIFS(作業日報!$F$2076:$F$2096,作業日報!$E$2076:$E$2096,$A98,作業日報!$H$2076:$H$2096,"○")</f>
        <v>0</v>
      </c>
      <c r="BB98" s="392">
        <f>SUMIFS(作業日報!$B$2119:$B$2139,作業日報!$A$2119:$A$2139,$A98,作業日報!$D$2119:$D$2139,"○")+SUMIFS(作業日報!$F$2119:$F$2139,作業日報!$E$2119:$E$2139,$A98,作業日報!$H$2119:$H$2139,"○")</f>
        <v>0</v>
      </c>
      <c r="BC98" s="478">
        <f>SUMIFS(作業日報!$B$2162:$B$2182,作業日報!$A$2162:$A$2182,$A98,作業日報!$D$2162:$D$2182,"○")+SUMIFS(作業日報!$F$2162:$F$2182,作業日報!$E$2162:$E$2182,$A98,作業日報!$H$2162:$H$2182,"○")</f>
        <v>0</v>
      </c>
    </row>
    <row r="99" spans="1:55" x14ac:dyDescent="0.2">
      <c r="A99" s="399"/>
      <c r="B99" s="398"/>
      <c r="C99" s="397"/>
      <c r="D99" s="396">
        <f>SUMIFS(作業日報!B:B,作業日報!A:A,A99,作業日報!D:D,"○")+SUMIFS(作業日報!F:F,作業日報!E:E,A99,作業日報!H:H,"○")</f>
        <v>0</v>
      </c>
      <c r="E99" s="395">
        <f>SUMIFS(作業日報!$B$12:$B$32,作業日報!$A$12:$A$32,$A99,作業日報!$D$12:$D$32,"○")+SUMIFS(作業日報!$F$12:$F$32,作業日報!$E$12:$E$32,$A99,作業日報!$H$12:$H$32,"○")</f>
        <v>0</v>
      </c>
      <c r="F99" s="394">
        <f>SUMIFS(作業日報!$B$55:$B$75,作業日報!$A$55:$A$75,$A99,作業日報!$D$55:$D$75,"○")+SUMIFS(作業日報!$F$55:$F$75,作業日報!$E$55:$E$75,$A99,作業日報!$H$55:$H$75,"○")</f>
        <v>0</v>
      </c>
      <c r="G99" s="394">
        <f>SUMIFS(作業日報!$B$98:$B$118,作業日報!$A$98:$A$118,$A99,作業日報!$D$98:$D$118,"○")+SUMIFS(作業日報!$F$98:$F$118,作業日報!$E$98:$E$118,$A99,作業日報!$H$98:$H$118,"○")</f>
        <v>0</v>
      </c>
      <c r="H99" s="394">
        <f>SUMIFS(作業日報!$B$141:$B$161,作業日報!$A$141:$A$161,$A99,作業日報!$D$141:$D$161,"○")+SUMIFS(作業日報!$F$141:$F$161,作業日報!$E$141:$E$161,$A99,作業日報!$H$141:$H$161,"○")</f>
        <v>0</v>
      </c>
      <c r="I99" s="394">
        <f>SUMIFS(作業日報!$B$184:$B$204,作業日報!$A$184:$A$204,$A99,作業日報!$D$184:$D$204,"○")+SUMIFS(作業日報!$F$184:$F$204,作業日報!$E$184:$E$204,$A99,作業日報!$H$184:$H$204,"○")</f>
        <v>0</v>
      </c>
      <c r="J99" s="394">
        <f>SUMIFS(作業日報!$B$227:$B$247,作業日報!$A$227:$A$247,$A99,作業日報!$D$227:$D$247,"○")+SUMIFS(作業日報!$F$227:$F$247,作業日報!$E$227:$E$247,$A99,作業日報!$H$227:$H$247,"○")</f>
        <v>0</v>
      </c>
      <c r="K99" s="394">
        <f>SUMIFS(作業日報!$B$270:$B$290,作業日報!$A$270:$A$290,$A99,作業日報!$D$270:$D$290,"○")+SUMIFS(作業日報!$F$270:$F$290,作業日報!$E$270:$E$290,$A99,作業日報!$H$270:$H$290,"○")</f>
        <v>0</v>
      </c>
      <c r="L99" s="394">
        <f>SUMIFS(作業日報!$B$313:$B$333,作業日報!$A$313:$A$333,$A99,作業日報!$D$313:$D$333,"○")+SUMIFS(作業日報!$F$313:$F$333,作業日報!$E$313:$E$333,$A99,作業日報!$H$313:$H$333,"○")</f>
        <v>0</v>
      </c>
      <c r="M99" s="394">
        <f>SUMIFS(作業日報!$B$356:$B$376,作業日報!$A$356:$A$376,$A99,作業日報!$D$356:$D$376,"○")+SUMIFS(作業日報!$F$356:$F$376,作業日報!$E$356:$E$376,$A99,作業日報!$H$356:$H$376,"○")</f>
        <v>0</v>
      </c>
      <c r="N99" s="394">
        <f>SUMIFS(作業日報!$B$399:$B$419,作業日報!$A$399:$A$419,$A99,作業日報!$D$399:$D$419,"○")+SUMIFS(作業日報!$F$399:$F$419,作業日報!$E$399:$E$419,$A99,作業日報!$H$399:$H$419,"○")</f>
        <v>0</v>
      </c>
      <c r="O99" s="394">
        <f>SUMIFS(作業日報!$B$442:$B$462,作業日報!$A$442:$A$462,$A99,作業日報!$D$442:$D$462,"○")+SUMIFS(作業日報!$F$442:$F$462,作業日報!$E$442:$E$462,$A99,作業日報!$H$442:$H$462,"○")</f>
        <v>0</v>
      </c>
      <c r="P99" s="394">
        <f>SUMIFS(作業日報!$B$485:$B$505,作業日報!$A$485:$A$505,$A99,作業日報!$D$485:$D$505,"○")+SUMIFS(作業日報!$F$485:$F$505,作業日報!$E$485:$E$505,$A99,作業日報!$H$485:$H$505,"○")</f>
        <v>0</v>
      </c>
      <c r="Q99" s="394">
        <f>SUMIFS(作業日報!$B$528:$B$548,作業日報!$A$528:$A$548,$A99,作業日報!$D$528:$D$548,"○")+SUMIFS(作業日報!$F$528:$F$548,作業日報!$E$528:$E$548,$A99,作業日報!$H$528:$H$548,"○")</f>
        <v>0</v>
      </c>
      <c r="R99" s="394">
        <f>SUMIFS(作業日報!$B$571:$B$591,作業日報!$A$571:$A$591,$A99,作業日報!$D$571:$D$591,"○")+SUMIFS(作業日報!$F$571:$F$591,作業日報!$E$571:$E$591,$A99,作業日報!$H$571:$H$591,"○")</f>
        <v>0</v>
      </c>
      <c r="S99" s="391">
        <f>SUMIFS(作業日報!$B$614:$B$634,作業日報!$A$614:$A$634,$A99,作業日報!$D$614:$D$634,"○")+SUMIFS(作業日報!$F$614:$F$634,作業日報!$E$614:$E$634,$A99,作業日報!$H$614:$H$634,"○")</f>
        <v>0</v>
      </c>
      <c r="T99" s="393">
        <f>SUMIFS(作業日報!$B$657:$B$677,作業日報!$A$657:$A$677,$A99,作業日報!$D$657:$D$677,"○")+SUMIFS(作業日報!$F$657:$F$677,作業日報!$E$657:$E$677,$A99,作業日報!$H$657:$H$677,"○")</f>
        <v>0</v>
      </c>
      <c r="U99" s="392">
        <f>SUMIFS(作業日報!$B$700:$B$720,作業日報!$A$700:$A$720,$A99,作業日報!$D$700:$D$720,"○")+SUMIFS(作業日報!$F$700:$F$720,作業日報!$E$700:$E$720,$A99,作業日報!$H$700:$H$720,"○")</f>
        <v>0</v>
      </c>
      <c r="V99" s="392">
        <f>SUMIFS(作業日報!$B$743:$B$763,作業日報!$A$743:$A$763,$A99,作業日報!$D$743:$D$763,"○")+SUMIFS(作業日報!$F$743:$F$763,作業日報!$E$743:$E$763,$A99,作業日報!$H$743:$H$763,"○")</f>
        <v>0</v>
      </c>
      <c r="W99" s="392">
        <f>SUMIFS(作業日報!$B$786:$B$806,作業日報!$A$786:$A$806,$A99,作業日報!$D$786:$D$806,"○")+SUMIFS(作業日報!$F$786:$F$806,作業日報!$E$786:$E$806,$A99,作業日報!$H$786:$H$806,"○")</f>
        <v>0</v>
      </c>
      <c r="X99" s="392">
        <f>SUMIFS(作業日報!$B$829:$B$849,作業日報!$A$829:$A$849,$A99,作業日報!$D$829:$D$849,"○")+SUMIFS(作業日報!$F$829:$F$849,作業日報!$E$829:$E$849,$A99,作業日報!$H$829:$H$849,"○")</f>
        <v>0</v>
      </c>
      <c r="Y99" s="392">
        <f>SUMIFS(作業日報!$B$872:$B$892,作業日報!$A$872:$A$892,$A99,作業日報!$D$872:$D$892,"○")+SUMIFS(作業日報!$F$872:$F$892,作業日報!$E$872:$E$892,$A99,作業日報!$H$872:$H$892,"○")</f>
        <v>0</v>
      </c>
      <c r="Z99" s="392">
        <f>SUMIFS(作業日報!$B$915:$B$935,作業日報!$A$915:$A$935,$A99,作業日報!$D$915:$D$935,"○")+SUMIFS(作業日報!$F$915:$F$935,作業日報!$E$915:$E$935,$A99,作業日報!$H$915:$H$935,"○")</f>
        <v>0</v>
      </c>
      <c r="AA99" s="473">
        <f>SUMIFS(作業日報!$B$958:$B$978,作業日報!$A$958:$A$978,$A99,作業日報!$D$958:$D$978,"○")+SUMIFS(作業日報!$F$958:$F$978,作業日報!$E$958:$E$978,$A99,作業日報!$H$958:$H$978,"○")</f>
        <v>0</v>
      </c>
      <c r="AB99" s="392">
        <f>SUMIFS(作業日報!$B$1001:$B$1021,作業日報!$A$1001:$A$1021,$A99,作業日報!$D$1001:$D$1021,"○")+SUMIFS(作業日報!$F$1001:$F$1021,作業日報!$E$1001:$E$1021,$A99,作業日報!$H$1001:$H$1021,"○")</f>
        <v>0</v>
      </c>
      <c r="AC99" s="392">
        <f>SUMIFS(作業日報!$B$1044:$B$1064,作業日報!$A$1044:$A$1064,$A99,作業日報!$D$1044:$D$1064,"○")+SUMIFS(作業日報!$F$1044:$F$1064,作業日報!$E$1044:$E$1064,$A99,作業日報!$H$1044:$H$1064,"○")</f>
        <v>0</v>
      </c>
      <c r="AD99" s="392">
        <f>SUMIFS(作業日報!$B$1087:$B$1107,作業日報!$A$1087:$A$1107,$A99,作業日報!$D$1087:$D$1107,"○")+SUMIFS(作業日報!$F$1087:$F$1107,作業日報!$E$1087:$E$1107,$A99,作業日報!$H$1087:$H$1107,"○")</f>
        <v>0</v>
      </c>
      <c r="AE99" s="392">
        <f>SUMIFS(作業日報!$B$1130:$B$1150,作業日報!$A$1130:$A$1150,$A99,作業日報!$D$1130:$D$1150,"○")+SUMIFS(作業日報!$F$1130:$F$1150,作業日報!$E$1130:$E$1150,$A99,作業日報!$H$1130:$H$1150,"○")</f>
        <v>0</v>
      </c>
      <c r="AF99" s="392">
        <f>SUMIFS(作業日報!$B$1173:$B$1193,作業日報!$A$1173:$A$1193,$A99,作業日報!$D$1173:$D$1193,"○")+SUMIFS(作業日報!$F$1173:$F$1193,作業日報!$E$1173:$E$1193,$A99,作業日報!$H$1173:$H$1193,"○")</f>
        <v>0</v>
      </c>
      <c r="AG99" s="392">
        <f>SUMIFS(作業日報!$B$1216:$B$1236,作業日報!$A$1216:$A$1236,$A99,作業日報!$D$1216:$D$1236,"○")+SUMIFS(作業日報!$F$1216:$F$1236,作業日報!$E$1216:$E$1236,$A99,作業日報!$H$1216:$H$1236,"○")</f>
        <v>0</v>
      </c>
      <c r="AH99" s="392">
        <f>SUMIFS(作業日報!$B$1259:$B$1279,作業日報!$A$1259:$A$1279,$A99,作業日報!$D$1259:$D$1279,"○")+SUMIFS(作業日報!$F$1259:$F$1279,作業日報!$E$1259:$E$1279,$A99,作業日報!$H$1259:$H$1279,"○")</f>
        <v>0</v>
      </c>
      <c r="AI99" s="392">
        <f>SUMIFS(作業日報!$B$1302:$B$1322,作業日報!$A$1302:$A$1322,$A99,作業日報!$D$1302:$D$1322,"○")+SUMIFS(作業日報!$F$1302:$F$1322,作業日報!$E$1302:$E$1322,$A99,作業日報!$H$1302:$H$1322,"○")</f>
        <v>0</v>
      </c>
      <c r="AJ99" s="392">
        <f>SUMIFS(作業日報!$B$1345:$B$1365,作業日報!$A$1345:$A$1365,$A99,作業日報!$D$1345:$D$1365,"○")+SUMIFS(作業日報!$F$1345:$F$1365,作業日報!$E$1345:$E$1365,$A99,作業日報!$H$1345:$H$1365,"○")</f>
        <v>0</v>
      </c>
      <c r="AK99" s="392">
        <f>SUMIFS(作業日報!$B$1388:$B$1408,作業日報!$A$1388:$A$1408,$A99,作業日報!$D$1388:$D$1408,"○")+SUMIFS(作業日報!$F$1388:$F$1408,作業日報!$E$1388:$E$1408,$A99,作業日報!$H$1388:$H$1408,"○")</f>
        <v>0</v>
      </c>
      <c r="AL99" s="392">
        <f>SUMIFS(作業日報!$B$1431:$B$1451,作業日報!$A$1431:$A$1451,$A99,作業日報!$D$1431:$D$1451,"○")+SUMIFS(作業日報!$F$1431:$F$1451,作業日報!$E$1431:$E$1451,$A99,作業日報!$H$1431:$H$1451,"○")</f>
        <v>0</v>
      </c>
      <c r="AM99" s="392">
        <f>SUMIFS(作業日報!$B$1474:$B$1494,作業日報!$A$1474:$A$1494,$A99,作業日報!$D$1474:$D$1494,"○")+SUMIFS(作業日報!$F$1474:$F$1494,作業日報!$E$1474:$E$1494,$A99,作業日報!$H$1474:$H$1494,"○")</f>
        <v>0</v>
      </c>
      <c r="AN99" s="392">
        <f>SUMIFS(作業日報!$B$1517:$B$1537,作業日報!$A$1517:$A$1537,$A99,作業日報!$D$1517:$D$1537,"○")+SUMIFS(作業日報!$F$1517:$F$1537,作業日報!$E$1517:$E$1537,$A99,作業日報!$H$1517:$H$1537,"○")</f>
        <v>0</v>
      </c>
      <c r="AO99" s="392">
        <f>SUMIFS(作業日報!$B$1560:$B$1580,作業日報!$A$1560:$A$1580,$A99,作業日報!$D$1560:$D$1580,"○")+SUMIFS(作業日報!$F$1560:$F$1580,作業日報!$E$1560:$E$1580,$A99,作業日報!$H$1560:$H$1580,"○")</f>
        <v>0</v>
      </c>
      <c r="AP99" s="392">
        <f>SUMIFS(作業日報!$B$1603:$B$1623,作業日報!$A$1603:$A$1623,$A99,作業日報!$D$1603:$D$1623,"○")+SUMIFS(作業日報!$F$1603:$F$1623,作業日報!$E$1603:$E$1623,$A99,作業日報!$H$1603:$H$1623,"○")</f>
        <v>0</v>
      </c>
      <c r="AQ99" s="392">
        <f>SUMIFS(作業日報!$B$1646:$B$1666,作業日報!$A$1646:$A$1666,$A99,作業日報!$D$1646:$D$1666,"○")+SUMIFS(作業日報!$F$1646:$F$1666,作業日報!$E$1646:$E$1666,$A99,作業日報!$H$1646:$H$1666,"○")</f>
        <v>0</v>
      </c>
      <c r="AR99" s="392">
        <f>SUMIFS(作業日報!$B$1689:$B$1709,作業日報!$A$1689:$A$1709,$A99,作業日報!$D$1689:$D$1709,"○")+SUMIFS(作業日報!$F$1689:$F$1709,作業日報!$E$1689:$E$1709,$A99,作業日報!$H$1689:$H$1709,"○")</f>
        <v>0</v>
      </c>
      <c r="AS99" s="392">
        <f>SUMIFS(作業日報!$B$1732:$B$1752,作業日報!$A$1732:$A$1752,$A99,作業日報!$D$1732:$D$1752,"○")+SUMIFS(作業日報!$F$1732:$F$1752,作業日報!$E$1732:$E$1752,$A99,作業日報!$H$1732:$H$1752,"○")</f>
        <v>0</v>
      </c>
      <c r="AT99" s="392">
        <f>SUMIFS(作業日報!$B$1775:$B$1795,作業日報!$A$1775:$A$1795,$A99,作業日報!$D$1775:$D$1795,"○")+SUMIFS(作業日報!$F$1775:$F$1795,作業日報!$E$1775:$E$1795,$A99,作業日報!$H$1775:$H$1795,"○")</f>
        <v>0</v>
      </c>
      <c r="AU99" s="392">
        <f>SUMIFS(作業日報!$B$1818:$B$1838,作業日報!$A$1818:$A$1838,$A99,作業日報!$D$1818:$D$1838,"○")+SUMIFS(作業日報!$F$1818:$F$1838,作業日報!$E$1818:$E$1838,$A99,作業日報!$H$1818:$H$1838,"○")</f>
        <v>0</v>
      </c>
      <c r="AV99" s="392">
        <f>SUMIFS(作業日報!$B$1861:$B$1881,作業日報!$A$1861:$A$1881,$A99,作業日報!$D$1861:$D$1881,"○")+SUMIFS(作業日報!$F$1861:$F$1881,作業日報!$E$1861:$E$1881,$A99,作業日報!$H$1861:$H$1881,"○")</f>
        <v>0</v>
      </c>
      <c r="AW99" s="392">
        <f>SUMIFS(作業日報!$B$1904:$B$1924,作業日報!$A$1904:$A$1924,$A99,作業日報!$D$1904:$D$1924,"○")+SUMIFS(作業日報!$F$1904:$F$1924,作業日報!$E$1904:$E$1924,$A99,作業日報!$H$1904:$H$1924,"○")</f>
        <v>0</v>
      </c>
      <c r="AX99" s="392">
        <f>SUMIFS(作業日報!$B$1947:$B$1967,作業日報!$A$1947:$A$1967,$A99,作業日報!$D$1947:$D$1967,"○")+SUMIFS(作業日報!$F$1947:$F$1967,作業日報!$E$1947:$E$1967,$A99,作業日報!$H$1947:$H$1967,"○")</f>
        <v>0</v>
      </c>
      <c r="AY99" s="392">
        <f>SUMIFS(作業日報!$B$1990:$B$2010,作業日報!$A$1990:$A$2010,$A99,作業日報!$D$1990:$D$2010,"○")+SUMIFS(作業日報!$F$1990:$F$2010,作業日報!$E$1990:$E$2010,$A99,作業日報!$H$1990:$H$2010,"○")</f>
        <v>0</v>
      </c>
      <c r="AZ99" s="392">
        <f>SUMIFS(作業日報!$B$2033:$B$2053,作業日報!$A$2033:$A$2053,$A99,作業日報!$D$2033:$D$2053,"○")+SUMIFS(作業日報!$F$2033:$F$2053,作業日報!$E$2033:$E$2053,$A99,作業日報!$H$2033:$H$2053,"○")</f>
        <v>0</v>
      </c>
      <c r="BA99" s="392">
        <f>SUMIFS(作業日報!$B$2076:$B$2096,作業日報!$A$2076:$A$2096,$A99,作業日報!$D$2076:$D$2096,"○")+SUMIFS(作業日報!$F$2076:$F$2096,作業日報!$E$2076:$E$2096,$A99,作業日報!$H$2076:$H$2096,"○")</f>
        <v>0</v>
      </c>
      <c r="BB99" s="392">
        <f>SUMIFS(作業日報!$B$2119:$B$2139,作業日報!$A$2119:$A$2139,$A99,作業日報!$D$2119:$D$2139,"○")+SUMIFS(作業日報!$F$2119:$F$2139,作業日報!$E$2119:$E$2139,$A99,作業日報!$H$2119:$H$2139,"○")</f>
        <v>0</v>
      </c>
      <c r="BC99" s="478">
        <f>SUMIFS(作業日報!$B$2162:$B$2182,作業日報!$A$2162:$A$2182,$A99,作業日報!$D$2162:$D$2182,"○")+SUMIFS(作業日報!$F$2162:$F$2182,作業日報!$E$2162:$E$2182,$A99,作業日報!$H$2162:$H$2182,"○")</f>
        <v>0</v>
      </c>
    </row>
    <row r="100" spans="1:55" x14ac:dyDescent="0.2">
      <c r="A100" s="399"/>
      <c r="B100" s="398"/>
      <c r="C100" s="397"/>
      <c r="D100" s="396">
        <f>SUMIFS(作業日報!B:B,作業日報!A:A,A100,作業日報!D:D,"○")+SUMIFS(作業日報!F:F,作業日報!E:E,A100,作業日報!H:H,"○")</f>
        <v>0</v>
      </c>
      <c r="E100" s="395">
        <f>SUMIFS(作業日報!$B$12:$B$32,作業日報!$A$12:$A$32,$A100,作業日報!$D$12:$D$32,"○")+SUMIFS(作業日報!$F$12:$F$32,作業日報!$E$12:$E$32,$A100,作業日報!$H$12:$H$32,"○")</f>
        <v>0</v>
      </c>
      <c r="F100" s="394">
        <f>SUMIFS(作業日報!$B$55:$B$75,作業日報!$A$55:$A$75,$A100,作業日報!$D$55:$D$75,"○")+SUMIFS(作業日報!$F$55:$F$75,作業日報!$E$55:$E$75,$A100,作業日報!$H$55:$H$75,"○")</f>
        <v>0</v>
      </c>
      <c r="G100" s="394">
        <f>SUMIFS(作業日報!$B$98:$B$118,作業日報!$A$98:$A$118,$A100,作業日報!$D$98:$D$118,"○")+SUMIFS(作業日報!$F$98:$F$118,作業日報!$E$98:$E$118,$A100,作業日報!$H$98:$H$118,"○")</f>
        <v>0</v>
      </c>
      <c r="H100" s="394">
        <f>SUMIFS(作業日報!$B$141:$B$161,作業日報!$A$141:$A$161,$A100,作業日報!$D$141:$D$161,"○")+SUMIFS(作業日報!$F$141:$F$161,作業日報!$E$141:$E$161,$A100,作業日報!$H$141:$H$161,"○")</f>
        <v>0</v>
      </c>
      <c r="I100" s="394">
        <f>SUMIFS(作業日報!$B$184:$B$204,作業日報!$A$184:$A$204,$A100,作業日報!$D$184:$D$204,"○")+SUMIFS(作業日報!$F$184:$F$204,作業日報!$E$184:$E$204,$A100,作業日報!$H$184:$H$204,"○")</f>
        <v>0</v>
      </c>
      <c r="J100" s="394">
        <f>SUMIFS(作業日報!$B$227:$B$247,作業日報!$A$227:$A$247,$A100,作業日報!$D$227:$D$247,"○")+SUMIFS(作業日報!$F$227:$F$247,作業日報!$E$227:$E$247,$A100,作業日報!$H$227:$H$247,"○")</f>
        <v>0</v>
      </c>
      <c r="K100" s="394">
        <f>SUMIFS(作業日報!$B$270:$B$290,作業日報!$A$270:$A$290,$A100,作業日報!$D$270:$D$290,"○")+SUMIFS(作業日報!$F$270:$F$290,作業日報!$E$270:$E$290,$A100,作業日報!$H$270:$H$290,"○")</f>
        <v>0</v>
      </c>
      <c r="L100" s="394">
        <f>SUMIFS(作業日報!$B$313:$B$333,作業日報!$A$313:$A$333,$A100,作業日報!$D$313:$D$333,"○")+SUMIFS(作業日報!$F$313:$F$333,作業日報!$E$313:$E$333,$A100,作業日報!$H$313:$H$333,"○")</f>
        <v>0</v>
      </c>
      <c r="M100" s="394">
        <f>SUMIFS(作業日報!$B$356:$B$376,作業日報!$A$356:$A$376,$A100,作業日報!$D$356:$D$376,"○")+SUMIFS(作業日報!$F$356:$F$376,作業日報!$E$356:$E$376,$A100,作業日報!$H$356:$H$376,"○")</f>
        <v>0</v>
      </c>
      <c r="N100" s="394">
        <f>SUMIFS(作業日報!$B$399:$B$419,作業日報!$A$399:$A$419,$A100,作業日報!$D$399:$D$419,"○")+SUMIFS(作業日報!$F$399:$F$419,作業日報!$E$399:$E$419,$A100,作業日報!$H$399:$H$419,"○")</f>
        <v>0</v>
      </c>
      <c r="O100" s="394">
        <f>SUMIFS(作業日報!$B$442:$B$462,作業日報!$A$442:$A$462,$A100,作業日報!$D$442:$D$462,"○")+SUMIFS(作業日報!$F$442:$F$462,作業日報!$E$442:$E$462,$A100,作業日報!$H$442:$H$462,"○")</f>
        <v>0</v>
      </c>
      <c r="P100" s="394">
        <f>SUMIFS(作業日報!$B$485:$B$505,作業日報!$A$485:$A$505,$A100,作業日報!$D$485:$D$505,"○")+SUMIFS(作業日報!$F$485:$F$505,作業日報!$E$485:$E$505,$A100,作業日報!$H$485:$H$505,"○")</f>
        <v>0</v>
      </c>
      <c r="Q100" s="394">
        <f>SUMIFS(作業日報!$B$528:$B$548,作業日報!$A$528:$A$548,$A100,作業日報!$D$528:$D$548,"○")+SUMIFS(作業日報!$F$528:$F$548,作業日報!$E$528:$E$548,$A100,作業日報!$H$528:$H$548,"○")</f>
        <v>0</v>
      </c>
      <c r="R100" s="394">
        <f>SUMIFS(作業日報!$B$571:$B$591,作業日報!$A$571:$A$591,$A100,作業日報!$D$571:$D$591,"○")+SUMIFS(作業日報!$F$571:$F$591,作業日報!$E$571:$E$591,$A100,作業日報!$H$571:$H$591,"○")</f>
        <v>0</v>
      </c>
      <c r="S100" s="391">
        <f>SUMIFS(作業日報!$B$614:$B$634,作業日報!$A$614:$A$634,$A100,作業日報!$D$614:$D$634,"○")+SUMIFS(作業日報!$F$614:$F$634,作業日報!$E$614:$E$634,$A100,作業日報!$H$614:$H$634,"○")</f>
        <v>0</v>
      </c>
      <c r="T100" s="393">
        <f>SUMIFS(作業日報!$B$657:$B$677,作業日報!$A$657:$A$677,$A100,作業日報!$D$657:$D$677,"○")+SUMIFS(作業日報!$F$657:$F$677,作業日報!$E$657:$E$677,$A100,作業日報!$H$657:$H$677,"○")</f>
        <v>0</v>
      </c>
      <c r="U100" s="392">
        <f>SUMIFS(作業日報!$B$700:$B$720,作業日報!$A$700:$A$720,$A100,作業日報!$D$700:$D$720,"○")+SUMIFS(作業日報!$F$700:$F$720,作業日報!$E$700:$E$720,$A100,作業日報!$H$700:$H$720,"○")</f>
        <v>0</v>
      </c>
      <c r="V100" s="392">
        <f>SUMIFS(作業日報!$B$743:$B$763,作業日報!$A$743:$A$763,$A100,作業日報!$D$743:$D$763,"○")+SUMIFS(作業日報!$F$743:$F$763,作業日報!$E$743:$E$763,$A100,作業日報!$H$743:$H$763,"○")</f>
        <v>0</v>
      </c>
      <c r="W100" s="392">
        <f>SUMIFS(作業日報!$B$786:$B$806,作業日報!$A$786:$A$806,$A100,作業日報!$D$786:$D$806,"○")+SUMIFS(作業日報!$F$786:$F$806,作業日報!$E$786:$E$806,$A100,作業日報!$H$786:$H$806,"○")</f>
        <v>0</v>
      </c>
      <c r="X100" s="392">
        <f>SUMIFS(作業日報!$B$829:$B$849,作業日報!$A$829:$A$849,$A100,作業日報!$D$829:$D$849,"○")+SUMIFS(作業日報!$F$829:$F$849,作業日報!$E$829:$E$849,$A100,作業日報!$H$829:$H$849,"○")</f>
        <v>0</v>
      </c>
      <c r="Y100" s="392">
        <f>SUMIFS(作業日報!$B$872:$B$892,作業日報!$A$872:$A$892,$A100,作業日報!$D$872:$D$892,"○")+SUMIFS(作業日報!$F$872:$F$892,作業日報!$E$872:$E$892,$A100,作業日報!$H$872:$H$892,"○")</f>
        <v>0</v>
      </c>
      <c r="Z100" s="392">
        <f>SUMIFS(作業日報!$B$915:$B$935,作業日報!$A$915:$A$935,$A100,作業日報!$D$915:$D$935,"○")+SUMIFS(作業日報!$F$915:$F$935,作業日報!$E$915:$E$935,$A100,作業日報!$H$915:$H$935,"○")</f>
        <v>0</v>
      </c>
      <c r="AA100" s="473">
        <f>SUMIFS(作業日報!$B$958:$B$978,作業日報!$A$958:$A$978,$A100,作業日報!$D$958:$D$978,"○")+SUMIFS(作業日報!$F$958:$F$978,作業日報!$E$958:$E$978,$A100,作業日報!$H$958:$H$978,"○")</f>
        <v>0</v>
      </c>
      <c r="AB100" s="392">
        <f>SUMIFS(作業日報!$B$1001:$B$1021,作業日報!$A$1001:$A$1021,$A100,作業日報!$D$1001:$D$1021,"○")+SUMIFS(作業日報!$F$1001:$F$1021,作業日報!$E$1001:$E$1021,$A100,作業日報!$H$1001:$H$1021,"○")</f>
        <v>0</v>
      </c>
      <c r="AC100" s="392">
        <f>SUMIFS(作業日報!$B$1044:$B$1064,作業日報!$A$1044:$A$1064,$A100,作業日報!$D$1044:$D$1064,"○")+SUMIFS(作業日報!$F$1044:$F$1064,作業日報!$E$1044:$E$1064,$A100,作業日報!$H$1044:$H$1064,"○")</f>
        <v>0</v>
      </c>
      <c r="AD100" s="392">
        <f>SUMIFS(作業日報!$B$1087:$B$1107,作業日報!$A$1087:$A$1107,$A100,作業日報!$D$1087:$D$1107,"○")+SUMIFS(作業日報!$F$1087:$F$1107,作業日報!$E$1087:$E$1107,$A100,作業日報!$H$1087:$H$1107,"○")</f>
        <v>0</v>
      </c>
      <c r="AE100" s="392">
        <f>SUMIFS(作業日報!$B$1130:$B$1150,作業日報!$A$1130:$A$1150,$A100,作業日報!$D$1130:$D$1150,"○")+SUMIFS(作業日報!$F$1130:$F$1150,作業日報!$E$1130:$E$1150,$A100,作業日報!$H$1130:$H$1150,"○")</f>
        <v>0</v>
      </c>
      <c r="AF100" s="392">
        <f>SUMIFS(作業日報!$B$1173:$B$1193,作業日報!$A$1173:$A$1193,$A100,作業日報!$D$1173:$D$1193,"○")+SUMIFS(作業日報!$F$1173:$F$1193,作業日報!$E$1173:$E$1193,$A100,作業日報!$H$1173:$H$1193,"○")</f>
        <v>0</v>
      </c>
      <c r="AG100" s="392">
        <f>SUMIFS(作業日報!$B$1216:$B$1236,作業日報!$A$1216:$A$1236,$A100,作業日報!$D$1216:$D$1236,"○")+SUMIFS(作業日報!$F$1216:$F$1236,作業日報!$E$1216:$E$1236,$A100,作業日報!$H$1216:$H$1236,"○")</f>
        <v>0</v>
      </c>
      <c r="AH100" s="392">
        <f>SUMIFS(作業日報!$B$1259:$B$1279,作業日報!$A$1259:$A$1279,$A100,作業日報!$D$1259:$D$1279,"○")+SUMIFS(作業日報!$F$1259:$F$1279,作業日報!$E$1259:$E$1279,$A100,作業日報!$H$1259:$H$1279,"○")</f>
        <v>0</v>
      </c>
      <c r="AI100" s="392">
        <f>SUMIFS(作業日報!$B$1302:$B$1322,作業日報!$A$1302:$A$1322,$A100,作業日報!$D$1302:$D$1322,"○")+SUMIFS(作業日報!$F$1302:$F$1322,作業日報!$E$1302:$E$1322,$A100,作業日報!$H$1302:$H$1322,"○")</f>
        <v>0</v>
      </c>
      <c r="AJ100" s="392">
        <f>SUMIFS(作業日報!$B$1345:$B$1365,作業日報!$A$1345:$A$1365,$A100,作業日報!$D$1345:$D$1365,"○")+SUMIFS(作業日報!$F$1345:$F$1365,作業日報!$E$1345:$E$1365,$A100,作業日報!$H$1345:$H$1365,"○")</f>
        <v>0</v>
      </c>
      <c r="AK100" s="392">
        <f>SUMIFS(作業日報!$B$1388:$B$1408,作業日報!$A$1388:$A$1408,$A100,作業日報!$D$1388:$D$1408,"○")+SUMIFS(作業日報!$F$1388:$F$1408,作業日報!$E$1388:$E$1408,$A100,作業日報!$H$1388:$H$1408,"○")</f>
        <v>0</v>
      </c>
      <c r="AL100" s="392">
        <f>SUMIFS(作業日報!$B$1431:$B$1451,作業日報!$A$1431:$A$1451,$A100,作業日報!$D$1431:$D$1451,"○")+SUMIFS(作業日報!$F$1431:$F$1451,作業日報!$E$1431:$E$1451,$A100,作業日報!$H$1431:$H$1451,"○")</f>
        <v>0</v>
      </c>
      <c r="AM100" s="392">
        <f>SUMIFS(作業日報!$B$1474:$B$1494,作業日報!$A$1474:$A$1494,$A100,作業日報!$D$1474:$D$1494,"○")+SUMIFS(作業日報!$F$1474:$F$1494,作業日報!$E$1474:$E$1494,$A100,作業日報!$H$1474:$H$1494,"○")</f>
        <v>0</v>
      </c>
      <c r="AN100" s="392">
        <f>SUMIFS(作業日報!$B$1517:$B$1537,作業日報!$A$1517:$A$1537,$A100,作業日報!$D$1517:$D$1537,"○")+SUMIFS(作業日報!$F$1517:$F$1537,作業日報!$E$1517:$E$1537,$A100,作業日報!$H$1517:$H$1537,"○")</f>
        <v>0</v>
      </c>
      <c r="AO100" s="392">
        <f>SUMIFS(作業日報!$B$1560:$B$1580,作業日報!$A$1560:$A$1580,$A100,作業日報!$D$1560:$D$1580,"○")+SUMIFS(作業日報!$F$1560:$F$1580,作業日報!$E$1560:$E$1580,$A100,作業日報!$H$1560:$H$1580,"○")</f>
        <v>0</v>
      </c>
      <c r="AP100" s="392">
        <f>SUMIFS(作業日報!$B$1603:$B$1623,作業日報!$A$1603:$A$1623,$A100,作業日報!$D$1603:$D$1623,"○")+SUMIFS(作業日報!$F$1603:$F$1623,作業日報!$E$1603:$E$1623,$A100,作業日報!$H$1603:$H$1623,"○")</f>
        <v>0</v>
      </c>
      <c r="AQ100" s="392">
        <f>SUMIFS(作業日報!$B$1646:$B$1666,作業日報!$A$1646:$A$1666,$A100,作業日報!$D$1646:$D$1666,"○")+SUMIFS(作業日報!$F$1646:$F$1666,作業日報!$E$1646:$E$1666,$A100,作業日報!$H$1646:$H$1666,"○")</f>
        <v>0</v>
      </c>
      <c r="AR100" s="392">
        <f>SUMIFS(作業日報!$B$1689:$B$1709,作業日報!$A$1689:$A$1709,$A100,作業日報!$D$1689:$D$1709,"○")+SUMIFS(作業日報!$F$1689:$F$1709,作業日報!$E$1689:$E$1709,$A100,作業日報!$H$1689:$H$1709,"○")</f>
        <v>0</v>
      </c>
      <c r="AS100" s="392">
        <f>SUMIFS(作業日報!$B$1732:$B$1752,作業日報!$A$1732:$A$1752,$A100,作業日報!$D$1732:$D$1752,"○")+SUMIFS(作業日報!$F$1732:$F$1752,作業日報!$E$1732:$E$1752,$A100,作業日報!$H$1732:$H$1752,"○")</f>
        <v>0</v>
      </c>
      <c r="AT100" s="392">
        <f>SUMIFS(作業日報!$B$1775:$B$1795,作業日報!$A$1775:$A$1795,$A100,作業日報!$D$1775:$D$1795,"○")+SUMIFS(作業日報!$F$1775:$F$1795,作業日報!$E$1775:$E$1795,$A100,作業日報!$H$1775:$H$1795,"○")</f>
        <v>0</v>
      </c>
      <c r="AU100" s="392">
        <f>SUMIFS(作業日報!$B$1818:$B$1838,作業日報!$A$1818:$A$1838,$A100,作業日報!$D$1818:$D$1838,"○")+SUMIFS(作業日報!$F$1818:$F$1838,作業日報!$E$1818:$E$1838,$A100,作業日報!$H$1818:$H$1838,"○")</f>
        <v>0</v>
      </c>
      <c r="AV100" s="392">
        <f>SUMIFS(作業日報!$B$1861:$B$1881,作業日報!$A$1861:$A$1881,$A100,作業日報!$D$1861:$D$1881,"○")+SUMIFS(作業日報!$F$1861:$F$1881,作業日報!$E$1861:$E$1881,$A100,作業日報!$H$1861:$H$1881,"○")</f>
        <v>0</v>
      </c>
      <c r="AW100" s="392">
        <f>SUMIFS(作業日報!$B$1904:$B$1924,作業日報!$A$1904:$A$1924,$A100,作業日報!$D$1904:$D$1924,"○")+SUMIFS(作業日報!$F$1904:$F$1924,作業日報!$E$1904:$E$1924,$A100,作業日報!$H$1904:$H$1924,"○")</f>
        <v>0</v>
      </c>
      <c r="AX100" s="392">
        <f>SUMIFS(作業日報!$B$1947:$B$1967,作業日報!$A$1947:$A$1967,$A100,作業日報!$D$1947:$D$1967,"○")+SUMIFS(作業日報!$F$1947:$F$1967,作業日報!$E$1947:$E$1967,$A100,作業日報!$H$1947:$H$1967,"○")</f>
        <v>0</v>
      </c>
      <c r="AY100" s="392">
        <f>SUMIFS(作業日報!$B$1990:$B$2010,作業日報!$A$1990:$A$2010,$A100,作業日報!$D$1990:$D$2010,"○")+SUMIFS(作業日報!$F$1990:$F$2010,作業日報!$E$1990:$E$2010,$A100,作業日報!$H$1990:$H$2010,"○")</f>
        <v>0</v>
      </c>
      <c r="AZ100" s="392">
        <f>SUMIFS(作業日報!$B$2033:$B$2053,作業日報!$A$2033:$A$2053,$A100,作業日報!$D$2033:$D$2053,"○")+SUMIFS(作業日報!$F$2033:$F$2053,作業日報!$E$2033:$E$2053,$A100,作業日報!$H$2033:$H$2053,"○")</f>
        <v>0</v>
      </c>
      <c r="BA100" s="392">
        <f>SUMIFS(作業日報!$B$2076:$B$2096,作業日報!$A$2076:$A$2096,$A100,作業日報!$D$2076:$D$2096,"○")+SUMIFS(作業日報!$F$2076:$F$2096,作業日報!$E$2076:$E$2096,$A100,作業日報!$H$2076:$H$2096,"○")</f>
        <v>0</v>
      </c>
      <c r="BB100" s="392">
        <f>SUMIFS(作業日報!$B$2119:$B$2139,作業日報!$A$2119:$A$2139,$A100,作業日報!$D$2119:$D$2139,"○")+SUMIFS(作業日報!$F$2119:$F$2139,作業日報!$E$2119:$E$2139,$A100,作業日報!$H$2119:$H$2139,"○")</f>
        <v>0</v>
      </c>
      <c r="BC100" s="478">
        <f>SUMIFS(作業日報!$B$2162:$B$2182,作業日報!$A$2162:$A$2182,$A100,作業日報!$D$2162:$D$2182,"○")+SUMIFS(作業日報!$F$2162:$F$2182,作業日報!$E$2162:$E$2182,$A100,作業日報!$H$2162:$H$2182,"○")</f>
        <v>0</v>
      </c>
    </row>
    <row r="101" spans="1:55" ht="13.5" thickBot="1" x14ac:dyDescent="0.25">
      <c r="A101" s="390"/>
      <c r="B101" s="389"/>
      <c r="C101" s="388"/>
      <c r="D101" s="387">
        <f>SUMIFS(作業日報!B:B,作業日報!A:A,A101,作業日報!D:D,"○")+SUMIFS(作業日報!F:F,作業日報!E:E,A101,作業日報!H:H,"○")</f>
        <v>0</v>
      </c>
      <c r="E101" s="386">
        <f>SUMIFS(作業日報!$B$12:$B$32,作業日報!$A$12:$A$32,$A101,作業日報!$D$12:$D$32,"○")+SUMIFS(作業日報!$F$12:$F$32,作業日報!$E$12:$E$32,$A101,作業日報!$H$12:$H$32,"○")</f>
        <v>0</v>
      </c>
      <c r="F101" s="385">
        <f>SUMIFS(作業日報!$B$55:$B$75,作業日報!$A$55:$A$75,$A101,作業日報!$D$55:$D$75,"○")+SUMIFS(作業日報!$F$55:$F$75,作業日報!$E$55:$E$75,$A101,作業日報!$H$55:$H$75,"○")</f>
        <v>0</v>
      </c>
      <c r="G101" s="385">
        <f>SUMIFS(作業日報!$B$98:$B$118,作業日報!$A$98:$A$118,$A101,作業日報!$D$98:$D$118,"○")+SUMIFS(作業日報!$F$98:$F$118,作業日報!$E$98:$E$118,$A101,作業日報!$H$98:$H$118,"○")</f>
        <v>0</v>
      </c>
      <c r="H101" s="385">
        <f>SUMIFS(作業日報!$B$141:$B$161,作業日報!$A$141:$A$161,$A101,作業日報!$D$141:$D$161,"○")+SUMIFS(作業日報!$F$141:$F$161,作業日報!$E$141:$E$161,$A101,作業日報!$H$141:$H$161,"○")</f>
        <v>0</v>
      </c>
      <c r="I101" s="385">
        <f>SUMIFS(作業日報!$B$184:$B$204,作業日報!$A$184:$A$204,$A101,作業日報!$D$184:$D$204,"○")+SUMIFS(作業日報!$F$184:$F$204,作業日報!$E$184:$E$204,$A101,作業日報!$H$184:$H$204,"○")</f>
        <v>0</v>
      </c>
      <c r="J101" s="385">
        <f>SUMIFS(作業日報!$B$227:$B$247,作業日報!$A$227:$A$247,$A101,作業日報!$D$227:$D$247,"○")+SUMIFS(作業日報!$F$227:$F$247,作業日報!$E$227:$E$247,$A101,作業日報!$H$227:$H$247,"○")</f>
        <v>0</v>
      </c>
      <c r="K101" s="385">
        <f>SUMIFS(作業日報!$B$270:$B$290,作業日報!$A$270:$A$290,$A101,作業日報!$D$270:$D$290,"○")+SUMIFS(作業日報!$F$270:$F$290,作業日報!$E$270:$E$290,$A101,作業日報!$H$270:$H$290,"○")</f>
        <v>0</v>
      </c>
      <c r="L101" s="385">
        <f>SUMIFS(作業日報!$B$313:$B$333,作業日報!$A$313:$A$333,$A101,作業日報!$D$313:$D$333,"○")+SUMIFS(作業日報!$F$313:$F$333,作業日報!$E$313:$E$333,$A101,作業日報!$H$313:$H$333,"○")</f>
        <v>0</v>
      </c>
      <c r="M101" s="385">
        <f>SUMIFS(作業日報!$B$356:$B$376,作業日報!$A$356:$A$376,$A101,作業日報!$D$356:$D$376,"○")+SUMIFS(作業日報!$F$356:$F$376,作業日報!$E$356:$E$376,$A101,作業日報!$H$356:$H$376,"○")</f>
        <v>0</v>
      </c>
      <c r="N101" s="385">
        <f>SUMIFS(作業日報!$B$399:$B$419,作業日報!$A$399:$A$419,$A101,作業日報!$D$399:$D$419,"○")+SUMIFS(作業日報!$F$399:$F$419,作業日報!$E$399:$E$419,$A101,作業日報!$H$399:$H$419,"○")</f>
        <v>0</v>
      </c>
      <c r="O101" s="385">
        <f>SUMIFS(作業日報!$B$442:$B$462,作業日報!$A$442:$A$462,$A101,作業日報!$D$442:$D$462,"○")+SUMIFS(作業日報!$F$442:$F$462,作業日報!$E$442:$E$462,$A101,作業日報!$H$442:$H$462,"○")</f>
        <v>0</v>
      </c>
      <c r="P101" s="385">
        <f>SUMIFS(作業日報!$B$485:$B$505,作業日報!$A$485:$A$505,$A101,作業日報!$D$485:$D$505,"○")+SUMIFS(作業日報!$F$485:$F$505,作業日報!$E$485:$E$505,$A101,作業日報!$H$485:$H$505,"○")</f>
        <v>0</v>
      </c>
      <c r="Q101" s="385">
        <f>SUMIFS(作業日報!$B$528:$B$548,作業日報!$A$528:$A$548,$A101,作業日報!$D$528:$D$548,"○")+SUMIFS(作業日報!$F$528:$F$548,作業日報!$E$528:$E$548,$A101,作業日報!$H$528:$H$548,"○")</f>
        <v>0</v>
      </c>
      <c r="R101" s="385">
        <f>SUMIFS(作業日報!$B$571:$B$591,作業日報!$A$571:$A$591,$A101,作業日報!$D$571:$D$591,"○")+SUMIFS(作業日報!$F$571:$F$591,作業日報!$E$571:$E$591,$A101,作業日報!$H$571:$H$591,"○")</f>
        <v>0</v>
      </c>
      <c r="S101" s="382">
        <f>SUMIFS(作業日報!$B$614:$B$634,作業日報!$A$614:$A$634,$A101,作業日報!$D$614:$D$634,"○")+SUMIFS(作業日報!$F$614:$F$634,作業日報!$E$614:$E$634,$A101,作業日報!$H$614:$H$634,"○")</f>
        <v>0</v>
      </c>
      <c r="T101" s="384">
        <f>SUMIFS(作業日報!$B$657:$B$677,作業日報!$A$657:$A$677,$A101,作業日報!$D$657:$D$677,"○")+SUMIFS(作業日報!$F$657:$F$677,作業日報!$E$657:$E$677,$A101,作業日報!$H$657:$H$677,"○")</f>
        <v>0</v>
      </c>
      <c r="U101" s="383">
        <f>SUMIFS(作業日報!$B$700:$B$720,作業日報!$A$700:$A$720,$A101,作業日報!$D$700:$D$720,"○")+SUMIFS(作業日報!$F$700:$F$720,作業日報!$E$700:$E$720,$A101,作業日報!$H$700:$H$720,"○")</f>
        <v>0</v>
      </c>
      <c r="V101" s="383">
        <f>SUMIFS(作業日報!$B$743:$B$763,作業日報!$A$743:$A$763,$A101,作業日報!$D$743:$D$763,"○")+SUMIFS(作業日報!$F$743:$F$763,作業日報!$E$743:$E$763,$A101,作業日報!$H$743:$H$763,"○")</f>
        <v>0</v>
      </c>
      <c r="W101" s="383">
        <f>SUMIFS(作業日報!$B$786:$B$806,作業日報!$A$786:$A$806,$A101,作業日報!$D$786:$D$806,"○")+SUMIFS(作業日報!$F$786:$F$806,作業日報!$E$786:$E$806,$A101,作業日報!$H$786:$H$806,"○")</f>
        <v>0</v>
      </c>
      <c r="X101" s="383">
        <f>SUMIFS(作業日報!$B$829:$B$849,作業日報!$A$829:$A$849,$A101,作業日報!$D$829:$D$849,"○")+SUMIFS(作業日報!$F$829:$F$849,作業日報!$E$829:$E$849,$A101,作業日報!$H$829:$H$849,"○")</f>
        <v>0</v>
      </c>
      <c r="Y101" s="383">
        <f>SUMIFS(作業日報!$B$872:$B$892,作業日報!$A$872:$A$892,$A101,作業日報!$D$872:$D$892,"○")+SUMIFS(作業日報!$F$872:$F$892,作業日報!$E$872:$E$892,$A101,作業日報!$H$872:$H$892,"○")</f>
        <v>0</v>
      </c>
      <c r="Z101" s="383">
        <f>SUMIFS(作業日報!$B$915:$B$935,作業日報!$A$915:$A$935,$A101,作業日報!$D$915:$D$935,"○")+SUMIFS(作業日報!$F$915:$F$935,作業日報!$E$915:$E$935,$A101,作業日報!$H$915:$H$935,"○")</f>
        <v>0</v>
      </c>
      <c r="AA101" s="474">
        <f>SUMIFS(作業日報!$B$958:$B$978,作業日報!$A$958:$A$978,$A101,作業日報!$D$958:$D$978,"○")+SUMIFS(作業日報!$F$958:$F$978,作業日報!$E$958:$E$978,$A101,作業日報!$H$958:$H$978,"○")</f>
        <v>0</v>
      </c>
      <c r="AB101" s="479">
        <f>SUMIFS(作業日報!$B$1001:$B$1021,作業日報!$A$1001:$A$1021,$A101,作業日報!$D$1001:$D$1021,"○")+SUMIFS(作業日報!$F$1001:$F$1021,作業日報!$E$1001:$E$1021,$A101,作業日報!$H$1001:$H$1021,"○")</f>
        <v>0</v>
      </c>
      <c r="AC101" s="479">
        <f>SUMIFS(作業日報!$B$1044:$B$1064,作業日報!$A$1044:$A$1064,$A101,作業日報!$D$1044:$D$1064,"○")+SUMIFS(作業日報!$F$1044:$F$1064,作業日報!$E$1044:$E$1064,$A101,作業日報!$H$1044:$H$1064,"○")</f>
        <v>0</v>
      </c>
      <c r="AD101" s="479">
        <f>SUMIFS(作業日報!$B$1087:$B$1107,作業日報!$A$1087:$A$1107,$A101,作業日報!$D$1087:$D$1107,"○")+SUMIFS(作業日報!$F$1087:$F$1107,作業日報!$E$1087:$E$1107,$A101,作業日報!$H$1087:$H$1107,"○")</f>
        <v>0</v>
      </c>
      <c r="AE101" s="479">
        <f>SUMIFS(作業日報!$B$1130:$B$1150,作業日報!$A$1130:$A$1150,$A101,作業日報!$D$1130:$D$1150,"○")+SUMIFS(作業日報!$F$1130:$F$1150,作業日報!$E$1130:$E$1150,$A101,作業日報!$H$1130:$H$1150,"○")</f>
        <v>0</v>
      </c>
      <c r="AF101" s="479">
        <f>SUMIFS(作業日報!$B$1173:$B$1193,作業日報!$A$1173:$A$1193,$A101,作業日報!$D$1173:$D$1193,"○")+SUMIFS(作業日報!$F$1173:$F$1193,作業日報!$E$1173:$E$1193,$A101,作業日報!$H$1173:$H$1193,"○")</f>
        <v>0</v>
      </c>
      <c r="AG101" s="479">
        <f>SUMIFS(作業日報!$B$1216:$B$1236,作業日報!$A$1216:$A$1236,$A101,作業日報!$D$1216:$D$1236,"○")+SUMIFS(作業日報!$F$1216:$F$1236,作業日報!$E$1216:$E$1236,$A101,作業日報!$H$1216:$H$1236,"○")</f>
        <v>0</v>
      </c>
      <c r="AH101" s="479">
        <f>SUMIFS(作業日報!$B$1259:$B$1279,作業日報!$A$1259:$A$1279,$A101,作業日報!$D$1259:$D$1279,"○")+SUMIFS(作業日報!$F$1259:$F$1279,作業日報!$E$1259:$E$1279,$A101,作業日報!$H$1259:$H$1279,"○")</f>
        <v>0</v>
      </c>
      <c r="AI101" s="479">
        <f>SUMIFS(作業日報!$B$1302:$B$1322,作業日報!$A$1302:$A$1322,$A101,作業日報!$D$1302:$D$1322,"○")+SUMIFS(作業日報!$F$1302:$F$1322,作業日報!$E$1302:$E$1322,$A101,作業日報!$H$1302:$H$1322,"○")</f>
        <v>0</v>
      </c>
      <c r="AJ101" s="479">
        <f>SUMIFS(作業日報!$B$1345:$B$1365,作業日報!$A$1345:$A$1365,$A101,作業日報!$D$1345:$D$1365,"○")+SUMIFS(作業日報!$F$1345:$F$1365,作業日報!$E$1345:$E$1365,$A101,作業日報!$H$1345:$H$1365,"○")</f>
        <v>0</v>
      </c>
      <c r="AK101" s="479">
        <f>SUMIFS(作業日報!$B$1388:$B$1408,作業日報!$A$1388:$A$1408,$A101,作業日報!$D$1388:$D$1408,"○")+SUMIFS(作業日報!$F$1388:$F$1408,作業日報!$E$1388:$E$1408,$A101,作業日報!$H$1388:$H$1408,"○")</f>
        <v>0</v>
      </c>
      <c r="AL101" s="479">
        <f>SUMIFS(作業日報!$B$1431:$B$1451,作業日報!$A$1431:$A$1451,$A101,作業日報!$D$1431:$D$1451,"○")+SUMIFS(作業日報!$F$1431:$F$1451,作業日報!$E$1431:$E$1451,$A101,作業日報!$H$1431:$H$1451,"○")</f>
        <v>0</v>
      </c>
      <c r="AM101" s="479">
        <f>SUMIFS(作業日報!$B$1474:$B$1494,作業日報!$A$1474:$A$1494,$A101,作業日報!$D$1474:$D$1494,"○")+SUMIFS(作業日報!$F$1474:$F$1494,作業日報!$E$1474:$E$1494,$A101,作業日報!$H$1474:$H$1494,"○")</f>
        <v>0</v>
      </c>
      <c r="AN101" s="479">
        <f>SUMIFS(作業日報!$B$1517:$B$1537,作業日報!$A$1517:$A$1537,$A101,作業日報!$D$1517:$D$1537,"○")+SUMIFS(作業日報!$F$1517:$F$1537,作業日報!$E$1517:$E$1537,$A101,作業日報!$H$1517:$H$1537,"○")</f>
        <v>0</v>
      </c>
      <c r="AO101" s="479">
        <f>SUMIFS(作業日報!$B$1560:$B$1580,作業日報!$A$1560:$A$1580,$A101,作業日報!$D$1560:$D$1580,"○")+SUMIFS(作業日報!$F$1560:$F$1580,作業日報!$E$1560:$E$1580,$A101,作業日報!$H$1560:$H$1580,"○")</f>
        <v>0</v>
      </c>
      <c r="AP101" s="479">
        <f>SUMIFS(作業日報!$B$1603:$B$1623,作業日報!$A$1603:$A$1623,$A101,作業日報!$D$1603:$D$1623,"○")+SUMIFS(作業日報!$F$1603:$F$1623,作業日報!$E$1603:$E$1623,$A101,作業日報!$H$1603:$H$1623,"○")</f>
        <v>0</v>
      </c>
      <c r="AQ101" s="479">
        <f>SUMIFS(作業日報!$B$1646:$B$1666,作業日報!$A$1646:$A$1666,$A101,作業日報!$D$1646:$D$1666,"○")+SUMIFS(作業日報!$F$1646:$F$1666,作業日報!$E$1646:$E$1666,$A101,作業日報!$H$1646:$H$1666,"○")</f>
        <v>0</v>
      </c>
      <c r="AR101" s="479">
        <f>SUMIFS(作業日報!$B$1689:$B$1709,作業日報!$A$1689:$A$1709,$A101,作業日報!$D$1689:$D$1709,"○")+SUMIFS(作業日報!$F$1689:$F$1709,作業日報!$E$1689:$E$1709,$A101,作業日報!$H$1689:$H$1709,"○")</f>
        <v>0</v>
      </c>
      <c r="AS101" s="479">
        <f>SUMIFS(作業日報!$B$1732:$B$1752,作業日報!$A$1732:$A$1752,$A101,作業日報!$D$1732:$D$1752,"○")+SUMIFS(作業日報!$F$1732:$F$1752,作業日報!$E$1732:$E$1752,$A101,作業日報!$H$1732:$H$1752,"○")</f>
        <v>0</v>
      </c>
      <c r="AT101" s="479">
        <f>SUMIFS(作業日報!$B$1775:$B$1795,作業日報!$A$1775:$A$1795,$A101,作業日報!$D$1775:$D$1795,"○")+SUMIFS(作業日報!$F$1775:$F$1795,作業日報!$E$1775:$E$1795,$A101,作業日報!$H$1775:$H$1795,"○")</f>
        <v>0</v>
      </c>
      <c r="AU101" s="479">
        <f>SUMIFS(作業日報!$B$1818:$B$1838,作業日報!$A$1818:$A$1838,$A101,作業日報!$D$1818:$D$1838,"○")+SUMIFS(作業日報!$F$1818:$F$1838,作業日報!$E$1818:$E$1838,$A101,作業日報!$H$1818:$H$1838,"○")</f>
        <v>0</v>
      </c>
      <c r="AV101" s="479">
        <f>SUMIFS(作業日報!$B$1861:$B$1881,作業日報!$A$1861:$A$1881,$A101,作業日報!$D$1861:$D$1881,"○")+SUMIFS(作業日報!$F$1861:$F$1881,作業日報!$E$1861:$E$1881,$A101,作業日報!$H$1861:$H$1881,"○")</f>
        <v>0</v>
      </c>
      <c r="AW101" s="479">
        <f>SUMIFS(作業日報!$B$1904:$B$1924,作業日報!$A$1904:$A$1924,$A101,作業日報!$D$1904:$D$1924,"○")+SUMIFS(作業日報!$F$1904:$F$1924,作業日報!$E$1904:$E$1924,$A101,作業日報!$H$1904:$H$1924,"○")</f>
        <v>0</v>
      </c>
      <c r="AX101" s="479">
        <f>SUMIFS(作業日報!$B$1947:$B$1967,作業日報!$A$1947:$A$1967,$A101,作業日報!$D$1947:$D$1967,"○")+SUMIFS(作業日報!$F$1947:$F$1967,作業日報!$E$1947:$E$1967,$A101,作業日報!$H$1947:$H$1967,"○")</f>
        <v>0</v>
      </c>
      <c r="AY101" s="479">
        <f>SUMIFS(作業日報!$B$1990:$B$2010,作業日報!$A$1990:$A$2010,$A101,作業日報!$D$1990:$D$2010,"○")+SUMIFS(作業日報!$F$1990:$F$2010,作業日報!$E$1990:$E$2010,$A101,作業日報!$H$1990:$H$2010,"○")</f>
        <v>0</v>
      </c>
      <c r="AZ101" s="479">
        <f>SUMIFS(作業日報!$B$2033:$B$2053,作業日報!$A$2033:$A$2053,$A101,作業日報!$D$2033:$D$2053,"○")+SUMIFS(作業日報!$F$2033:$F$2053,作業日報!$E$2033:$E$2053,$A101,作業日報!$H$2033:$H$2053,"○")</f>
        <v>0</v>
      </c>
      <c r="BA101" s="479">
        <f>SUMIFS(作業日報!$B$2076:$B$2096,作業日報!$A$2076:$A$2096,$A101,作業日報!$D$2076:$D$2096,"○")+SUMIFS(作業日報!$F$2076:$F$2096,作業日報!$E$2076:$E$2096,$A101,作業日報!$H$2076:$H$2096,"○")</f>
        <v>0</v>
      </c>
      <c r="BB101" s="479">
        <f>SUMIFS(作業日報!$B$2119:$B$2139,作業日報!$A$2119:$A$2139,$A101,作業日報!$D$2119:$D$2139,"○")+SUMIFS(作業日報!$F$2119:$F$2139,作業日報!$E$2119:$E$2139,$A101,作業日報!$H$2119:$H$2139,"○")</f>
        <v>0</v>
      </c>
      <c r="BC101" s="480">
        <f>SUMIFS(作業日報!$B$2162:$B$2182,作業日報!$A$2162:$A$2182,$A101,作業日報!$D$2162:$D$2182,"○")+SUMIFS(作業日報!$F$2162:$F$2182,作業日報!$E$2162:$E$2182,$A101,作業日報!$H$2162:$H$2182,"○")</f>
        <v>0</v>
      </c>
    </row>
    <row r="102" spans="1:55" ht="13.5" thickTop="1" x14ac:dyDescent="0.2"/>
  </sheetData>
  <phoneticPr fontId="3"/>
  <dataValidations count="1">
    <dataValidation type="list" allowBlank="1" showInputMessage="1" showErrorMessage="1" sqref="B3:B101">
      <formula1>"農業者,農業者以外"</formula1>
    </dataValidation>
  </dataValidations>
  <pageMargins left="0.51181102362204722" right="0.51181102362204722" top="0.74803149606299213" bottom="0.74803149606299213" header="0.31496062992125984" footer="0.31496062992125984"/>
  <pageSetup paperSize="9" scale="76" orientation="landscape" r:id="rId1"/>
  <colBreaks count="1" manualBreakCount="1">
    <brk id="13" max="10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28"/>
  <sheetViews>
    <sheetView view="pageBreakPreview" zoomScaleNormal="75" zoomScaleSheetLayoutView="100" workbookViewId="0">
      <selection sqref="A1:G1"/>
    </sheetView>
  </sheetViews>
  <sheetFormatPr defaultColWidth="3.453125" defaultRowHeight="12" x14ac:dyDescent="0.2"/>
  <cols>
    <col min="1" max="1" width="14.453125" style="74" customWidth="1"/>
    <col min="2" max="2" width="5.26953125" style="74" customWidth="1"/>
    <col min="3" max="3" width="5.453125" style="74" customWidth="1"/>
    <col min="4" max="4" width="11.08984375" style="74" customWidth="1"/>
    <col min="5" max="6" width="8.453125" style="74" customWidth="1"/>
    <col min="7" max="7" width="16.90625" style="74" customWidth="1"/>
    <col min="8" max="8" width="14.26953125" style="74" customWidth="1"/>
    <col min="9" max="9" width="6.453125" style="74" customWidth="1"/>
    <col min="10" max="233" width="9" style="74" customWidth="1"/>
    <col min="234" max="234" width="2.90625" style="74" customWidth="1"/>
    <col min="235" max="235" width="0.90625" style="74" customWidth="1"/>
    <col min="236" max="236" width="2" style="74" customWidth="1"/>
    <col min="237" max="237" width="6.36328125" style="74" customWidth="1"/>
    <col min="238" max="240" width="3.7265625" style="74" customWidth="1"/>
    <col min="241" max="241" width="5.08984375" style="74" customWidth="1"/>
    <col min="242" max="243" width="3.7265625" style="74" customWidth="1"/>
    <col min="244" max="244" width="5.08984375" style="74" customWidth="1"/>
    <col min="245" max="16384" width="3.453125" style="74"/>
  </cols>
  <sheetData>
    <row r="1" spans="1:18" ht="18" customHeight="1" x14ac:dyDescent="0.2">
      <c r="A1" s="706" t="s">
        <v>6106</v>
      </c>
      <c r="B1" s="706"/>
      <c r="C1" s="706"/>
      <c r="D1" s="706"/>
      <c r="E1" s="706"/>
      <c r="F1" s="706"/>
      <c r="G1" s="706"/>
    </row>
    <row r="2" spans="1:18" ht="36.75" customHeight="1" x14ac:dyDescent="0.2">
      <c r="A2" s="762" t="s">
        <v>236</v>
      </c>
      <c r="B2" s="707"/>
      <c r="C2" s="707"/>
      <c r="D2" s="707"/>
      <c r="E2" s="707"/>
      <c r="F2" s="707"/>
      <c r="G2" s="707"/>
      <c r="H2" s="707"/>
      <c r="I2" s="707"/>
    </row>
    <row r="3" spans="1:18" ht="22.5" customHeight="1" x14ac:dyDescent="0.2">
      <c r="A3" s="75"/>
      <c r="B3" s="76"/>
      <c r="C3" s="76"/>
      <c r="D3" s="76"/>
      <c r="E3" s="76"/>
      <c r="F3" s="76"/>
      <c r="G3" s="783" t="s">
        <v>5878</v>
      </c>
      <c r="H3" s="783"/>
      <c r="I3" s="783"/>
    </row>
    <row r="4" spans="1:18" ht="30" customHeight="1" x14ac:dyDescent="0.2">
      <c r="A4" s="773" t="s">
        <v>203</v>
      </c>
      <c r="B4" s="774"/>
      <c r="C4" s="780" t="e">
        <f>'別記3-1(1)'!C5</f>
        <v>#REF!</v>
      </c>
      <c r="D4" s="781"/>
      <c r="E4" s="782"/>
      <c r="F4" s="777" t="s">
        <v>204</v>
      </c>
      <c r="G4" s="784"/>
      <c r="H4" s="764"/>
      <c r="I4" s="765"/>
      <c r="K4" s="129"/>
      <c r="L4" s="129"/>
      <c r="M4" s="129"/>
      <c r="N4" s="129"/>
      <c r="O4" s="129"/>
      <c r="P4" s="129"/>
      <c r="Q4" s="129"/>
      <c r="R4" s="129"/>
    </row>
    <row r="5" spans="1:18" ht="30" customHeight="1" x14ac:dyDescent="0.2">
      <c r="A5" s="773" t="s">
        <v>205</v>
      </c>
      <c r="B5" s="774"/>
      <c r="C5" s="773" t="e">
        <f>'別記3-1(1)'!C6</f>
        <v>#REF!</v>
      </c>
      <c r="D5" s="776"/>
      <c r="E5" s="774"/>
      <c r="F5" s="771" t="s">
        <v>226</v>
      </c>
      <c r="G5" s="772"/>
      <c r="H5" s="764"/>
      <c r="I5" s="765"/>
      <c r="K5" s="130"/>
      <c r="L5" s="130"/>
      <c r="M5" s="130"/>
      <c r="N5" s="130"/>
      <c r="O5" s="130"/>
      <c r="P5" s="130"/>
      <c r="Q5" s="130"/>
      <c r="R5" s="130"/>
    </row>
    <row r="6" spans="1:18" s="87" customFormat="1" ht="20.25" customHeight="1" x14ac:dyDescent="0.2">
      <c r="A6" s="136" t="s">
        <v>227</v>
      </c>
      <c r="B6" s="105"/>
      <c r="C6" s="103"/>
      <c r="D6" s="103"/>
      <c r="E6" s="103"/>
      <c r="F6" s="103"/>
      <c r="G6" s="103"/>
      <c r="H6" s="104"/>
      <c r="I6" s="104"/>
    </row>
    <row r="7" spans="1:18" s="87" customFormat="1" ht="20.25" customHeight="1" x14ac:dyDescent="0.2">
      <c r="A7" s="189" t="s">
        <v>5892</v>
      </c>
      <c r="B7" s="105"/>
      <c r="C7" s="103"/>
      <c r="D7" s="103"/>
      <c r="E7" s="103"/>
      <c r="F7" s="103"/>
      <c r="G7" s="103"/>
      <c r="H7" s="104"/>
      <c r="I7" s="104"/>
    </row>
    <row r="8" spans="1:18" s="87" customFormat="1" ht="20.25" customHeight="1" x14ac:dyDescent="0.2">
      <c r="A8" s="106" t="s">
        <v>234</v>
      </c>
      <c r="B8" s="107"/>
      <c r="C8" s="108"/>
      <c r="D8" s="108"/>
      <c r="E8" s="108"/>
      <c r="F8" s="108"/>
      <c r="G8" s="103"/>
      <c r="H8" s="104"/>
      <c r="I8" s="104"/>
    </row>
    <row r="9" spans="1:18" s="87" customFormat="1" ht="30.75" customHeight="1" x14ac:dyDescent="0.2">
      <c r="A9" s="137" t="s">
        <v>13</v>
      </c>
      <c r="B9" s="777" t="s">
        <v>28</v>
      </c>
      <c r="C9" s="778"/>
      <c r="D9" s="778"/>
      <c r="E9" s="142" t="s">
        <v>238</v>
      </c>
      <c r="F9" s="142" t="s">
        <v>239</v>
      </c>
      <c r="G9" s="779" t="s">
        <v>30</v>
      </c>
      <c r="H9" s="779"/>
      <c r="I9" s="779"/>
    </row>
    <row r="10" spans="1:18" s="87" customFormat="1" ht="33.75" customHeight="1" x14ac:dyDescent="0.2">
      <c r="A10" s="164" t="e">
        <f>#REF!</f>
        <v>#REF!</v>
      </c>
      <c r="B10" s="769" t="e">
        <f>#REF!</f>
        <v>#REF!</v>
      </c>
      <c r="C10" s="770"/>
      <c r="D10" s="770"/>
      <c r="E10" s="138"/>
      <c r="F10" s="140"/>
      <c r="G10" s="775"/>
      <c r="H10" s="775"/>
      <c r="I10" s="775"/>
    </row>
    <row r="11" spans="1:18" s="87" customFormat="1" ht="33.75" customHeight="1" x14ac:dyDescent="0.2">
      <c r="A11" s="164" t="e">
        <f>#REF!</f>
        <v>#REF!</v>
      </c>
      <c r="B11" s="769" t="e">
        <f>#REF!</f>
        <v>#REF!</v>
      </c>
      <c r="C11" s="770"/>
      <c r="D11" s="770"/>
      <c r="E11" s="143"/>
      <c r="F11" s="143"/>
      <c r="G11" s="775"/>
      <c r="H11" s="775"/>
      <c r="I11" s="775"/>
    </row>
    <row r="12" spans="1:18" s="87" customFormat="1" ht="33.75" customHeight="1" x14ac:dyDescent="0.2">
      <c r="A12" s="164" t="e">
        <f>#REF!</f>
        <v>#REF!</v>
      </c>
      <c r="B12" s="769" t="e">
        <f>#REF!</f>
        <v>#REF!</v>
      </c>
      <c r="C12" s="770"/>
      <c r="D12" s="770"/>
      <c r="E12" s="139"/>
      <c r="F12" s="141"/>
      <c r="G12" s="775"/>
      <c r="H12" s="775"/>
      <c r="I12" s="775"/>
    </row>
    <row r="13" spans="1:18" s="87" customFormat="1" ht="33.75" customHeight="1" x14ac:dyDescent="0.2">
      <c r="A13" s="164" t="e">
        <f>#REF!</f>
        <v>#REF!</v>
      </c>
      <c r="B13" s="769" t="e">
        <f>#REF!</f>
        <v>#REF!</v>
      </c>
      <c r="C13" s="770"/>
      <c r="D13" s="770"/>
      <c r="E13" s="139"/>
      <c r="F13" s="141"/>
      <c r="G13" s="775"/>
      <c r="H13" s="775"/>
      <c r="I13" s="775"/>
    </row>
    <row r="14" spans="1:18" s="87" customFormat="1" ht="33.75" customHeight="1" x14ac:dyDescent="0.2">
      <c r="A14" s="164" t="e">
        <f>#REF!</f>
        <v>#REF!</v>
      </c>
      <c r="B14" s="769" t="e">
        <f>#REF!</f>
        <v>#REF!</v>
      </c>
      <c r="C14" s="770"/>
      <c r="D14" s="770"/>
      <c r="E14" s="139"/>
      <c r="F14" s="141"/>
      <c r="G14" s="775"/>
      <c r="H14" s="775"/>
      <c r="I14" s="775"/>
    </row>
    <row r="15" spans="1:18" s="87" customFormat="1" ht="33.75" customHeight="1" x14ac:dyDescent="0.2">
      <c r="A15" s="164" t="e">
        <f>#REF!</f>
        <v>#REF!</v>
      </c>
      <c r="B15" s="769" t="e">
        <f>#REF!</f>
        <v>#REF!</v>
      </c>
      <c r="C15" s="770"/>
      <c r="D15" s="770"/>
      <c r="E15" s="139"/>
      <c r="F15" s="141"/>
      <c r="G15" s="775"/>
      <c r="H15" s="775"/>
      <c r="I15" s="775"/>
    </row>
    <row r="16" spans="1:18" s="87" customFormat="1" ht="33.75" customHeight="1" x14ac:dyDescent="0.2">
      <c r="A16" s="164" t="e">
        <f>#REF!</f>
        <v>#REF!</v>
      </c>
      <c r="B16" s="769" t="e">
        <f>#REF!</f>
        <v>#REF!</v>
      </c>
      <c r="C16" s="770"/>
      <c r="D16" s="770"/>
      <c r="E16" s="139"/>
      <c r="F16" s="141"/>
      <c r="G16" s="775"/>
      <c r="H16" s="775"/>
      <c r="I16" s="775"/>
    </row>
    <row r="17" spans="1:9" s="87" customFormat="1" ht="33.75" customHeight="1" x14ac:dyDescent="0.2">
      <c r="A17" s="164" t="e">
        <f>#REF!</f>
        <v>#REF!</v>
      </c>
      <c r="B17" s="769" t="e">
        <f>#REF!</f>
        <v>#REF!</v>
      </c>
      <c r="C17" s="770"/>
      <c r="D17" s="770"/>
      <c r="E17" s="139"/>
      <c r="F17" s="141"/>
      <c r="G17" s="775"/>
      <c r="H17" s="775"/>
      <c r="I17" s="775"/>
    </row>
    <row r="18" spans="1:9" s="87" customFormat="1" ht="33.75" customHeight="1" x14ac:dyDescent="0.2">
      <c r="A18" s="164" t="e">
        <f>#REF!</f>
        <v>#REF!</v>
      </c>
      <c r="B18" s="769" t="e">
        <f>#REF!</f>
        <v>#REF!</v>
      </c>
      <c r="C18" s="770"/>
      <c r="D18" s="770"/>
      <c r="E18" s="139"/>
      <c r="F18" s="141"/>
      <c r="G18" s="775"/>
      <c r="H18" s="775"/>
      <c r="I18" s="775"/>
    </row>
    <row r="19" spans="1:9" s="87" customFormat="1" ht="33.75" customHeight="1" x14ac:dyDescent="0.2">
      <c r="A19" s="164" t="e">
        <f>#REF!</f>
        <v>#REF!</v>
      </c>
      <c r="B19" s="769" t="e">
        <f>#REF!</f>
        <v>#REF!</v>
      </c>
      <c r="C19" s="770"/>
      <c r="D19" s="770"/>
      <c r="E19" s="139"/>
      <c r="F19" s="141"/>
      <c r="G19" s="775"/>
      <c r="H19" s="775"/>
      <c r="I19" s="775"/>
    </row>
    <row r="20" spans="1:9" s="124" customFormat="1" ht="25.5" customHeight="1" x14ac:dyDescent="0.2">
      <c r="A20" s="786" t="s">
        <v>5893</v>
      </c>
      <c r="B20" s="786"/>
      <c r="C20" s="786"/>
      <c r="D20" s="786"/>
      <c r="E20" s="786"/>
      <c r="F20" s="786"/>
      <c r="G20" s="786"/>
      <c r="H20" s="786"/>
      <c r="I20" s="786"/>
    </row>
    <row r="21" spans="1:9" s="110" customFormat="1" ht="24.75" customHeight="1" x14ac:dyDescent="0.2">
      <c r="A21" s="787" t="s">
        <v>237</v>
      </c>
      <c r="B21" s="787"/>
      <c r="C21" s="787"/>
      <c r="D21" s="787"/>
      <c r="E21" s="787"/>
      <c r="F21" s="787"/>
      <c r="G21" s="787"/>
      <c r="H21" s="787"/>
      <c r="I21" s="787"/>
    </row>
    <row r="22" spans="1:9" s="110" customFormat="1" ht="25" customHeight="1" x14ac:dyDescent="0.2">
      <c r="A22" s="111" t="s">
        <v>5894</v>
      </c>
      <c r="B22" s="109"/>
      <c r="C22" s="109"/>
      <c r="D22" s="109"/>
      <c r="E22" s="109"/>
      <c r="F22" s="109"/>
      <c r="G22" s="109"/>
    </row>
    <row r="23" spans="1:9" s="110" customFormat="1" ht="60" customHeight="1" x14ac:dyDescent="0.2">
      <c r="A23" s="737"/>
      <c r="B23" s="738"/>
      <c r="C23" s="738"/>
      <c r="D23" s="738"/>
      <c r="E23" s="738"/>
      <c r="F23" s="738"/>
      <c r="G23" s="738"/>
      <c r="H23" s="738"/>
      <c r="I23" s="739"/>
    </row>
    <row r="24" spans="1:9" s="110" customFormat="1" ht="42" customHeight="1" x14ac:dyDescent="0.2">
      <c r="A24" s="785" t="s">
        <v>235</v>
      </c>
      <c r="B24" s="785"/>
      <c r="C24" s="785"/>
      <c r="D24" s="785"/>
      <c r="E24" s="785"/>
      <c r="F24" s="785"/>
      <c r="G24" s="785"/>
      <c r="H24" s="785"/>
      <c r="I24" s="785"/>
    </row>
    <row r="25" spans="1:9" s="110" customFormat="1" ht="42" customHeight="1" x14ac:dyDescent="0.2">
      <c r="A25" s="131"/>
      <c r="B25" s="109"/>
      <c r="C25" s="109"/>
      <c r="D25" s="109"/>
      <c r="E25" s="109"/>
      <c r="F25" s="109"/>
      <c r="G25" s="109"/>
    </row>
    <row r="26" spans="1:9" s="110" customFormat="1" ht="42" customHeight="1" x14ac:dyDescent="0.2">
      <c r="A26" s="132"/>
      <c r="B26" s="133"/>
      <c r="C26" s="133"/>
      <c r="D26" s="133"/>
      <c r="E26" s="133"/>
      <c r="F26" s="133"/>
      <c r="G26" s="133"/>
      <c r="H26" s="133"/>
      <c r="I26" s="133"/>
    </row>
    <row r="27" spans="1:9" s="87" customFormat="1" ht="42" customHeight="1" x14ac:dyDescent="0.2">
      <c r="A27" s="105"/>
      <c r="B27" s="134"/>
      <c r="C27" s="134"/>
      <c r="D27" s="134"/>
      <c r="E27" s="135"/>
      <c r="F27" s="135"/>
      <c r="G27" s="135"/>
      <c r="H27" s="135"/>
      <c r="I27" s="135"/>
    </row>
    <row r="28" spans="1:9" ht="42" customHeight="1" x14ac:dyDescent="0.2"/>
  </sheetData>
  <mergeCells count="37">
    <mergeCell ref="G13:I13"/>
    <mergeCell ref="A23:I23"/>
    <mergeCell ref="A24:I24"/>
    <mergeCell ref="A20:I20"/>
    <mergeCell ref="B15:D15"/>
    <mergeCell ref="B16:D16"/>
    <mergeCell ref="B17:D17"/>
    <mergeCell ref="B18:D18"/>
    <mergeCell ref="G15:I15"/>
    <mergeCell ref="G16:I16"/>
    <mergeCell ref="G17:I17"/>
    <mergeCell ref="A21:I21"/>
    <mergeCell ref="G18:I18"/>
    <mergeCell ref="B19:D19"/>
    <mergeCell ref="G19:I19"/>
    <mergeCell ref="G14:I14"/>
    <mergeCell ref="A1:G1"/>
    <mergeCell ref="A2:I2"/>
    <mergeCell ref="A4:B4"/>
    <mergeCell ref="C4:E4"/>
    <mergeCell ref="H4:I4"/>
    <mergeCell ref="G3:I3"/>
    <mergeCell ref="F4:G4"/>
    <mergeCell ref="F5:G5"/>
    <mergeCell ref="A5:B5"/>
    <mergeCell ref="G10:I10"/>
    <mergeCell ref="G11:I11"/>
    <mergeCell ref="G12:I12"/>
    <mergeCell ref="C5:E5"/>
    <mergeCell ref="H5:I5"/>
    <mergeCell ref="B9:D9"/>
    <mergeCell ref="G9:I9"/>
    <mergeCell ref="B13:D13"/>
    <mergeCell ref="B14:D14"/>
    <mergeCell ref="B10:D10"/>
    <mergeCell ref="B11:D11"/>
    <mergeCell ref="B12:D12"/>
  </mergeCells>
  <phoneticPr fontId="3"/>
  <dataValidations count="1">
    <dataValidation type="list" allowBlank="1" showInputMessage="1" sqref="A10:A19">
      <formula1>M.長寿命化</formula1>
    </dataValidation>
  </dataValidations>
  <pageMargins left="0.70866141732283472" right="0.55118110236220474" top="0.70866141732283472" bottom="0.23622047244094491" header="0.19685039370078741" footer="0.1968503937007874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89"/>
  <sheetViews>
    <sheetView zoomScaleNormal="100" zoomScaleSheetLayoutView="110" workbookViewId="0"/>
  </sheetViews>
  <sheetFormatPr defaultColWidth="9" defaultRowHeight="13" x14ac:dyDescent="0.2"/>
  <cols>
    <col min="1" max="1" width="10.453125" style="1" customWidth="1"/>
    <col min="2" max="2" width="11.6328125" style="1" customWidth="1"/>
    <col min="3" max="3" width="11.08984375" style="1" customWidth="1"/>
    <col min="4" max="4" width="12.26953125" style="1" customWidth="1"/>
    <col min="5" max="5" width="14.26953125" style="1" customWidth="1"/>
    <col min="6" max="6" width="11.6328125" style="1" customWidth="1"/>
    <col min="7" max="16384" width="9" style="1"/>
  </cols>
  <sheetData>
    <row r="1" spans="1:6" ht="39" x14ac:dyDescent="0.2">
      <c r="A1" s="147" t="s">
        <v>347</v>
      </c>
      <c r="B1" s="147" t="s">
        <v>348</v>
      </c>
      <c r="C1" s="147" t="s">
        <v>349</v>
      </c>
      <c r="D1" s="147" t="s">
        <v>350</v>
      </c>
      <c r="E1" s="153" t="s">
        <v>5729</v>
      </c>
      <c r="F1" s="146" t="s">
        <v>346</v>
      </c>
    </row>
    <row r="2" spans="1:6" x14ac:dyDescent="0.2">
      <c r="A2" s="148" t="s">
        <v>352</v>
      </c>
      <c r="B2" s="149"/>
      <c r="C2" s="150" t="s">
        <v>353</v>
      </c>
      <c r="D2" s="149"/>
      <c r="E2" s="144"/>
      <c r="F2" s="148" t="s">
        <v>351</v>
      </c>
    </row>
    <row r="3" spans="1:6" x14ac:dyDescent="0.2">
      <c r="A3" s="151" t="s">
        <v>343</v>
      </c>
      <c r="B3" s="151" t="s">
        <v>344</v>
      </c>
      <c r="C3" s="151" t="s">
        <v>353</v>
      </c>
      <c r="D3" s="151" t="s">
        <v>355</v>
      </c>
      <c r="E3" s="144" t="str">
        <f>CONCATENATE(A3,B3)</f>
        <v>北海道札幌市</v>
      </c>
      <c r="F3" s="151" t="s">
        <v>354</v>
      </c>
    </row>
    <row r="4" spans="1:6" x14ac:dyDescent="0.2">
      <c r="A4" s="151" t="s">
        <v>343</v>
      </c>
      <c r="B4" s="151" t="s">
        <v>357</v>
      </c>
      <c r="C4" s="151" t="s">
        <v>353</v>
      </c>
      <c r="D4" s="151" t="s">
        <v>358</v>
      </c>
      <c r="E4" s="144" t="str">
        <f t="shared" ref="E4:E67" si="0">CONCATENATE(A4,B4)</f>
        <v>北海道函館市</v>
      </c>
      <c r="F4" s="151" t="s">
        <v>356</v>
      </c>
    </row>
    <row r="5" spans="1:6" x14ac:dyDescent="0.2">
      <c r="A5" s="151" t="s">
        <v>343</v>
      </c>
      <c r="B5" s="151" t="s">
        <v>360</v>
      </c>
      <c r="C5" s="151" t="s">
        <v>353</v>
      </c>
      <c r="D5" s="151" t="s">
        <v>361</v>
      </c>
      <c r="E5" s="144" t="str">
        <f t="shared" si="0"/>
        <v>北海道小樽市</v>
      </c>
      <c r="F5" s="151" t="s">
        <v>359</v>
      </c>
    </row>
    <row r="6" spans="1:6" x14ac:dyDescent="0.2">
      <c r="A6" s="151" t="s">
        <v>343</v>
      </c>
      <c r="B6" s="151" t="s">
        <v>363</v>
      </c>
      <c r="C6" s="151" t="s">
        <v>353</v>
      </c>
      <c r="D6" s="151" t="s">
        <v>364</v>
      </c>
      <c r="E6" s="144" t="str">
        <f t="shared" si="0"/>
        <v>北海道旭川市</v>
      </c>
      <c r="F6" s="151" t="s">
        <v>362</v>
      </c>
    </row>
    <row r="7" spans="1:6" x14ac:dyDescent="0.2">
      <c r="A7" s="151" t="s">
        <v>343</v>
      </c>
      <c r="B7" s="151" t="s">
        <v>366</v>
      </c>
      <c r="C7" s="151" t="s">
        <v>353</v>
      </c>
      <c r="D7" s="151" t="s">
        <v>367</v>
      </c>
      <c r="E7" s="144" t="str">
        <f t="shared" si="0"/>
        <v>北海道室蘭市</v>
      </c>
      <c r="F7" s="151" t="s">
        <v>365</v>
      </c>
    </row>
    <row r="8" spans="1:6" x14ac:dyDescent="0.2">
      <c r="A8" s="151" t="s">
        <v>343</v>
      </c>
      <c r="B8" s="151" t="s">
        <v>369</v>
      </c>
      <c r="C8" s="151" t="s">
        <v>353</v>
      </c>
      <c r="D8" s="151" t="s">
        <v>370</v>
      </c>
      <c r="E8" s="144" t="str">
        <f t="shared" si="0"/>
        <v>北海道釧路市</v>
      </c>
      <c r="F8" s="151" t="s">
        <v>368</v>
      </c>
    </row>
    <row r="9" spans="1:6" x14ac:dyDescent="0.2">
      <c r="A9" s="151" t="s">
        <v>343</v>
      </c>
      <c r="B9" s="151" t="s">
        <v>372</v>
      </c>
      <c r="C9" s="151" t="s">
        <v>353</v>
      </c>
      <c r="D9" s="151" t="s">
        <v>373</v>
      </c>
      <c r="E9" s="144" t="str">
        <f t="shared" si="0"/>
        <v>北海道帯広市</v>
      </c>
      <c r="F9" s="151" t="s">
        <v>371</v>
      </c>
    </row>
    <row r="10" spans="1:6" x14ac:dyDescent="0.2">
      <c r="A10" s="151" t="s">
        <v>343</v>
      </c>
      <c r="B10" s="151" t="s">
        <v>375</v>
      </c>
      <c r="C10" s="151" t="s">
        <v>353</v>
      </c>
      <c r="D10" s="151" t="s">
        <v>376</v>
      </c>
      <c r="E10" s="144" t="str">
        <f t="shared" si="0"/>
        <v>北海道北見市</v>
      </c>
      <c r="F10" s="151" t="s">
        <v>374</v>
      </c>
    </row>
    <row r="11" spans="1:6" x14ac:dyDescent="0.2">
      <c r="A11" s="151" t="s">
        <v>343</v>
      </c>
      <c r="B11" s="151" t="s">
        <v>378</v>
      </c>
      <c r="C11" s="151" t="s">
        <v>353</v>
      </c>
      <c r="D11" s="151" t="s">
        <v>379</v>
      </c>
      <c r="E11" s="144" t="str">
        <f t="shared" si="0"/>
        <v>北海道夕張市</v>
      </c>
      <c r="F11" s="151" t="s">
        <v>377</v>
      </c>
    </row>
    <row r="12" spans="1:6" x14ac:dyDescent="0.2">
      <c r="A12" s="151" t="s">
        <v>343</v>
      </c>
      <c r="B12" s="151" t="s">
        <v>381</v>
      </c>
      <c r="C12" s="151" t="s">
        <v>353</v>
      </c>
      <c r="D12" s="151" t="s">
        <v>382</v>
      </c>
      <c r="E12" s="144" t="str">
        <f t="shared" si="0"/>
        <v>北海道岩見沢市</v>
      </c>
      <c r="F12" s="151" t="s">
        <v>380</v>
      </c>
    </row>
    <row r="13" spans="1:6" x14ac:dyDescent="0.2">
      <c r="A13" s="151" t="s">
        <v>343</v>
      </c>
      <c r="B13" s="151" t="s">
        <v>384</v>
      </c>
      <c r="C13" s="151" t="s">
        <v>353</v>
      </c>
      <c r="D13" s="151" t="s">
        <v>385</v>
      </c>
      <c r="E13" s="144" t="str">
        <f t="shared" si="0"/>
        <v>北海道網走市</v>
      </c>
      <c r="F13" s="151" t="s">
        <v>383</v>
      </c>
    </row>
    <row r="14" spans="1:6" x14ac:dyDescent="0.2">
      <c r="A14" s="151" t="s">
        <v>343</v>
      </c>
      <c r="B14" s="151" t="s">
        <v>387</v>
      </c>
      <c r="C14" s="151" t="s">
        <v>353</v>
      </c>
      <c r="D14" s="151" t="s">
        <v>388</v>
      </c>
      <c r="E14" s="144" t="str">
        <f t="shared" si="0"/>
        <v>北海道留萌市</v>
      </c>
      <c r="F14" s="151" t="s">
        <v>386</v>
      </c>
    </row>
    <row r="15" spans="1:6" x14ac:dyDescent="0.2">
      <c r="A15" s="151" t="s">
        <v>343</v>
      </c>
      <c r="B15" s="151" t="s">
        <v>390</v>
      </c>
      <c r="C15" s="151" t="s">
        <v>353</v>
      </c>
      <c r="D15" s="151" t="s">
        <v>391</v>
      </c>
      <c r="E15" s="144" t="str">
        <f t="shared" si="0"/>
        <v>北海道苫小牧市</v>
      </c>
      <c r="F15" s="151" t="s">
        <v>389</v>
      </c>
    </row>
    <row r="16" spans="1:6" x14ac:dyDescent="0.2">
      <c r="A16" s="151" t="s">
        <v>343</v>
      </c>
      <c r="B16" s="151" t="s">
        <v>393</v>
      </c>
      <c r="C16" s="151" t="s">
        <v>353</v>
      </c>
      <c r="D16" s="151" t="s">
        <v>394</v>
      </c>
      <c r="E16" s="144" t="str">
        <f t="shared" si="0"/>
        <v>北海道稚内市</v>
      </c>
      <c r="F16" s="151" t="s">
        <v>392</v>
      </c>
    </row>
    <row r="17" spans="1:6" x14ac:dyDescent="0.2">
      <c r="A17" s="151" t="s">
        <v>352</v>
      </c>
      <c r="B17" s="151" t="s">
        <v>396</v>
      </c>
      <c r="C17" s="151" t="s">
        <v>353</v>
      </c>
      <c r="D17" s="151" t="s">
        <v>397</v>
      </c>
      <c r="E17" s="144" t="str">
        <f t="shared" si="0"/>
        <v>北海道美唄市</v>
      </c>
      <c r="F17" s="151" t="s">
        <v>395</v>
      </c>
    </row>
    <row r="18" spans="1:6" x14ac:dyDescent="0.2">
      <c r="A18" s="151" t="s">
        <v>343</v>
      </c>
      <c r="B18" s="151" t="s">
        <v>399</v>
      </c>
      <c r="C18" s="151" t="s">
        <v>353</v>
      </c>
      <c r="D18" s="151" t="s">
        <v>400</v>
      </c>
      <c r="E18" s="144" t="str">
        <f t="shared" si="0"/>
        <v>北海道芦別市</v>
      </c>
      <c r="F18" s="151" t="s">
        <v>398</v>
      </c>
    </row>
    <row r="19" spans="1:6" x14ac:dyDescent="0.2">
      <c r="A19" s="151" t="s">
        <v>343</v>
      </c>
      <c r="B19" s="151" t="s">
        <v>402</v>
      </c>
      <c r="C19" s="151" t="s">
        <v>353</v>
      </c>
      <c r="D19" s="151" t="s">
        <v>403</v>
      </c>
      <c r="E19" s="144" t="str">
        <f t="shared" si="0"/>
        <v>北海道江別市</v>
      </c>
      <c r="F19" s="151" t="s">
        <v>401</v>
      </c>
    </row>
    <row r="20" spans="1:6" x14ac:dyDescent="0.2">
      <c r="A20" s="151" t="s">
        <v>343</v>
      </c>
      <c r="B20" s="151" t="s">
        <v>405</v>
      </c>
      <c r="C20" s="151" t="s">
        <v>353</v>
      </c>
      <c r="D20" s="151" t="s">
        <v>406</v>
      </c>
      <c r="E20" s="144" t="str">
        <f t="shared" si="0"/>
        <v>北海道赤平市</v>
      </c>
      <c r="F20" s="151" t="s">
        <v>404</v>
      </c>
    </row>
    <row r="21" spans="1:6" x14ac:dyDescent="0.2">
      <c r="A21" s="151" t="s">
        <v>343</v>
      </c>
      <c r="B21" s="151" t="s">
        <v>408</v>
      </c>
      <c r="C21" s="151" t="s">
        <v>353</v>
      </c>
      <c r="D21" s="151" t="s">
        <v>409</v>
      </c>
      <c r="E21" s="144" t="str">
        <f t="shared" si="0"/>
        <v>北海道紋別市</v>
      </c>
      <c r="F21" s="151" t="s">
        <v>407</v>
      </c>
    </row>
    <row r="22" spans="1:6" x14ac:dyDescent="0.2">
      <c r="A22" s="151" t="s">
        <v>343</v>
      </c>
      <c r="B22" s="151" t="s">
        <v>411</v>
      </c>
      <c r="C22" s="151" t="s">
        <v>353</v>
      </c>
      <c r="D22" s="151" t="s">
        <v>412</v>
      </c>
      <c r="E22" s="144" t="str">
        <f t="shared" si="0"/>
        <v>北海道士別市</v>
      </c>
      <c r="F22" s="151" t="s">
        <v>410</v>
      </c>
    </row>
    <row r="23" spans="1:6" x14ac:dyDescent="0.2">
      <c r="A23" s="151" t="s">
        <v>343</v>
      </c>
      <c r="B23" s="151" t="s">
        <v>414</v>
      </c>
      <c r="C23" s="151" t="s">
        <v>353</v>
      </c>
      <c r="D23" s="151" t="s">
        <v>415</v>
      </c>
      <c r="E23" s="144" t="str">
        <f t="shared" si="0"/>
        <v>北海道名寄市</v>
      </c>
      <c r="F23" s="151" t="s">
        <v>413</v>
      </c>
    </row>
    <row r="24" spans="1:6" x14ac:dyDescent="0.2">
      <c r="A24" s="151" t="s">
        <v>343</v>
      </c>
      <c r="B24" s="151" t="s">
        <v>417</v>
      </c>
      <c r="C24" s="151" t="s">
        <v>353</v>
      </c>
      <c r="D24" s="151" t="s">
        <v>418</v>
      </c>
      <c r="E24" s="144" t="str">
        <f t="shared" si="0"/>
        <v>北海道三笠市</v>
      </c>
      <c r="F24" s="151" t="s">
        <v>416</v>
      </c>
    </row>
    <row r="25" spans="1:6" x14ac:dyDescent="0.2">
      <c r="A25" s="151" t="s">
        <v>343</v>
      </c>
      <c r="B25" s="151" t="s">
        <v>420</v>
      </c>
      <c r="C25" s="151" t="s">
        <v>353</v>
      </c>
      <c r="D25" s="151" t="s">
        <v>421</v>
      </c>
      <c r="E25" s="144" t="str">
        <f t="shared" si="0"/>
        <v>北海道根室市</v>
      </c>
      <c r="F25" s="151" t="s">
        <v>419</v>
      </c>
    </row>
    <row r="26" spans="1:6" x14ac:dyDescent="0.2">
      <c r="A26" s="151" t="s">
        <v>343</v>
      </c>
      <c r="B26" s="151" t="s">
        <v>423</v>
      </c>
      <c r="C26" s="151" t="s">
        <v>353</v>
      </c>
      <c r="D26" s="151" t="s">
        <v>424</v>
      </c>
      <c r="E26" s="144" t="str">
        <f t="shared" si="0"/>
        <v>北海道千歳市</v>
      </c>
      <c r="F26" s="151" t="s">
        <v>422</v>
      </c>
    </row>
    <row r="27" spans="1:6" x14ac:dyDescent="0.2">
      <c r="A27" s="151" t="s">
        <v>343</v>
      </c>
      <c r="B27" s="151" t="s">
        <v>426</v>
      </c>
      <c r="C27" s="151" t="s">
        <v>353</v>
      </c>
      <c r="D27" s="151" t="s">
        <v>427</v>
      </c>
      <c r="E27" s="144" t="str">
        <f t="shared" si="0"/>
        <v>北海道滝川市</v>
      </c>
      <c r="F27" s="151" t="s">
        <v>425</v>
      </c>
    </row>
    <row r="28" spans="1:6" x14ac:dyDescent="0.2">
      <c r="A28" s="151" t="s">
        <v>343</v>
      </c>
      <c r="B28" s="151" t="s">
        <v>429</v>
      </c>
      <c r="C28" s="151" t="s">
        <v>353</v>
      </c>
      <c r="D28" s="151" t="s">
        <v>430</v>
      </c>
      <c r="E28" s="144" t="str">
        <f t="shared" si="0"/>
        <v>北海道砂川市</v>
      </c>
      <c r="F28" s="151" t="s">
        <v>428</v>
      </c>
    </row>
    <row r="29" spans="1:6" x14ac:dyDescent="0.2">
      <c r="A29" s="151" t="s">
        <v>343</v>
      </c>
      <c r="B29" s="151" t="s">
        <v>432</v>
      </c>
      <c r="C29" s="151" t="s">
        <v>353</v>
      </c>
      <c r="D29" s="151" t="s">
        <v>433</v>
      </c>
      <c r="E29" s="144" t="str">
        <f t="shared" si="0"/>
        <v>北海道歌志内市</v>
      </c>
      <c r="F29" s="151" t="s">
        <v>431</v>
      </c>
    </row>
    <row r="30" spans="1:6" x14ac:dyDescent="0.2">
      <c r="A30" s="151" t="s">
        <v>343</v>
      </c>
      <c r="B30" s="151" t="s">
        <v>435</v>
      </c>
      <c r="C30" s="151" t="s">
        <v>353</v>
      </c>
      <c r="D30" s="151" t="s">
        <v>436</v>
      </c>
      <c r="E30" s="144" t="str">
        <f t="shared" si="0"/>
        <v>北海道深川市</v>
      </c>
      <c r="F30" s="151" t="s">
        <v>434</v>
      </c>
    </row>
    <row r="31" spans="1:6" x14ac:dyDescent="0.2">
      <c r="A31" s="151" t="s">
        <v>343</v>
      </c>
      <c r="B31" s="151" t="s">
        <v>438</v>
      </c>
      <c r="C31" s="151" t="s">
        <v>353</v>
      </c>
      <c r="D31" s="151" t="s">
        <v>439</v>
      </c>
      <c r="E31" s="144" t="str">
        <f t="shared" si="0"/>
        <v>北海道富良野市</v>
      </c>
      <c r="F31" s="151" t="s">
        <v>437</v>
      </c>
    </row>
    <row r="32" spans="1:6" x14ac:dyDescent="0.2">
      <c r="A32" s="151" t="s">
        <v>343</v>
      </c>
      <c r="B32" s="151" t="s">
        <v>441</v>
      </c>
      <c r="C32" s="151" t="s">
        <v>353</v>
      </c>
      <c r="D32" s="151" t="s">
        <v>442</v>
      </c>
      <c r="E32" s="144" t="str">
        <f t="shared" si="0"/>
        <v>北海道登別市</v>
      </c>
      <c r="F32" s="151" t="s">
        <v>440</v>
      </c>
    </row>
    <row r="33" spans="1:6" x14ac:dyDescent="0.2">
      <c r="A33" s="151" t="s">
        <v>343</v>
      </c>
      <c r="B33" s="151" t="s">
        <v>444</v>
      </c>
      <c r="C33" s="151" t="s">
        <v>353</v>
      </c>
      <c r="D33" s="151" t="s">
        <v>445</v>
      </c>
      <c r="E33" s="144" t="str">
        <f t="shared" si="0"/>
        <v>北海道恵庭市</v>
      </c>
      <c r="F33" s="151" t="s">
        <v>443</v>
      </c>
    </row>
    <row r="34" spans="1:6" x14ac:dyDescent="0.2">
      <c r="A34" s="151" t="s">
        <v>343</v>
      </c>
      <c r="B34" s="151" t="s">
        <v>447</v>
      </c>
      <c r="C34" s="151" t="s">
        <v>353</v>
      </c>
      <c r="D34" s="151" t="s">
        <v>448</v>
      </c>
      <c r="E34" s="144" t="str">
        <f t="shared" si="0"/>
        <v>北海道伊達市</v>
      </c>
      <c r="F34" s="151" t="s">
        <v>446</v>
      </c>
    </row>
    <row r="35" spans="1:6" x14ac:dyDescent="0.2">
      <c r="A35" s="151" t="s">
        <v>343</v>
      </c>
      <c r="B35" s="151" t="s">
        <v>450</v>
      </c>
      <c r="C35" s="151" t="s">
        <v>353</v>
      </c>
      <c r="D35" s="151" t="s">
        <v>451</v>
      </c>
      <c r="E35" s="144" t="str">
        <f t="shared" si="0"/>
        <v>北海道北広島市</v>
      </c>
      <c r="F35" s="151" t="s">
        <v>449</v>
      </c>
    </row>
    <row r="36" spans="1:6" x14ac:dyDescent="0.2">
      <c r="A36" s="151" t="s">
        <v>343</v>
      </c>
      <c r="B36" s="151" t="s">
        <v>453</v>
      </c>
      <c r="C36" s="151" t="s">
        <v>353</v>
      </c>
      <c r="D36" s="151" t="s">
        <v>454</v>
      </c>
      <c r="E36" s="144" t="str">
        <f t="shared" si="0"/>
        <v>北海道石狩市</v>
      </c>
      <c r="F36" s="151" t="s">
        <v>452</v>
      </c>
    </row>
    <row r="37" spans="1:6" x14ac:dyDescent="0.2">
      <c r="A37" s="151" t="s">
        <v>343</v>
      </c>
      <c r="B37" s="151" t="s">
        <v>456</v>
      </c>
      <c r="C37" s="151" t="s">
        <v>353</v>
      </c>
      <c r="D37" s="151" t="s">
        <v>457</v>
      </c>
      <c r="E37" s="144" t="str">
        <f t="shared" si="0"/>
        <v>北海道北斗市</v>
      </c>
      <c r="F37" s="151" t="s">
        <v>455</v>
      </c>
    </row>
    <row r="38" spans="1:6" x14ac:dyDescent="0.2">
      <c r="A38" s="151" t="s">
        <v>343</v>
      </c>
      <c r="B38" s="151" t="s">
        <v>459</v>
      </c>
      <c r="C38" s="151" t="s">
        <v>353</v>
      </c>
      <c r="D38" s="151" t="s">
        <v>460</v>
      </c>
      <c r="E38" s="144" t="str">
        <f t="shared" si="0"/>
        <v>北海道当別町</v>
      </c>
      <c r="F38" s="151" t="s">
        <v>458</v>
      </c>
    </row>
    <row r="39" spans="1:6" x14ac:dyDescent="0.2">
      <c r="A39" s="151" t="s">
        <v>343</v>
      </c>
      <c r="B39" s="151" t="s">
        <v>462</v>
      </c>
      <c r="C39" s="151" t="s">
        <v>353</v>
      </c>
      <c r="D39" s="151" t="s">
        <v>463</v>
      </c>
      <c r="E39" s="144" t="str">
        <f t="shared" si="0"/>
        <v>北海道新篠津村</v>
      </c>
      <c r="F39" s="151" t="s">
        <v>461</v>
      </c>
    </row>
    <row r="40" spans="1:6" x14ac:dyDescent="0.2">
      <c r="A40" s="151" t="s">
        <v>343</v>
      </c>
      <c r="B40" s="151" t="s">
        <v>465</v>
      </c>
      <c r="C40" s="151" t="s">
        <v>353</v>
      </c>
      <c r="D40" s="151" t="s">
        <v>466</v>
      </c>
      <c r="E40" s="144" t="str">
        <f t="shared" si="0"/>
        <v>北海道松前町</v>
      </c>
      <c r="F40" s="151" t="s">
        <v>464</v>
      </c>
    </row>
    <row r="41" spans="1:6" x14ac:dyDescent="0.2">
      <c r="A41" s="151" t="s">
        <v>343</v>
      </c>
      <c r="B41" s="151" t="s">
        <v>468</v>
      </c>
      <c r="C41" s="151" t="s">
        <v>353</v>
      </c>
      <c r="D41" s="151" t="s">
        <v>469</v>
      </c>
      <c r="E41" s="144" t="str">
        <f t="shared" si="0"/>
        <v>北海道福島町</v>
      </c>
      <c r="F41" s="151" t="s">
        <v>467</v>
      </c>
    </row>
    <row r="42" spans="1:6" x14ac:dyDescent="0.2">
      <c r="A42" s="151" t="s">
        <v>343</v>
      </c>
      <c r="B42" s="151" t="s">
        <v>471</v>
      </c>
      <c r="C42" s="151" t="s">
        <v>353</v>
      </c>
      <c r="D42" s="151" t="s">
        <v>472</v>
      </c>
      <c r="E42" s="144" t="str">
        <f t="shared" si="0"/>
        <v>北海道知内町</v>
      </c>
      <c r="F42" s="151" t="s">
        <v>470</v>
      </c>
    </row>
    <row r="43" spans="1:6" x14ac:dyDescent="0.2">
      <c r="A43" s="151" t="s">
        <v>343</v>
      </c>
      <c r="B43" s="151" t="s">
        <v>474</v>
      </c>
      <c r="C43" s="151" t="s">
        <v>353</v>
      </c>
      <c r="D43" s="151" t="s">
        <v>475</v>
      </c>
      <c r="E43" s="144" t="str">
        <f t="shared" si="0"/>
        <v>北海道木古内町</v>
      </c>
      <c r="F43" s="151" t="s">
        <v>473</v>
      </c>
    </row>
    <row r="44" spans="1:6" x14ac:dyDescent="0.2">
      <c r="A44" s="151" t="s">
        <v>343</v>
      </c>
      <c r="B44" s="151" t="s">
        <v>477</v>
      </c>
      <c r="C44" s="151" t="s">
        <v>353</v>
      </c>
      <c r="D44" s="151" t="s">
        <v>478</v>
      </c>
      <c r="E44" s="144" t="str">
        <f t="shared" si="0"/>
        <v>北海道七飯町</v>
      </c>
      <c r="F44" s="151" t="s">
        <v>476</v>
      </c>
    </row>
    <row r="45" spans="1:6" x14ac:dyDescent="0.2">
      <c r="A45" s="151" t="s">
        <v>343</v>
      </c>
      <c r="B45" s="151" t="s">
        <v>480</v>
      </c>
      <c r="C45" s="151" t="s">
        <v>353</v>
      </c>
      <c r="D45" s="151" t="s">
        <v>481</v>
      </c>
      <c r="E45" s="144" t="str">
        <f t="shared" si="0"/>
        <v>北海道鹿部町</v>
      </c>
      <c r="F45" s="151" t="s">
        <v>479</v>
      </c>
    </row>
    <row r="46" spans="1:6" x14ac:dyDescent="0.2">
      <c r="A46" s="151" t="s">
        <v>343</v>
      </c>
      <c r="B46" s="151" t="s">
        <v>483</v>
      </c>
      <c r="C46" s="151" t="s">
        <v>353</v>
      </c>
      <c r="D46" s="151" t="s">
        <v>484</v>
      </c>
      <c r="E46" s="144" t="str">
        <f t="shared" si="0"/>
        <v>北海道森町</v>
      </c>
      <c r="F46" s="151" t="s">
        <v>482</v>
      </c>
    </row>
    <row r="47" spans="1:6" x14ac:dyDescent="0.2">
      <c r="A47" s="151" t="s">
        <v>343</v>
      </c>
      <c r="B47" s="151" t="s">
        <v>486</v>
      </c>
      <c r="C47" s="151" t="s">
        <v>353</v>
      </c>
      <c r="D47" s="151" t="s">
        <v>487</v>
      </c>
      <c r="E47" s="144" t="str">
        <f t="shared" si="0"/>
        <v>北海道八雲町</v>
      </c>
      <c r="F47" s="151" t="s">
        <v>485</v>
      </c>
    </row>
    <row r="48" spans="1:6" x14ac:dyDescent="0.2">
      <c r="A48" s="151" t="s">
        <v>343</v>
      </c>
      <c r="B48" s="151" t="s">
        <v>489</v>
      </c>
      <c r="C48" s="151" t="s">
        <v>353</v>
      </c>
      <c r="D48" s="151" t="s">
        <v>490</v>
      </c>
      <c r="E48" s="144" t="str">
        <f t="shared" si="0"/>
        <v>北海道長万部町</v>
      </c>
      <c r="F48" s="151" t="s">
        <v>488</v>
      </c>
    </row>
    <row r="49" spans="1:6" x14ac:dyDescent="0.2">
      <c r="A49" s="151" t="s">
        <v>343</v>
      </c>
      <c r="B49" s="151" t="s">
        <v>492</v>
      </c>
      <c r="C49" s="151" t="s">
        <v>353</v>
      </c>
      <c r="D49" s="151" t="s">
        <v>493</v>
      </c>
      <c r="E49" s="144" t="str">
        <f t="shared" si="0"/>
        <v>北海道江差町</v>
      </c>
      <c r="F49" s="151" t="s">
        <v>491</v>
      </c>
    </row>
    <row r="50" spans="1:6" x14ac:dyDescent="0.2">
      <c r="A50" s="151" t="s">
        <v>343</v>
      </c>
      <c r="B50" s="151" t="s">
        <v>495</v>
      </c>
      <c r="C50" s="151" t="s">
        <v>353</v>
      </c>
      <c r="D50" s="151" t="s">
        <v>496</v>
      </c>
      <c r="E50" s="144" t="str">
        <f t="shared" si="0"/>
        <v>北海道上ノ国町</v>
      </c>
      <c r="F50" s="151" t="s">
        <v>494</v>
      </c>
    </row>
    <row r="51" spans="1:6" x14ac:dyDescent="0.2">
      <c r="A51" s="151" t="s">
        <v>343</v>
      </c>
      <c r="B51" s="151" t="s">
        <v>498</v>
      </c>
      <c r="C51" s="151" t="s">
        <v>353</v>
      </c>
      <c r="D51" s="151" t="s">
        <v>499</v>
      </c>
      <c r="E51" s="144" t="str">
        <f t="shared" si="0"/>
        <v>北海道厚沢部町</v>
      </c>
      <c r="F51" s="151" t="s">
        <v>497</v>
      </c>
    </row>
    <row r="52" spans="1:6" x14ac:dyDescent="0.2">
      <c r="A52" s="151" t="s">
        <v>343</v>
      </c>
      <c r="B52" s="151" t="s">
        <v>501</v>
      </c>
      <c r="C52" s="151" t="s">
        <v>353</v>
      </c>
      <c r="D52" s="151" t="s">
        <v>502</v>
      </c>
      <c r="E52" s="144" t="str">
        <f t="shared" si="0"/>
        <v>北海道乙部町</v>
      </c>
      <c r="F52" s="151" t="s">
        <v>500</v>
      </c>
    </row>
    <row r="53" spans="1:6" x14ac:dyDescent="0.2">
      <c r="A53" s="151" t="s">
        <v>343</v>
      </c>
      <c r="B53" s="151" t="s">
        <v>504</v>
      </c>
      <c r="C53" s="151" t="s">
        <v>353</v>
      </c>
      <c r="D53" s="151" t="s">
        <v>505</v>
      </c>
      <c r="E53" s="144" t="str">
        <f t="shared" si="0"/>
        <v>北海道奥尻町</v>
      </c>
      <c r="F53" s="151" t="s">
        <v>503</v>
      </c>
    </row>
    <row r="54" spans="1:6" x14ac:dyDescent="0.2">
      <c r="A54" s="151" t="s">
        <v>343</v>
      </c>
      <c r="B54" s="151" t="s">
        <v>507</v>
      </c>
      <c r="C54" s="151" t="s">
        <v>353</v>
      </c>
      <c r="D54" s="151" t="s">
        <v>508</v>
      </c>
      <c r="E54" s="144" t="str">
        <f t="shared" si="0"/>
        <v>北海道今金町</v>
      </c>
      <c r="F54" s="151" t="s">
        <v>506</v>
      </c>
    </row>
    <row r="55" spans="1:6" x14ac:dyDescent="0.2">
      <c r="A55" s="151" t="s">
        <v>343</v>
      </c>
      <c r="B55" s="151" t="s">
        <v>510</v>
      </c>
      <c r="C55" s="151" t="s">
        <v>353</v>
      </c>
      <c r="D55" s="151" t="s">
        <v>511</v>
      </c>
      <c r="E55" s="144" t="str">
        <f t="shared" si="0"/>
        <v>北海道せたな町</v>
      </c>
      <c r="F55" s="151" t="s">
        <v>509</v>
      </c>
    </row>
    <row r="56" spans="1:6" x14ac:dyDescent="0.2">
      <c r="A56" s="151" t="s">
        <v>343</v>
      </c>
      <c r="B56" s="151" t="s">
        <v>513</v>
      </c>
      <c r="C56" s="151" t="s">
        <v>353</v>
      </c>
      <c r="D56" s="151" t="s">
        <v>514</v>
      </c>
      <c r="E56" s="144" t="str">
        <f t="shared" si="0"/>
        <v>北海道島牧村</v>
      </c>
      <c r="F56" s="151" t="s">
        <v>512</v>
      </c>
    </row>
    <row r="57" spans="1:6" x14ac:dyDescent="0.2">
      <c r="A57" s="151" t="s">
        <v>343</v>
      </c>
      <c r="B57" s="151" t="s">
        <v>516</v>
      </c>
      <c r="C57" s="151" t="s">
        <v>353</v>
      </c>
      <c r="D57" s="151" t="s">
        <v>517</v>
      </c>
      <c r="E57" s="144" t="str">
        <f t="shared" si="0"/>
        <v>北海道寿都町</v>
      </c>
      <c r="F57" s="151" t="s">
        <v>515</v>
      </c>
    </row>
    <row r="58" spans="1:6" x14ac:dyDescent="0.2">
      <c r="A58" s="151" t="s">
        <v>343</v>
      </c>
      <c r="B58" s="151" t="s">
        <v>519</v>
      </c>
      <c r="C58" s="151" t="s">
        <v>353</v>
      </c>
      <c r="D58" s="151" t="s">
        <v>520</v>
      </c>
      <c r="E58" s="144" t="str">
        <f t="shared" si="0"/>
        <v>北海道黒松内町</v>
      </c>
      <c r="F58" s="151" t="s">
        <v>518</v>
      </c>
    </row>
    <row r="59" spans="1:6" x14ac:dyDescent="0.2">
      <c r="A59" s="151" t="s">
        <v>343</v>
      </c>
      <c r="B59" s="151" t="s">
        <v>522</v>
      </c>
      <c r="C59" s="151" t="s">
        <v>353</v>
      </c>
      <c r="D59" s="151" t="s">
        <v>523</v>
      </c>
      <c r="E59" s="144" t="str">
        <f t="shared" si="0"/>
        <v>北海道蘭越町</v>
      </c>
      <c r="F59" s="151" t="s">
        <v>521</v>
      </c>
    </row>
    <row r="60" spans="1:6" x14ac:dyDescent="0.2">
      <c r="A60" s="151" t="s">
        <v>343</v>
      </c>
      <c r="B60" s="151" t="s">
        <v>525</v>
      </c>
      <c r="C60" s="151" t="s">
        <v>353</v>
      </c>
      <c r="D60" s="151" t="s">
        <v>526</v>
      </c>
      <c r="E60" s="144" t="str">
        <f t="shared" si="0"/>
        <v>北海道ニセコ町</v>
      </c>
      <c r="F60" s="151" t="s">
        <v>524</v>
      </c>
    </row>
    <row r="61" spans="1:6" x14ac:dyDescent="0.2">
      <c r="A61" s="151" t="s">
        <v>343</v>
      </c>
      <c r="B61" s="151" t="s">
        <v>528</v>
      </c>
      <c r="C61" s="151" t="s">
        <v>353</v>
      </c>
      <c r="D61" s="151" t="s">
        <v>529</v>
      </c>
      <c r="E61" s="144" t="str">
        <f t="shared" si="0"/>
        <v>北海道真狩村</v>
      </c>
      <c r="F61" s="151" t="s">
        <v>527</v>
      </c>
    </row>
    <row r="62" spans="1:6" x14ac:dyDescent="0.2">
      <c r="A62" s="151" t="s">
        <v>343</v>
      </c>
      <c r="B62" s="151" t="s">
        <v>531</v>
      </c>
      <c r="C62" s="151" t="s">
        <v>353</v>
      </c>
      <c r="D62" s="151" t="s">
        <v>532</v>
      </c>
      <c r="E62" s="144" t="str">
        <f t="shared" si="0"/>
        <v>北海道留寿都村</v>
      </c>
      <c r="F62" s="151" t="s">
        <v>530</v>
      </c>
    </row>
    <row r="63" spans="1:6" x14ac:dyDescent="0.2">
      <c r="A63" s="151" t="s">
        <v>343</v>
      </c>
      <c r="B63" s="151" t="s">
        <v>534</v>
      </c>
      <c r="C63" s="151" t="s">
        <v>353</v>
      </c>
      <c r="D63" s="151" t="s">
        <v>535</v>
      </c>
      <c r="E63" s="144" t="str">
        <f t="shared" si="0"/>
        <v>北海道喜茂別町</v>
      </c>
      <c r="F63" s="151" t="s">
        <v>533</v>
      </c>
    </row>
    <row r="64" spans="1:6" x14ac:dyDescent="0.2">
      <c r="A64" s="151" t="s">
        <v>343</v>
      </c>
      <c r="B64" s="151" t="s">
        <v>537</v>
      </c>
      <c r="C64" s="151" t="s">
        <v>353</v>
      </c>
      <c r="D64" s="151" t="s">
        <v>538</v>
      </c>
      <c r="E64" s="144" t="str">
        <f t="shared" si="0"/>
        <v>北海道京極町</v>
      </c>
      <c r="F64" s="151" t="s">
        <v>536</v>
      </c>
    </row>
    <row r="65" spans="1:6" x14ac:dyDescent="0.2">
      <c r="A65" s="151" t="s">
        <v>343</v>
      </c>
      <c r="B65" s="151" t="s">
        <v>540</v>
      </c>
      <c r="C65" s="151" t="s">
        <v>353</v>
      </c>
      <c r="D65" s="151" t="s">
        <v>541</v>
      </c>
      <c r="E65" s="144" t="str">
        <f t="shared" si="0"/>
        <v>北海道倶知安町</v>
      </c>
      <c r="F65" s="151" t="s">
        <v>539</v>
      </c>
    </row>
    <row r="66" spans="1:6" x14ac:dyDescent="0.2">
      <c r="A66" s="151" t="s">
        <v>343</v>
      </c>
      <c r="B66" s="151" t="s">
        <v>543</v>
      </c>
      <c r="C66" s="151" t="s">
        <v>353</v>
      </c>
      <c r="D66" s="151" t="s">
        <v>544</v>
      </c>
      <c r="E66" s="144" t="str">
        <f t="shared" si="0"/>
        <v>北海道共和町</v>
      </c>
      <c r="F66" s="151" t="s">
        <v>542</v>
      </c>
    </row>
    <row r="67" spans="1:6" x14ac:dyDescent="0.2">
      <c r="A67" s="151" t="s">
        <v>343</v>
      </c>
      <c r="B67" s="151" t="s">
        <v>546</v>
      </c>
      <c r="C67" s="151" t="s">
        <v>353</v>
      </c>
      <c r="D67" s="151" t="s">
        <v>547</v>
      </c>
      <c r="E67" s="144" t="str">
        <f t="shared" si="0"/>
        <v>北海道岩内町</v>
      </c>
      <c r="F67" s="151" t="s">
        <v>545</v>
      </c>
    </row>
    <row r="68" spans="1:6" x14ac:dyDescent="0.2">
      <c r="A68" s="151" t="s">
        <v>343</v>
      </c>
      <c r="B68" s="151" t="s">
        <v>549</v>
      </c>
      <c r="C68" s="151" t="s">
        <v>353</v>
      </c>
      <c r="D68" s="151" t="s">
        <v>550</v>
      </c>
      <c r="E68" s="144" t="str">
        <f t="shared" ref="E68:E131" si="1">CONCATENATE(A68,B68)</f>
        <v>北海道泊村</v>
      </c>
      <c r="F68" s="151" t="s">
        <v>548</v>
      </c>
    </row>
    <row r="69" spans="1:6" x14ac:dyDescent="0.2">
      <c r="A69" s="151" t="s">
        <v>343</v>
      </c>
      <c r="B69" s="151" t="s">
        <v>552</v>
      </c>
      <c r="C69" s="151" t="s">
        <v>353</v>
      </c>
      <c r="D69" s="151" t="s">
        <v>553</v>
      </c>
      <c r="E69" s="144" t="str">
        <f t="shared" si="1"/>
        <v>北海道神恵内村</v>
      </c>
      <c r="F69" s="151" t="s">
        <v>551</v>
      </c>
    </row>
    <row r="70" spans="1:6" x14ac:dyDescent="0.2">
      <c r="A70" s="151" t="s">
        <v>343</v>
      </c>
      <c r="B70" s="151" t="s">
        <v>555</v>
      </c>
      <c r="C70" s="151" t="s">
        <v>353</v>
      </c>
      <c r="D70" s="151" t="s">
        <v>556</v>
      </c>
      <c r="E70" s="144" t="str">
        <f t="shared" si="1"/>
        <v>北海道積丹町</v>
      </c>
      <c r="F70" s="151" t="s">
        <v>554</v>
      </c>
    </row>
    <row r="71" spans="1:6" x14ac:dyDescent="0.2">
      <c r="A71" s="151" t="s">
        <v>343</v>
      </c>
      <c r="B71" s="151" t="s">
        <v>558</v>
      </c>
      <c r="C71" s="151" t="s">
        <v>353</v>
      </c>
      <c r="D71" s="151" t="s">
        <v>559</v>
      </c>
      <c r="E71" s="144" t="str">
        <f t="shared" si="1"/>
        <v>北海道古平町</v>
      </c>
      <c r="F71" s="151" t="s">
        <v>557</v>
      </c>
    </row>
    <row r="72" spans="1:6" x14ac:dyDescent="0.2">
      <c r="A72" s="151" t="s">
        <v>343</v>
      </c>
      <c r="B72" s="151" t="s">
        <v>561</v>
      </c>
      <c r="C72" s="151" t="s">
        <v>353</v>
      </c>
      <c r="D72" s="151" t="s">
        <v>562</v>
      </c>
      <c r="E72" s="144" t="str">
        <f t="shared" si="1"/>
        <v>北海道仁木町</v>
      </c>
      <c r="F72" s="151" t="s">
        <v>560</v>
      </c>
    </row>
    <row r="73" spans="1:6" x14ac:dyDescent="0.2">
      <c r="A73" s="151" t="s">
        <v>343</v>
      </c>
      <c r="B73" s="151" t="s">
        <v>564</v>
      </c>
      <c r="C73" s="151" t="s">
        <v>353</v>
      </c>
      <c r="D73" s="151" t="s">
        <v>565</v>
      </c>
      <c r="E73" s="144" t="str">
        <f t="shared" si="1"/>
        <v>北海道余市町</v>
      </c>
      <c r="F73" s="151" t="s">
        <v>563</v>
      </c>
    </row>
    <row r="74" spans="1:6" x14ac:dyDescent="0.2">
      <c r="A74" s="151" t="s">
        <v>343</v>
      </c>
      <c r="B74" s="151" t="s">
        <v>567</v>
      </c>
      <c r="C74" s="151" t="s">
        <v>353</v>
      </c>
      <c r="D74" s="151" t="s">
        <v>568</v>
      </c>
      <c r="E74" s="144" t="str">
        <f t="shared" si="1"/>
        <v>北海道赤井川村</v>
      </c>
      <c r="F74" s="151" t="s">
        <v>566</v>
      </c>
    </row>
    <row r="75" spans="1:6" x14ac:dyDescent="0.2">
      <c r="A75" s="151" t="s">
        <v>343</v>
      </c>
      <c r="B75" s="151" t="s">
        <v>570</v>
      </c>
      <c r="C75" s="151" t="s">
        <v>353</v>
      </c>
      <c r="D75" s="151" t="s">
        <v>571</v>
      </c>
      <c r="E75" s="144" t="str">
        <f t="shared" si="1"/>
        <v>北海道南幌町</v>
      </c>
      <c r="F75" s="151" t="s">
        <v>569</v>
      </c>
    </row>
    <row r="76" spans="1:6" x14ac:dyDescent="0.2">
      <c r="A76" s="151" t="s">
        <v>343</v>
      </c>
      <c r="B76" s="151" t="s">
        <v>573</v>
      </c>
      <c r="C76" s="151" t="s">
        <v>353</v>
      </c>
      <c r="D76" s="151" t="s">
        <v>574</v>
      </c>
      <c r="E76" s="144" t="str">
        <f t="shared" si="1"/>
        <v>北海道奈井江町</v>
      </c>
      <c r="F76" s="151" t="s">
        <v>572</v>
      </c>
    </row>
    <row r="77" spans="1:6" x14ac:dyDescent="0.2">
      <c r="A77" s="151" t="s">
        <v>343</v>
      </c>
      <c r="B77" s="151" t="s">
        <v>576</v>
      </c>
      <c r="C77" s="151" t="s">
        <v>353</v>
      </c>
      <c r="D77" s="151" t="s">
        <v>577</v>
      </c>
      <c r="E77" s="144" t="str">
        <f t="shared" si="1"/>
        <v>北海道上砂川町</v>
      </c>
      <c r="F77" s="151" t="s">
        <v>575</v>
      </c>
    </row>
    <row r="78" spans="1:6" x14ac:dyDescent="0.2">
      <c r="A78" s="151" t="s">
        <v>343</v>
      </c>
      <c r="B78" s="151" t="s">
        <v>579</v>
      </c>
      <c r="C78" s="151" t="s">
        <v>353</v>
      </c>
      <c r="D78" s="151" t="s">
        <v>580</v>
      </c>
      <c r="E78" s="144" t="str">
        <f t="shared" si="1"/>
        <v>北海道由仁町</v>
      </c>
      <c r="F78" s="151" t="s">
        <v>578</v>
      </c>
    </row>
    <row r="79" spans="1:6" x14ac:dyDescent="0.2">
      <c r="A79" s="151" t="s">
        <v>343</v>
      </c>
      <c r="B79" s="151" t="s">
        <v>582</v>
      </c>
      <c r="C79" s="151" t="s">
        <v>353</v>
      </c>
      <c r="D79" s="151" t="s">
        <v>583</v>
      </c>
      <c r="E79" s="144" t="str">
        <f t="shared" si="1"/>
        <v>北海道長沼町</v>
      </c>
      <c r="F79" s="151" t="s">
        <v>581</v>
      </c>
    </row>
    <row r="80" spans="1:6" x14ac:dyDescent="0.2">
      <c r="A80" s="151" t="s">
        <v>343</v>
      </c>
      <c r="B80" s="151" t="s">
        <v>585</v>
      </c>
      <c r="C80" s="151" t="s">
        <v>353</v>
      </c>
      <c r="D80" s="151" t="s">
        <v>586</v>
      </c>
      <c r="E80" s="144" t="str">
        <f t="shared" si="1"/>
        <v>北海道栗山町</v>
      </c>
      <c r="F80" s="151" t="s">
        <v>584</v>
      </c>
    </row>
    <row r="81" spans="1:6" x14ac:dyDescent="0.2">
      <c r="A81" s="151" t="s">
        <v>343</v>
      </c>
      <c r="B81" s="151" t="s">
        <v>588</v>
      </c>
      <c r="C81" s="151" t="s">
        <v>353</v>
      </c>
      <c r="D81" s="151" t="s">
        <v>589</v>
      </c>
      <c r="E81" s="144" t="str">
        <f t="shared" si="1"/>
        <v>北海道月形町</v>
      </c>
      <c r="F81" s="151" t="s">
        <v>587</v>
      </c>
    </row>
    <row r="82" spans="1:6" x14ac:dyDescent="0.2">
      <c r="A82" s="151" t="s">
        <v>343</v>
      </c>
      <c r="B82" s="151" t="s">
        <v>591</v>
      </c>
      <c r="C82" s="151" t="s">
        <v>353</v>
      </c>
      <c r="D82" s="151" t="s">
        <v>592</v>
      </c>
      <c r="E82" s="144" t="str">
        <f t="shared" si="1"/>
        <v>北海道浦臼町</v>
      </c>
      <c r="F82" s="151" t="s">
        <v>590</v>
      </c>
    </row>
    <row r="83" spans="1:6" x14ac:dyDescent="0.2">
      <c r="A83" s="151" t="s">
        <v>343</v>
      </c>
      <c r="B83" s="151" t="s">
        <v>594</v>
      </c>
      <c r="C83" s="151" t="s">
        <v>353</v>
      </c>
      <c r="D83" s="151" t="s">
        <v>595</v>
      </c>
      <c r="E83" s="144" t="str">
        <f t="shared" si="1"/>
        <v>北海道新十津川町</v>
      </c>
      <c r="F83" s="151" t="s">
        <v>593</v>
      </c>
    </row>
    <row r="84" spans="1:6" x14ac:dyDescent="0.2">
      <c r="A84" s="151" t="s">
        <v>343</v>
      </c>
      <c r="B84" s="151" t="s">
        <v>597</v>
      </c>
      <c r="C84" s="151" t="s">
        <v>353</v>
      </c>
      <c r="D84" s="151" t="s">
        <v>598</v>
      </c>
      <c r="E84" s="144" t="str">
        <f t="shared" si="1"/>
        <v>北海道妹背牛町</v>
      </c>
      <c r="F84" s="151" t="s">
        <v>596</v>
      </c>
    </row>
    <row r="85" spans="1:6" x14ac:dyDescent="0.2">
      <c r="A85" s="151" t="s">
        <v>343</v>
      </c>
      <c r="B85" s="151" t="s">
        <v>600</v>
      </c>
      <c r="C85" s="151" t="s">
        <v>353</v>
      </c>
      <c r="D85" s="151" t="s">
        <v>601</v>
      </c>
      <c r="E85" s="144" t="str">
        <f t="shared" si="1"/>
        <v>北海道秩父別町</v>
      </c>
      <c r="F85" s="151" t="s">
        <v>599</v>
      </c>
    </row>
    <row r="86" spans="1:6" x14ac:dyDescent="0.2">
      <c r="A86" s="151" t="s">
        <v>343</v>
      </c>
      <c r="B86" s="151" t="s">
        <v>603</v>
      </c>
      <c r="C86" s="151" t="s">
        <v>353</v>
      </c>
      <c r="D86" s="151" t="s">
        <v>604</v>
      </c>
      <c r="E86" s="144" t="str">
        <f t="shared" si="1"/>
        <v>北海道雨竜町</v>
      </c>
      <c r="F86" s="151" t="s">
        <v>602</v>
      </c>
    </row>
    <row r="87" spans="1:6" x14ac:dyDescent="0.2">
      <c r="A87" s="151" t="s">
        <v>343</v>
      </c>
      <c r="B87" s="151" t="s">
        <v>606</v>
      </c>
      <c r="C87" s="151" t="s">
        <v>353</v>
      </c>
      <c r="D87" s="151" t="s">
        <v>607</v>
      </c>
      <c r="E87" s="144" t="str">
        <f t="shared" si="1"/>
        <v>北海道北竜町</v>
      </c>
      <c r="F87" s="151" t="s">
        <v>605</v>
      </c>
    </row>
    <row r="88" spans="1:6" x14ac:dyDescent="0.2">
      <c r="A88" s="151" t="s">
        <v>343</v>
      </c>
      <c r="B88" s="151" t="s">
        <v>609</v>
      </c>
      <c r="C88" s="151" t="s">
        <v>353</v>
      </c>
      <c r="D88" s="151" t="s">
        <v>610</v>
      </c>
      <c r="E88" s="144" t="str">
        <f t="shared" si="1"/>
        <v>北海道沼田町</v>
      </c>
      <c r="F88" s="151" t="s">
        <v>608</v>
      </c>
    </row>
    <row r="89" spans="1:6" x14ac:dyDescent="0.2">
      <c r="A89" s="151" t="s">
        <v>343</v>
      </c>
      <c r="B89" s="151" t="s">
        <v>612</v>
      </c>
      <c r="C89" s="151" t="s">
        <v>353</v>
      </c>
      <c r="D89" s="151" t="s">
        <v>613</v>
      </c>
      <c r="E89" s="144" t="str">
        <f t="shared" si="1"/>
        <v>北海道鷹栖町</v>
      </c>
      <c r="F89" s="151" t="s">
        <v>611</v>
      </c>
    </row>
    <row r="90" spans="1:6" x14ac:dyDescent="0.2">
      <c r="A90" s="151" t="s">
        <v>343</v>
      </c>
      <c r="B90" s="151" t="s">
        <v>615</v>
      </c>
      <c r="C90" s="151" t="s">
        <v>353</v>
      </c>
      <c r="D90" s="151" t="s">
        <v>616</v>
      </c>
      <c r="E90" s="144" t="str">
        <f t="shared" si="1"/>
        <v>北海道東神楽町</v>
      </c>
      <c r="F90" s="151" t="s">
        <v>614</v>
      </c>
    </row>
    <row r="91" spans="1:6" x14ac:dyDescent="0.2">
      <c r="A91" s="151" t="s">
        <v>343</v>
      </c>
      <c r="B91" s="151" t="s">
        <v>618</v>
      </c>
      <c r="C91" s="151" t="s">
        <v>353</v>
      </c>
      <c r="D91" s="151" t="s">
        <v>619</v>
      </c>
      <c r="E91" s="144" t="str">
        <f t="shared" si="1"/>
        <v>北海道当麻町</v>
      </c>
      <c r="F91" s="151" t="s">
        <v>617</v>
      </c>
    </row>
    <row r="92" spans="1:6" x14ac:dyDescent="0.2">
      <c r="A92" s="151" t="s">
        <v>343</v>
      </c>
      <c r="B92" s="151" t="s">
        <v>621</v>
      </c>
      <c r="C92" s="151" t="s">
        <v>353</v>
      </c>
      <c r="D92" s="151" t="s">
        <v>622</v>
      </c>
      <c r="E92" s="144" t="str">
        <f t="shared" si="1"/>
        <v>北海道比布町</v>
      </c>
      <c r="F92" s="151" t="s">
        <v>620</v>
      </c>
    </row>
    <row r="93" spans="1:6" x14ac:dyDescent="0.2">
      <c r="A93" s="151" t="s">
        <v>343</v>
      </c>
      <c r="B93" s="151" t="s">
        <v>624</v>
      </c>
      <c r="C93" s="151" t="s">
        <v>353</v>
      </c>
      <c r="D93" s="151" t="s">
        <v>625</v>
      </c>
      <c r="E93" s="144" t="str">
        <f t="shared" si="1"/>
        <v>北海道愛別町</v>
      </c>
      <c r="F93" s="151" t="s">
        <v>623</v>
      </c>
    </row>
    <row r="94" spans="1:6" x14ac:dyDescent="0.2">
      <c r="A94" s="151" t="s">
        <v>343</v>
      </c>
      <c r="B94" s="151" t="s">
        <v>627</v>
      </c>
      <c r="C94" s="151" t="s">
        <v>353</v>
      </c>
      <c r="D94" s="151" t="s">
        <v>628</v>
      </c>
      <c r="E94" s="144" t="str">
        <f t="shared" si="1"/>
        <v>北海道上川町</v>
      </c>
      <c r="F94" s="151" t="s">
        <v>626</v>
      </c>
    </row>
    <row r="95" spans="1:6" x14ac:dyDescent="0.2">
      <c r="A95" s="151" t="s">
        <v>343</v>
      </c>
      <c r="B95" s="151" t="s">
        <v>630</v>
      </c>
      <c r="C95" s="151" t="s">
        <v>353</v>
      </c>
      <c r="D95" s="151" t="s">
        <v>631</v>
      </c>
      <c r="E95" s="144" t="str">
        <f t="shared" si="1"/>
        <v>北海道東川町</v>
      </c>
      <c r="F95" s="151" t="s">
        <v>629</v>
      </c>
    </row>
    <row r="96" spans="1:6" x14ac:dyDescent="0.2">
      <c r="A96" s="151" t="s">
        <v>343</v>
      </c>
      <c r="B96" s="151" t="s">
        <v>633</v>
      </c>
      <c r="C96" s="151" t="s">
        <v>353</v>
      </c>
      <c r="D96" s="151" t="s">
        <v>634</v>
      </c>
      <c r="E96" s="144" t="str">
        <f t="shared" si="1"/>
        <v>北海道美瑛町</v>
      </c>
      <c r="F96" s="151" t="s">
        <v>632</v>
      </c>
    </row>
    <row r="97" spans="1:6" x14ac:dyDescent="0.2">
      <c r="A97" s="151" t="s">
        <v>343</v>
      </c>
      <c r="B97" s="151" t="s">
        <v>636</v>
      </c>
      <c r="C97" s="151" t="s">
        <v>353</v>
      </c>
      <c r="D97" s="151" t="s">
        <v>637</v>
      </c>
      <c r="E97" s="144" t="str">
        <f t="shared" si="1"/>
        <v>北海道上富良野町</v>
      </c>
      <c r="F97" s="151" t="s">
        <v>635</v>
      </c>
    </row>
    <row r="98" spans="1:6" x14ac:dyDescent="0.2">
      <c r="A98" s="151" t="s">
        <v>343</v>
      </c>
      <c r="B98" s="151" t="s">
        <v>639</v>
      </c>
      <c r="C98" s="151" t="s">
        <v>353</v>
      </c>
      <c r="D98" s="151" t="s">
        <v>640</v>
      </c>
      <c r="E98" s="144" t="str">
        <f t="shared" si="1"/>
        <v>北海道中富良野町</v>
      </c>
      <c r="F98" s="151" t="s">
        <v>638</v>
      </c>
    </row>
    <row r="99" spans="1:6" x14ac:dyDescent="0.2">
      <c r="A99" s="151" t="s">
        <v>343</v>
      </c>
      <c r="B99" s="151" t="s">
        <v>642</v>
      </c>
      <c r="C99" s="151" t="s">
        <v>353</v>
      </c>
      <c r="D99" s="151" t="s">
        <v>643</v>
      </c>
      <c r="E99" s="144" t="str">
        <f t="shared" si="1"/>
        <v>北海道南富良野町</v>
      </c>
      <c r="F99" s="151" t="s">
        <v>641</v>
      </c>
    </row>
    <row r="100" spans="1:6" x14ac:dyDescent="0.2">
      <c r="A100" s="151" t="s">
        <v>343</v>
      </c>
      <c r="B100" s="151" t="s">
        <v>645</v>
      </c>
      <c r="C100" s="151" t="s">
        <v>353</v>
      </c>
      <c r="D100" s="151" t="s">
        <v>646</v>
      </c>
      <c r="E100" s="144" t="str">
        <f t="shared" si="1"/>
        <v>北海道占冠村</v>
      </c>
      <c r="F100" s="151" t="s">
        <v>644</v>
      </c>
    </row>
    <row r="101" spans="1:6" x14ac:dyDescent="0.2">
      <c r="A101" s="151" t="s">
        <v>343</v>
      </c>
      <c r="B101" s="151" t="s">
        <v>648</v>
      </c>
      <c r="C101" s="151" t="s">
        <v>353</v>
      </c>
      <c r="D101" s="151" t="s">
        <v>649</v>
      </c>
      <c r="E101" s="144" t="str">
        <f t="shared" si="1"/>
        <v>北海道和寒町</v>
      </c>
      <c r="F101" s="151" t="s">
        <v>647</v>
      </c>
    </row>
    <row r="102" spans="1:6" x14ac:dyDescent="0.2">
      <c r="A102" s="151" t="s">
        <v>343</v>
      </c>
      <c r="B102" s="151" t="s">
        <v>651</v>
      </c>
      <c r="C102" s="151" t="s">
        <v>353</v>
      </c>
      <c r="D102" s="151" t="s">
        <v>652</v>
      </c>
      <c r="E102" s="144" t="str">
        <f t="shared" si="1"/>
        <v>北海道剣淵町</v>
      </c>
      <c r="F102" s="151" t="s">
        <v>650</v>
      </c>
    </row>
    <row r="103" spans="1:6" x14ac:dyDescent="0.2">
      <c r="A103" s="151" t="s">
        <v>343</v>
      </c>
      <c r="B103" s="151" t="s">
        <v>654</v>
      </c>
      <c r="C103" s="151" t="s">
        <v>353</v>
      </c>
      <c r="D103" s="151" t="s">
        <v>655</v>
      </c>
      <c r="E103" s="144" t="str">
        <f t="shared" si="1"/>
        <v>北海道下川町</v>
      </c>
      <c r="F103" s="151" t="s">
        <v>653</v>
      </c>
    </row>
    <row r="104" spans="1:6" x14ac:dyDescent="0.2">
      <c r="A104" s="151" t="s">
        <v>343</v>
      </c>
      <c r="B104" s="151" t="s">
        <v>657</v>
      </c>
      <c r="C104" s="151" t="s">
        <v>353</v>
      </c>
      <c r="D104" s="151" t="s">
        <v>658</v>
      </c>
      <c r="E104" s="144" t="str">
        <f t="shared" si="1"/>
        <v>北海道美深町</v>
      </c>
      <c r="F104" s="151" t="s">
        <v>656</v>
      </c>
    </row>
    <row r="105" spans="1:6" x14ac:dyDescent="0.2">
      <c r="A105" s="151" t="s">
        <v>343</v>
      </c>
      <c r="B105" s="151" t="s">
        <v>660</v>
      </c>
      <c r="C105" s="151" t="s">
        <v>353</v>
      </c>
      <c r="D105" s="151" t="s">
        <v>661</v>
      </c>
      <c r="E105" s="144" t="str">
        <f t="shared" si="1"/>
        <v>北海道音威子府村</v>
      </c>
      <c r="F105" s="151" t="s">
        <v>659</v>
      </c>
    </row>
    <row r="106" spans="1:6" x14ac:dyDescent="0.2">
      <c r="A106" s="151" t="s">
        <v>343</v>
      </c>
      <c r="B106" s="151" t="s">
        <v>663</v>
      </c>
      <c r="C106" s="151" t="s">
        <v>353</v>
      </c>
      <c r="D106" s="151" t="s">
        <v>664</v>
      </c>
      <c r="E106" s="144" t="str">
        <f t="shared" si="1"/>
        <v>北海道中川町</v>
      </c>
      <c r="F106" s="151" t="s">
        <v>662</v>
      </c>
    </row>
    <row r="107" spans="1:6" x14ac:dyDescent="0.2">
      <c r="A107" s="151" t="s">
        <v>343</v>
      </c>
      <c r="B107" s="151" t="s">
        <v>666</v>
      </c>
      <c r="C107" s="151" t="s">
        <v>353</v>
      </c>
      <c r="D107" s="151" t="s">
        <v>667</v>
      </c>
      <c r="E107" s="144" t="str">
        <f t="shared" si="1"/>
        <v>北海道幌加内町</v>
      </c>
      <c r="F107" s="151" t="s">
        <v>665</v>
      </c>
    </row>
    <row r="108" spans="1:6" x14ac:dyDescent="0.2">
      <c r="A108" s="151" t="s">
        <v>343</v>
      </c>
      <c r="B108" s="151" t="s">
        <v>669</v>
      </c>
      <c r="C108" s="151" t="s">
        <v>353</v>
      </c>
      <c r="D108" s="151" t="s">
        <v>670</v>
      </c>
      <c r="E108" s="144" t="str">
        <f t="shared" si="1"/>
        <v>北海道増毛町</v>
      </c>
      <c r="F108" s="151" t="s">
        <v>668</v>
      </c>
    </row>
    <row r="109" spans="1:6" x14ac:dyDescent="0.2">
      <c r="A109" s="151" t="s">
        <v>343</v>
      </c>
      <c r="B109" s="151" t="s">
        <v>672</v>
      </c>
      <c r="C109" s="151" t="s">
        <v>353</v>
      </c>
      <c r="D109" s="151" t="s">
        <v>673</v>
      </c>
      <c r="E109" s="144" t="str">
        <f t="shared" si="1"/>
        <v>北海道小平町</v>
      </c>
      <c r="F109" s="151" t="s">
        <v>671</v>
      </c>
    </row>
    <row r="110" spans="1:6" x14ac:dyDescent="0.2">
      <c r="A110" s="151" t="s">
        <v>343</v>
      </c>
      <c r="B110" s="151" t="s">
        <v>675</v>
      </c>
      <c r="C110" s="151" t="s">
        <v>353</v>
      </c>
      <c r="D110" s="151" t="s">
        <v>676</v>
      </c>
      <c r="E110" s="144" t="str">
        <f t="shared" si="1"/>
        <v>北海道苫前町</v>
      </c>
      <c r="F110" s="151" t="s">
        <v>674</v>
      </c>
    </row>
    <row r="111" spans="1:6" x14ac:dyDescent="0.2">
      <c r="A111" s="151" t="s">
        <v>343</v>
      </c>
      <c r="B111" s="151" t="s">
        <v>678</v>
      </c>
      <c r="C111" s="151" t="s">
        <v>353</v>
      </c>
      <c r="D111" s="151" t="s">
        <v>679</v>
      </c>
      <c r="E111" s="144" t="str">
        <f t="shared" si="1"/>
        <v>北海道羽幌町</v>
      </c>
      <c r="F111" s="151" t="s">
        <v>677</v>
      </c>
    </row>
    <row r="112" spans="1:6" x14ac:dyDescent="0.2">
      <c r="A112" s="151" t="s">
        <v>343</v>
      </c>
      <c r="B112" s="151" t="s">
        <v>681</v>
      </c>
      <c r="C112" s="151" t="s">
        <v>353</v>
      </c>
      <c r="D112" s="151" t="s">
        <v>682</v>
      </c>
      <c r="E112" s="144" t="str">
        <f t="shared" si="1"/>
        <v>北海道初山別村</v>
      </c>
      <c r="F112" s="151" t="s">
        <v>680</v>
      </c>
    </row>
    <row r="113" spans="1:6" x14ac:dyDescent="0.2">
      <c r="A113" s="151" t="s">
        <v>343</v>
      </c>
      <c r="B113" s="151" t="s">
        <v>684</v>
      </c>
      <c r="C113" s="151" t="s">
        <v>353</v>
      </c>
      <c r="D113" s="151" t="s">
        <v>685</v>
      </c>
      <c r="E113" s="144" t="str">
        <f t="shared" si="1"/>
        <v>北海道遠別町</v>
      </c>
      <c r="F113" s="151" t="s">
        <v>683</v>
      </c>
    </row>
    <row r="114" spans="1:6" x14ac:dyDescent="0.2">
      <c r="A114" s="151" t="s">
        <v>343</v>
      </c>
      <c r="B114" s="151" t="s">
        <v>687</v>
      </c>
      <c r="C114" s="151" t="s">
        <v>353</v>
      </c>
      <c r="D114" s="151" t="s">
        <v>688</v>
      </c>
      <c r="E114" s="144" t="str">
        <f t="shared" si="1"/>
        <v>北海道天塩町</v>
      </c>
      <c r="F114" s="151" t="s">
        <v>686</v>
      </c>
    </row>
    <row r="115" spans="1:6" x14ac:dyDescent="0.2">
      <c r="A115" s="151" t="s">
        <v>343</v>
      </c>
      <c r="B115" s="151" t="s">
        <v>690</v>
      </c>
      <c r="C115" s="151" t="s">
        <v>353</v>
      </c>
      <c r="D115" s="151" t="s">
        <v>691</v>
      </c>
      <c r="E115" s="144" t="str">
        <f t="shared" si="1"/>
        <v>北海道猿払村</v>
      </c>
      <c r="F115" s="151" t="s">
        <v>689</v>
      </c>
    </row>
    <row r="116" spans="1:6" x14ac:dyDescent="0.2">
      <c r="A116" s="151" t="s">
        <v>343</v>
      </c>
      <c r="B116" s="151" t="s">
        <v>693</v>
      </c>
      <c r="C116" s="151" t="s">
        <v>353</v>
      </c>
      <c r="D116" s="151" t="s">
        <v>694</v>
      </c>
      <c r="E116" s="144" t="str">
        <f t="shared" si="1"/>
        <v>北海道浜頓別町</v>
      </c>
      <c r="F116" s="151" t="s">
        <v>692</v>
      </c>
    </row>
    <row r="117" spans="1:6" x14ac:dyDescent="0.2">
      <c r="A117" s="151" t="s">
        <v>343</v>
      </c>
      <c r="B117" s="151" t="s">
        <v>696</v>
      </c>
      <c r="C117" s="151" t="s">
        <v>353</v>
      </c>
      <c r="D117" s="151" t="s">
        <v>697</v>
      </c>
      <c r="E117" s="144" t="str">
        <f t="shared" si="1"/>
        <v>北海道中頓別町</v>
      </c>
      <c r="F117" s="151" t="s">
        <v>695</v>
      </c>
    </row>
    <row r="118" spans="1:6" x14ac:dyDescent="0.2">
      <c r="A118" s="151" t="s">
        <v>343</v>
      </c>
      <c r="B118" s="151" t="s">
        <v>699</v>
      </c>
      <c r="C118" s="151" t="s">
        <v>353</v>
      </c>
      <c r="D118" s="151" t="s">
        <v>493</v>
      </c>
      <c r="E118" s="144" t="str">
        <f t="shared" si="1"/>
        <v>北海道枝幸町</v>
      </c>
      <c r="F118" s="151" t="s">
        <v>698</v>
      </c>
    </row>
    <row r="119" spans="1:6" x14ac:dyDescent="0.2">
      <c r="A119" s="151" t="s">
        <v>343</v>
      </c>
      <c r="B119" s="151" t="s">
        <v>701</v>
      </c>
      <c r="C119" s="151" t="s">
        <v>353</v>
      </c>
      <c r="D119" s="151" t="s">
        <v>702</v>
      </c>
      <c r="E119" s="144" t="str">
        <f t="shared" si="1"/>
        <v>北海道豊富町</v>
      </c>
      <c r="F119" s="151" t="s">
        <v>700</v>
      </c>
    </row>
    <row r="120" spans="1:6" x14ac:dyDescent="0.2">
      <c r="A120" s="151" t="s">
        <v>343</v>
      </c>
      <c r="B120" s="151" t="s">
        <v>704</v>
      </c>
      <c r="C120" s="151" t="s">
        <v>353</v>
      </c>
      <c r="D120" s="151" t="s">
        <v>705</v>
      </c>
      <c r="E120" s="144" t="str">
        <f t="shared" si="1"/>
        <v>北海道礼文町</v>
      </c>
      <c r="F120" s="151" t="s">
        <v>703</v>
      </c>
    </row>
    <row r="121" spans="1:6" x14ac:dyDescent="0.2">
      <c r="A121" s="151" t="s">
        <v>343</v>
      </c>
      <c r="B121" s="151" t="s">
        <v>707</v>
      </c>
      <c r="C121" s="151" t="s">
        <v>353</v>
      </c>
      <c r="D121" s="151" t="s">
        <v>708</v>
      </c>
      <c r="E121" s="144" t="str">
        <f t="shared" si="1"/>
        <v>北海道利尻町</v>
      </c>
      <c r="F121" s="151" t="s">
        <v>706</v>
      </c>
    </row>
    <row r="122" spans="1:6" x14ac:dyDescent="0.2">
      <c r="A122" s="151" t="s">
        <v>343</v>
      </c>
      <c r="B122" s="151" t="s">
        <v>710</v>
      </c>
      <c r="C122" s="151" t="s">
        <v>353</v>
      </c>
      <c r="D122" s="151" t="s">
        <v>711</v>
      </c>
      <c r="E122" s="144" t="str">
        <f t="shared" si="1"/>
        <v>北海道利尻富士町</v>
      </c>
      <c r="F122" s="151" t="s">
        <v>709</v>
      </c>
    </row>
    <row r="123" spans="1:6" x14ac:dyDescent="0.2">
      <c r="A123" s="151" t="s">
        <v>343</v>
      </c>
      <c r="B123" s="151" t="s">
        <v>713</v>
      </c>
      <c r="C123" s="151" t="s">
        <v>353</v>
      </c>
      <c r="D123" s="151" t="s">
        <v>714</v>
      </c>
      <c r="E123" s="144" t="str">
        <f t="shared" si="1"/>
        <v>北海道幌延町</v>
      </c>
      <c r="F123" s="151" t="s">
        <v>712</v>
      </c>
    </row>
    <row r="124" spans="1:6" x14ac:dyDescent="0.2">
      <c r="A124" s="151" t="s">
        <v>343</v>
      </c>
      <c r="B124" s="151" t="s">
        <v>716</v>
      </c>
      <c r="C124" s="151" t="s">
        <v>353</v>
      </c>
      <c r="D124" s="151" t="s">
        <v>717</v>
      </c>
      <c r="E124" s="144" t="str">
        <f t="shared" si="1"/>
        <v>北海道美幌町</v>
      </c>
      <c r="F124" s="151" t="s">
        <v>715</v>
      </c>
    </row>
    <row r="125" spans="1:6" x14ac:dyDescent="0.2">
      <c r="A125" s="151" t="s">
        <v>343</v>
      </c>
      <c r="B125" s="151" t="s">
        <v>719</v>
      </c>
      <c r="C125" s="151" t="s">
        <v>353</v>
      </c>
      <c r="D125" s="151" t="s">
        <v>720</v>
      </c>
      <c r="E125" s="144" t="str">
        <f t="shared" si="1"/>
        <v>北海道津別町</v>
      </c>
      <c r="F125" s="151" t="s">
        <v>718</v>
      </c>
    </row>
    <row r="126" spans="1:6" x14ac:dyDescent="0.2">
      <c r="A126" s="151" t="s">
        <v>343</v>
      </c>
      <c r="B126" s="151" t="s">
        <v>722</v>
      </c>
      <c r="C126" s="151" t="s">
        <v>353</v>
      </c>
      <c r="D126" s="151" t="s">
        <v>723</v>
      </c>
      <c r="E126" s="144" t="str">
        <f t="shared" si="1"/>
        <v>北海道斜里町</v>
      </c>
      <c r="F126" s="151" t="s">
        <v>721</v>
      </c>
    </row>
    <row r="127" spans="1:6" x14ac:dyDescent="0.2">
      <c r="A127" s="151" t="s">
        <v>343</v>
      </c>
      <c r="B127" s="151" t="s">
        <v>725</v>
      </c>
      <c r="C127" s="151" t="s">
        <v>353</v>
      </c>
      <c r="D127" s="151" t="s">
        <v>726</v>
      </c>
      <c r="E127" s="144" t="str">
        <f t="shared" si="1"/>
        <v>北海道清里町</v>
      </c>
      <c r="F127" s="151" t="s">
        <v>724</v>
      </c>
    </row>
    <row r="128" spans="1:6" x14ac:dyDescent="0.2">
      <c r="A128" s="151" t="s">
        <v>343</v>
      </c>
      <c r="B128" s="151" t="s">
        <v>728</v>
      </c>
      <c r="C128" s="151" t="s">
        <v>353</v>
      </c>
      <c r="D128" s="151" t="s">
        <v>729</v>
      </c>
      <c r="E128" s="144" t="str">
        <f t="shared" si="1"/>
        <v>北海道小清水町</v>
      </c>
      <c r="F128" s="151" t="s">
        <v>727</v>
      </c>
    </row>
    <row r="129" spans="1:6" x14ac:dyDescent="0.2">
      <c r="A129" s="151" t="s">
        <v>343</v>
      </c>
      <c r="B129" s="151" t="s">
        <v>731</v>
      </c>
      <c r="C129" s="151" t="s">
        <v>353</v>
      </c>
      <c r="D129" s="151" t="s">
        <v>732</v>
      </c>
      <c r="E129" s="144" t="str">
        <f t="shared" si="1"/>
        <v>北海道訓子府町</v>
      </c>
      <c r="F129" s="151" t="s">
        <v>730</v>
      </c>
    </row>
    <row r="130" spans="1:6" x14ac:dyDescent="0.2">
      <c r="A130" s="151" t="s">
        <v>343</v>
      </c>
      <c r="B130" s="151" t="s">
        <v>734</v>
      </c>
      <c r="C130" s="151" t="s">
        <v>353</v>
      </c>
      <c r="D130" s="151" t="s">
        <v>735</v>
      </c>
      <c r="E130" s="144" t="str">
        <f t="shared" si="1"/>
        <v>北海道置戸町</v>
      </c>
      <c r="F130" s="151" t="s">
        <v>733</v>
      </c>
    </row>
    <row r="131" spans="1:6" x14ac:dyDescent="0.2">
      <c r="A131" s="151" t="s">
        <v>343</v>
      </c>
      <c r="B131" s="151" t="s">
        <v>737</v>
      </c>
      <c r="C131" s="151" t="s">
        <v>353</v>
      </c>
      <c r="D131" s="151" t="s">
        <v>738</v>
      </c>
      <c r="E131" s="144" t="str">
        <f t="shared" si="1"/>
        <v>北海道佐呂間町</v>
      </c>
      <c r="F131" s="151" t="s">
        <v>736</v>
      </c>
    </row>
    <row r="132" spans="1:6" x14ac:dyDescent="0.2">
      <c r="A132" s="151" t="s">
        <v>343</v>
      </c>
      <c r="B132" s="151" t="s">
        <v>740</v>
      </c>
      <c r="C132" s="151" t="s">
        <v>353</v>
      </c>
      <c r="D132" s="151" t="s">
        <v>741</v>
      </c>
      <c r="E132" s="144" t="str">
        <f t="shared" ref="E132:E195" si="2">CONCATENATE(A132,B132)</f>
        <v>北海道遠軽町</v>
      </c>
      <c r="F132" s="151" t="s">
        <v>739</v>
      </c>
    </row>
    <row r="133" spans="1:6" x14ac:dyDescent="0.2">
      <c r="A133" s="151" t="s">
        <v>343</v>
      </c>
      <c r="B133" s="151" t="s">
        <v>743</v>
      </c>
      <c r="C133" s="151" t="s">
        <v>353</v>
      </c>
      <c r="D133" s="151" t="s">
        <v>744</v>
      </c>
      <c r="E133" s="144" t="str">
        <f t="shared" si="2"/>
        <v>北海道湧別町</v>
      </c>
      <c r="F133" s="151" t="s">
        <v>742</v>
      </c>
    </row>
    <row r="134" spans="1:6" x14ac:dyDescent="0.2">
      <c r="A134" s="151" t="s">
        <v>343</v>
      </c>
      <c r="B134" s="151" t="s">
        <v>746</v>
      </c>
      <c r="C134" s="151" t="s">
        <v>353</v>
      </c>
      <c r="D134" s="151" t="s">
        <v>747</v>
      </c>
      <c r="E134" s="144" t="str">
        <f t="shared" si="2"/>
        <v>北海道滝上町</v>
      </c>
      <c r="F134" s="151" t="s">
        <v>745</v>
      </c>
    </row>
    <row r="135" spans="1:6" x14ac:dyDescent="0.2">
      <c r="A135" s="151" t="s">
        <v>343</v>
      </c>
      <c r="B135" s="151" t="s">
        <v>749</v>
      </c>
      <c r="C135" s="151" t="s">
        <v>353</v>
      </c>
      <c r="D135" s="151" t="s">
        <v>750</v>
      </c>
      <c r="E135" s="144" t="str">
        <f t="shared" si="2"/>
        <v>北海道興部町</v>
      </c>
      <c r="F135" s="151" t="s">
        <v>748</v>
      </c>
    </row>
    <row r="136" spans="1:6" x14ac:dyDescent="0.2">
      <c r="A136" s="151" t="s">
        <v>343</v>
      </c>
      <c r="B136" s="151" t="s">
        <v>752</v>
      </c>
      <c r="C136" s="151" t="s">
        <v>353</v>
      </c>
      <c r="D136" s="151" t="s">
        <v>753</v>
      </c>
      <c r="E136" s="144" t="str">
        <f t="shared" si="2"/>
        <v>北海道西興部村</v>
      </c>
      <c r="F136" s="151" t="s">
        <v>751</v>
      </c>
    </row>
    <row r="137" spans="1:6" x14ac:dyDescent="0.2">
      <c r="A137" s="151" t="s">
        <v>343</v>
      </c>
      <c r="B137" s="151" t="s">
        <v>755</v>
      </c>
      <c r="C137" s="151" t="s">
        <v>353</v>
      </c>
      <c r="D137" s="151" t="s">
        <v>756</v>
      </c>
      <c r="E137" s="144" t="str">
        <f t="shared" si="2"/>
        <v>北海道雄武町</v>
      </c>
      <c r="F137" s="151" t="s">
        <v>754</v>
      </c>
    </row>
    <row r="138" spans="1:6" x14ac:dyDescent="0.2">
      <c r="A138" s="151" t="s">
        <v>343</v>
      </c>
      <c r="B138" s="151" t="s">
        <v>758</v>
      </c>
      <c r="C138" s="151" t="s">
        <v>353</v>
      </c>
      <c r="D138" s="151" t="s">
        <v>759</v>
      </c>
      <c r="E138" s="144" t="str">
        <f t="shared" si="2"/>
        <v>北海道大空町</v>
      </c>
      <c r="F138" s="151" t="s">
        <v>757</v>
      </c>
    </row>
    <row r="139" spans="1:6" x14ac:dyDescent="0.2">
      <c r="A139" s="151" t="s">
        <v>343</v>
      </c>
      <c r="B139" s="151" t="s">
        <v>761</v>
      </c>
      <c r="C139" s="151" t="s">
        <v>353</v>
      </c>
      <c r="D139" s="151" t="s">
        <v>762</v>
      </c>
      <c r="E139" s="144" t="str">
        <f t="shared" si="2"/>
        <v>北海道豊浦町</v>
      </c>
      <c r="F139" s="151" t="s">
        <v>760</v>
      </c>
    </row>
    <row r="140" spans="1:6" x14ac:dyDescent="0.2">
      <c r="A140" s="151" t="s">
        <v>343</v>
      </c>
      <c r="B140" s="151" t="s">
        <v>764</v>
      </c>
      <c r="C140" s="151" t="s">
        <v>353</v>
      </c>
      <c r="D140" s="151" t="s">
        <v>765</v>
      </c>
      <c r="E140" s="144" t="str">
        <f t="shared" si="2"/>
        <v>北海道壮瞥町</v>
      </c>
      <c r="F140" s="151" t="s">
        <v>763</v>
      </c>
    </row>
    <row r="141" spans="1:6" x14ac:dyDescent="0.2">
      <c r="A141" s="151" t="s">
        <v>343</v>
      </c>
      <c r="B141" s="151" t="s">
        <v>767</v>
      </c>
      <c r="C141" s="151" t="s">
        <v>353</v>
      </c>
      <c r="D141" s="151" t="s">
        <v>768</v>
      </c>
      <c r="E141" s="144" t="str">
        <f t="shared" si="2"/>
        <v>北海道白老町</v>
      </c>
      <c r="F141" s="151" t="s">
        <v>766</v>
      </c>
    </row>
    <row r="142" spans="1:6" x14ac:dyDescent="0.2">
      <c r="A142" s="151" t="s">
        <v>343</v>
      </c>
      <c r="B142" s="151" t="s">
        <v>770</v>
      </c>
      <c r="C142" s="151" t="s">
        <v>353</v>
      </c>
      <c r="D142" s="151" t="s">
        <v>771</v>
      </c>
      <c r="E142" s="144" t="str">
        <f t="shared" si="2"/>
        <v>北海道厚真町</v>
      </c>
      <c r="F142" s="151" t="s">
        <v>769</v>
      </c>
    </row>
    <row r="143" spans="1:6" x14ac:dyDescent="0.2">
      <c r="A143" s="151" t="s">
        <v>343</v>
      </c>
      <c r="B143" s="151" t="s">
        <v>773</v>
      </c>
      <c r="C143" s="151" t="s">
        <v>353</v>
      </c>
      <c r="D143" s="151" t="s">
        <v>774</v>
      </c>
      <c r="E143" s="144" t="str">
        <f t="shared" si="2"/>
        <v>北海道洞爺湖町</v>
      </c>
      <c r="F143" s="151" t="s">
        <v>772</v>
      </c>
    </row>
    <row r="144" spans="1:6" x14ac:dyDescent="0.2">
      <c r="A144" s="151" t="s">
        <v>343</v>
      </c>
      <c r="B144" s="151" t="s">
        <v>776</v>
      </c>
      <c r="C144" s="151" t="s">
        <v>353</v>
      </c>
      <c r="D144" s="151" t="s">
        <v>777</v>
      </c>
      <c r="E144" s="144" t="str">
        <f t="shared" si="2"/>
        <v>北海道安平町</v>
      </c>
      <c r="F144" s="151" t="s">
        <v>775</v>
      </c>
    </row>
    <row r="145" spans="1:6" x14ac:dyDescent="0.2">
      <c r="A145" s="151" t="s">
        <v>343</v>
      </c>
      <c r="B145" s="151" t="s">
        <v>779</v>
      </c>
      <c r="C145" s="151" t="s">
        <v>353</v>
      </c>
      <c r="D145" s="151" t="s">
        <v>780</v>
      </c>
      <c r="E145" s="144" t="str">
        <f t="shared" si="2"/>
        <v>北海道むかわ町</v>
      </c>
      <c r="F145" s="151" t="s">
        <v>778</v>
      </c>
    </row>
    <row r="146" spans="1:6" x14ac:dyDescent="0.2">
      <c r="A146" s="151" t="s">
        <v>343</v>
      </c>
      <c r="B146" s="151" t="s">
        <v>782</v>
      </c>
      <c r="C146" s="151" t="s">
        <v>353</v>
      </c>
      <c r="D146" s="151" t="s">
        <v>783</v>
      </c>
      <c r="E146" s="144" t="str">
        <f t="shared" si="2"/>
        <v>北海道日高町</v>
      </c>
      <c r="F146" s="151" t="s">
        <v>781</v>
      </c>
    </row>
    <row r="147" spans="1:6" x14ac:dyDescent="0.2">
      <c r="A147" s="151" t="s">
        <v>343</v>
      </c>
      <c r="B147" s="151" t="s">
        <v>785</v>
      </c>
      <c r="C147" s="151" t="s">
        <v>353</v>
      </c>
      <c r="D147" s="151" t="s">
        <v>786</v>
      </c>
      <c r="E147" s="144" t="str">
        <f t="shared" si="2"/>
        <v>北海道平取町</v>
      </c>
      <c r="F147" s="151" t="s">
        <v>784</v>
      </c>
    </row>
    <row r="148" spans="1:6" x14ac:dyDescent="0.2">
      <c r="A148" s="151" t="s">
        <v>343</v>
      </c>
      <c r="B148" s="151" t="s">
        <v>788</v>
      </c>
      <c r="C148" s="151" t="s">
        <v>353</v>
      </c>
      <c r="D148" s="151" t="s">
        <v>789</v>
      </c>
      <c r="E148" s="144" t="str">
        <f t="shared" si="2"/>
        <v>北海道新冠町</v>
      </c>
      <c r="F148" s="151" t="s">
        <v>787</v>
      </c>
    </row>
    <row r="149" spans="1:6" x14ac:dyDescent="0.2">
      <c r="A149" s="151" t="s">
        <v>343</v>
      </c>
      <c r="B149" s="151" t="s">
        <v>791</v>
      </c>
      <c r="C149" s="151" t="s">
        <v>353</v>
      </c>
      <c r="D149" s="151" t="s">
        <v>792</v>
      </c>
      <c r="E149" s="144" t="str">
        <f t="shared" si="2"/>
        <v>北海道浦河町</v>
      </c>
      <c r="F149" s="151" t="s">
        <v>790</v>
      </c>
    </row>
    <row r="150" spans="1:6" x14ac:dyDescent="0.2">
      <c r="A150" s="151" t="s">
        <v>343</v>
      </c>
      <c r="B150" s="151" t="s">
        <v>794</v>
      </c>
      <c r="C150" s="151" t="s">
        <v>353</v>
      </c>
      <c r="D150" s="151" t="s">
        <v>795</v>
      </c>
      <c r="E150" s="144" t="str">
        <f t="shared" si="2"/>
        <v>北海道様似町</v>
      </c>
      <c r="F150" s="151" t="s">
        <v>793</v>
      </c>
    </row>
    <row r="151" spans="1:6" x14ac:dyDescent="0.2">
      <c r="A151" s="151" t="s">
        <v>343</v>
      </c>
      <c r="B151" s="151" t="s">
        <v>797</v>
      </c>
      <c r="C151" s="151" t="s">
        <v>353</v>
      </c>
      <c r="D151" s="151" t="s">
        <v>798</v>
      </c>
      <c r="E151" s="144" t="str">
        <f t="shared" si="2"/>
        <v>北海道えりも町</v>
      </c>
      <c r="F151" s="151" t="s">
        <v>796</v>
      </c>
    </row>
    <row r="152" spans="1:6" x14ac:dyDescent="0.2">
      <c r="A152" s="151" t="s">
        <v>343</v>
      </c>
      <c r="B152" s="151" t="s">
        <v>800</v>
      </c>
      <c r="C152" s="151" t="s">
        <v>353</v>
      </c>
      <c r="D152" s="151" t="s">
        <v>801</v>
      </c>
      <c r="E152" s="144" t="str">
        <f t="shared" si="2"/>
        <v>北海道新ひだか町</v>
      </c>
      <c r="F152" s="151" t="s">
        <v>799</v>
      </c>
    </row>
    <row r="153" spans="1:6" x14ac:dyDescent="0.2">
      <c r="A153" s="151" t="s">
        <v>343</v>
      </c>
      <c r="B153" s="151" t="s">
        <v>803</v>
      </c>
      <c r="C153" s="151" t="s">
        <v>353</v>
      </c>
      <c r="D153" s="151" t="s">
        <v>804</v>
      </c>
      <c r="E153" s="144" t="str">
        <f t="shared" si="2"/>
        <v>北海道音更町</v>
      </c>
      <c r="F153" s="151" t="s">
        <v>802</v>
      </c>
    </row>
    <row r="154" spans="1:6" x14ac:dyDescent="0.2">
      <c r="A154" s="151" t="s">
        <v>343</v>
      </c>
      <c r="B154" s="151" t="s">
        <v>806</v>
      </c>
      <c r="C154" s="151" t="s">
        <v>353</v>
      </c>
      <c r="D154" s="151" t="s">
        <v>807</v>
      </c>
      <c r="E154" s="144" t="str">
        <f t="shared" si="2"/>
        <v>北海道士幌町</v>
      </c>
      <c r="F154" s="151" t="s">
        <v>805</v>
      </c>
    </row>
    <row r="155" spans="1:6" x14ac:dyDescent="0.2">
      <c r="A155" s="151" t="s">
        <v>343</v>
      </c>
      <c r="B155" s="151" t="s">
        <v>809</v>
      </c>
      <c r="C155" s="151" t="s">
        <v>353</v>
      </c>
      <c r="D155" s="151" t="s">
        <v>810</v>
      </c>
      <c r="E155" s="144" t="str">
        <f t="shared" si="2"/>
        <v>北海道上士幌町</v>
      </c>
      <c r="F155" s="151" t="s">
        <v>808</v>
      </c>
    </row>
    <row r="156" spans="1:6" x14ac:dyDescent="0.2">
      <c r="A156" s="151" t="s">
        <v>343</v>
      </c>
      <c r="B156" s="151" t="s">
        <v>812</v>
      </c>
      <c r="C156" s="151" t="s">
        <v>353</v>
      </c>
      <c r="D156" s="151" t="s">
        <v>813</v>
      </c>
      <c r="E156" s="144" t="str">
        <f t="shared" si="2"/>
        <v>北海道鹿追町</v>
      </c>
      <c r="F156" s="151" t="s">
        <v>811</v>
      </c>
    </row>
    <row r="157" spans="1:6" x14ac:dyDescent="0.2">
      <c r="A157" s="151" t="s">
        <v>343</v>
      </c>
      <c r="B157" s="151" t="s">
        <v>815</v>
      </c>
      <c r="C157" s="151" t="s">
        <v>353</v>
      </c>
      <c r="D157" s="151" t="s">
        <v>816</v>
      </c>
      <c r="E157" s="144" t="str">
        <f t="shared" si="2"/>
        <v>北海道新得町</v>
      </c>
      <c r="F157" s="151" t="s">
        <v>814</v>
      </c>
    </row>
    <row r="158" spans="1:6" x14ac:dyDescent="0.2">
      <c r="A158" s="151" t="s">
        <v>343</v>
      </c>
      <c r="B158" s="151" t="s">
        <v>818</v>
      </c>
      <c r="C158" s="151" t="s">
        <v>353</v>
      </c>
      <c r="D158" s="151" t="s">
        <v>819</v>
      </c>
      <c r="E158" s="144" t="str">
        <f t="shared" si="2"/>
        <v>北海道清水町</v>
      </c>
      <c r="F158" s="151" t="s">
        <v>817</v>
      </c>
    </row>
    <row r="159" spans="1:6" x14ac:dyDescent="0.2">
      <c r="A159" s="151" t="s">
        <v>343</v>
      </c>
      <c r="B159" s="151" t="s">
        <v>821</v>
      </c>
      <c r="C159" s="151" t="s">
        <v>353</v>
      </c>
      <c r="D159" s="151" t="s">
        <v>822</v>
      </c>
      <c r="E159" s="144" t="str">
        <f t="shared" si="2"/>
        <v>北海道芽室町</v>
      </c>
      <c r="F159" s="151" t="s">
        <v>820</v>
      </c>
    </row>
    <row r="160" spans="1:6" x14ac:dyDescent="0.2">
      <c r="A160" s="151" t="s">
        <v>343</v>
      </c>
      <c r="B160" s="151" t="s">
        <v>824</v>
      </c>
      <c r="C160" s="151" t="s">
        <v>353</v>
      </c>
      <c r="D160" s="151" t="s">
        <v>825</v>
      </c>
      <c r="E160" s="144" t="str">
        <f t="shared" si="2"/>
        <v>北海道中札内村</v>
      </c>
      <c r="F160" s="151" t="s">
        <v>823</v>
      </c>
    </row>
    <row r="161" spans="1:6" x14ac:dyDescent="0.2">
      <c r="A161" s="151" t="s">
        <v>343</v>
      </c>
      <c r="B161" s="151" t="s">
        <v>827</v>
      </c>
      <c r="C161" s="151" t="s">
        <v>353</v>
      </c>
      <c r="D161" s="151" t="s">
        <v>828</v>
      </c>
      <c r="E161" s="144" t="str">
        <f t="shared" si="2"/>
        <v>北海道更別村</v>
      </c>
      <c r="F161" s="151" t="s">
        <v>826</v>
      </c>
    </row>
    <row r="162" spans="1:6" x14ac:dyDescent="0.2">
      <c r="A162" s="151" t="s">
        <v>343</v>
      </c>
      <c r="B162" s="151" t="s">
        <v>830</v>
      </c>
      <c r="C162" s="151" t="s">
        <v>353</v>
      </c>
      <c r="D162" s="151" t="s">
        <v>831</v>
      </c>
      <c r="E162" s="144" t="str">
        <f t="shared" si="2"/>
        <v>北海道大樹町</v>
      </c>
      <c r="F162" s="151" t="s">
        <v>829</v>
      </c>
    </row>
    <row r="163" spans="1:6" x14ac:dyDescent="0.2">
      <c r="A163" s="151" t="s">
        <v>343</v>
      </c>
      <c r="B163" s="151" t="s">
        <v>833</v>
      </c>
      <c r="C163" s="151" t="s">
        <v>353</v>
      </c>
      <c r="D163" s="151" t="s">
        <v>834</v>
      </c>
      <c r="E163" s="144" t="str">
        <f t="shared" si="2"/>
        <v>北海道広尾町</v>
      </c>
      <c r="F163" s="151" t="s">
        <v>832</v>
      </c>
    </row>
    <row r="164" spans="1:6" x14ac:dyDescent="0.2">
      <c r="A164" s="151" t="s">
        <v>343</v>
      </c>
      <c r="B164" s="151" t="s">
        <v>836</v>
      </c>
      <c r="C164" s="151" t="s">
        <v>353</v>
      </c>
      <c r="D164" s="151" t="s">
        <v>837</v>
      </c>
      <c r="E164" s="144" t="str">
        <f t="shared" si="2"/>
        <v>北海道幕別町</v>
      </c>
      <c r="F164" s="151" t="s">
        <v>835</v>
      </c>
    </row>
    <row r="165" spans="1:6" x14ac:dyDescent="0.2">
      <c r="A165" s="151" t="s">
        <v>343</v>
      </c>
      <c r="B165" s="151" t="s">
        <v>839</v>
      </c>
      <c r="C165" s="151" t="s">
        <v>353</v>
      </c>
      <c r="D165" s="151" t="s">
        <v>840</v>
      </c>
      <c r="E165" s="144" t="str">
        <f t="shared" si="2"/>
        <v>北海道池田町</v>
      </c>
      <c r="F165" s="151" t="s">
        <v>838</v>
      </c>
    </row>
    <row r="166" spans="1:6" x14ac:dyDescent="0.2">
      <c r="A166" s="151" t="s">
        <v>343</v>
      </c>
      <c r="B166" s="151" t="s">
        <v>842</v>
      </c>
      <c r="C166" s="151" t="s">
        <v>353</v>
      </c>
      <c r="D166" s="151" t="s">
        <v>843</v>
      </c>
      <c r="E166" s="144" t="str">
        <f t="shared" si="2"/>
        <v>北海道豊頃町</v>
      </c>
      <c r="F166" s="151" t="s">
        <v>841</v>
      </c>
    </row>
    <row r="167" spans="1:6" x14ac:dyDescent="0.2">
      <c r="A167" s="151" t="s">
        <v>343</v>
      </c>
      <c r="B167" s="151" t="s">
        <v>845</v>
      </c>
      <c r="C167" s="151" t="s">
        <v>353</v>
      </c>
      <c r="D167" s="151" t="s">
        <v>846</v>
      </c>
      <c r="E167" s="144" t="str">
        <f t="shared" si="2"/>
        <v>北海道本別町</v>
      </c>
      <c r="F167" s="151" t="s">
        <v>844</v>
      </c>
    </row>
    <row r="168" spans="1:6" x14ac:dyDescent="0.2">
      <c r="A168" s="151" t="s">
        <v>343</v>
      </c>
      <c r="B168" s="151" t="s">
        <v>848</v>
      </c>
      <c r="C168" s="151" t="s">
        <v>353</v>
      </c>
      <c r="D168" s="151" t="s">
        <v>849</v>
      </c>
      <c r="E168" s="144" t="str">
        <f t="shared" si="2"/>
        <v>北海道足寄町</v>
      </c>
      <c r="F168" s="151" t="s">
        <v>847</v>
      </c>
    </row>
    <row r="169" spans="1:6" x14ac:dyDescent="0.2">
      <c r="A169" s="151" t="s">
        <v>343</v>
      </c>
      <c r="B169" s="151" t="s">
        <v>851</v>
      </c>
      <c r="C169" s="151" t="s">
        <v>353</v>
      </c>
      <c r="D169" s="151" t="s">
        <v>852</v>
      </c>
      <c r="E169" s="144" t="str">
        <f t="shared" si="2"/>
        <v>北海道陸別町</v>
      </c>
      <c r="F169" s="151" t="s">
        <v>850</v>
      </c>
    </row>
    <row r="170" spans="1:6" x14ac:dyDescent="0.2">
      <c r="A170" s="151" t="s">
        <v>343</v>
      </c>
      <c r="B170" s="151" t="s">
        <v>854</v>
      </c>
      <c r="C170" s="151" t="s">
        <v>353</v>
      </c>
      <c r="D170" s="151" t="s">
        <v>855</v>
      </c>
      <c r="E170" s="144" t="str">
        <f t="shared" si="2"/>
        <v>北海道浦幌町</v>
      </c>
      <c r="F170" s="151" t="s">
        <v>853</v>
      </c>
    </row>
    <row r="171" spans="1:6" x14ac:dyDescent="0.2">
      <c r="A171" s="151" t="s">
        <v>343</v>
      </c>
      <c r="B171" s="151" t="s">
        <v>857</v>
      </c>
      <c r="C171" s="151" t="s">
        <v>353</v>
      </c>
      <c r="D171" s="151" t="s">
        <v>858</v>
      </c>
      <c r="E171" s="144" t="str">
        <f t="shared" si="2"/>
        <v>北海道釧路町</v>
      </c>
      <c r="F171" s="151" t="s">
        <v>856</v>
      </c>
    </row>
    <row r="172" spans="1:6" x14ac:dyDescent="0.2">
      <c r="A172" s="151" t="s">
        <v>343</v>
      </c>
      <c r="B172" s="151" t="s">
        <v>860</v>
      </c>
      <c r="C172" s="151" t="s">
        <v>353</v>
      </c>
      <c r="D172" s="151" t="s">
        <v>861</v>
      </c>
      <c r="E172" s="144" t="str">
        <f t="shared" si="2"/>
        <v>北海道厚岸町</v>
      </c>
      <c r="F172" s="151" t="s">
        <v>859</v>
      </c>
    </row>
    <row r="173" spans="1:6" x14ac:dyDescent="0.2">
      <c r="A173" s="151" t="s">
        <v>343</v>
      </c>
      <c r="B173" s="151" t="s">
        <v>863</v>
      </c>
      <c r="C173" s="151" t="s">
        <v>353</v>
      </c>
      <c r="D173" s="151" t="s">
        <v>864</v>
      </c>
      <c r="E173" s="144" t="str">
        <f t="shared" si="2"/>
        <v>北海道浜中町</v>
      </c>
      <c r="F173" s="151" t="s">
        <v>862</v>
      </c>
    </row>
    <row r="174" spans="1:6" x14ac:dyDescent="0.2">
      <c r="A174" s="151" t="s">
        <v>343</v>
      </c>
      <c r="B174" s="151" t="s">
        <v>866</v>
      </c>
      <c r="C174" s="151" t="s">
        <v>353</v>
      </c>
      <c r="D174" s="151" t="s">
        <v>867</v>
      </c>
      <c r="E174" s="144" t="str">
        <f t="shared" si="2"/>
        <v>北海道標茶町</v>
      </c>
      <c r="F174" s="151" t="s">
        <v>865</v>
      </c>
    </row>
    <row r="175" spans="1:6" x14ac:dyDescent="0.2">
      <c r="A175" s="151" t="s">
        <v>343</v>
      </c>
      <c r="B175" s="151" t="s">
        <v>869</v>
      </c>
      <c r="C175" s="151" t="s">
        <v>353</v>
      </c>
      <c r="D175" s="151" t="s">
        <v>870</v>
      </c>
      <c r="E175" s="144" t="str">
        <f t="shared" si="2"/>
        <v>北海道弟子屈町</v>
      </c>
      <c r="F175" s="151" t="s">
        <v>868</v>
      </c>
    </row>
    <row r="176" spans="1:6" x14ac:dyDescent="0.2">
      <c r="A176" s="151" t="s">
        <v>343</v>
      </c>
      <c r="B176" s="151" t="s">
        <v>872</v>
      </c>
      <c r="C176" s="151" t="s">
        <v>353</v>
      </c>
      <c r="D176" s="151" t="s">
        <v>873</v>
      </c>
      <c r="E176" s="144" t="str">
        <f t="shared" si="2"/>
        <v>北海道鶴居村</v>
      </c>
      <c r="F176" s="151" t="s">
        <v>871</v>
      </c>
    </row>
    <row r="177" spans="1:6" x14ac:dyDescent="0.2">
      <c r="A177" s="151" t="s">
        <v>343</v>
      </c>
      <c r="B177" s="151" t="s">
        <v>875</v>
      </c>
      <c r="C177" s="151" t="s">
        <v>353</v>
      </c>
      <c r="D177" s="151" t="s">
        <v>876</v>
      </c>
      <c r="E177" s="144" t="str">
        <f t="shared" si="2"/>
        <v>北海道白糠町</v>
      </c>
      <c r="F177" s="151" t="s">
        <v>874</v>
      </c>
    </row>
    <row r="178" spans="1:6" x14ac:dyDescent="0.2">
      <c r="A178" s="151" t="s">
        <v>343</v>
      </c>
      <c r="B178" s="151" t="s">
        <v>878</v>
      </c>
      <c r="C178" s="151" t="s">
        <v>353</v>
      </c>
      <c r="D178" s="151" t="s">
        <v>879</v>
      </c>
      <c r="E178" s="144" t="str">
        <f t="shared" si="2"/>
        <v>北海道別海町</v>
      </c>
      <c r="F178" s="151" t="s">
        <v>877</v>
      </c>
    </row>
    <row r="179" spans="1:6" x14ac:dyDescent="0.2">
      <c r="A179" s="151" t="s">
        <v>343</v>
      </c>
      <c r="B179" s="151" t="s">
        <v>881</v>
      </c>
      <c r="C179" s="151" t="s">
        <v>353</v>
      </c>
      <c r="D179" s="151" t="s">
        <v>882</v>
      </c>
      <c r="E179" s="144" t="str">
        <f t="shared" si="2"/>
        <v>北海道中標津町</v>
      </c>
      <c r="F179" s="151" t="s">
        <v>880</v>
      </c>
    </row>
    <row r="180" spans="1:6" x14ac:dyDescent="0.2">
      <c r="A180" s="151" t="s">
        <v>343</v>
      </c>
      <c r="B180" s="151" t="s">
        <v>884</v>
      </c>
      <c r="C180" s="151" t="s">
        <v>353</v>
      </c>
      <c r="D180" s="151" t="s">
        <v>885</v>
      </c>
      <c r="E180" s="144" t="str">
        <f t="shared" si="2"/>
        <v>北海道標津町</v>
      </c>
      <c r="F180" s="151" t="s">
        <v>883</v>
      </c>
    </row>
    <row r="181" spans="1:6" x14ac:dyDescent="0.2">
      <c r="A181" s="151" t="s">
        <v>343</v>
      </c>
      <c r="B181" s="151" t="s">
        <v>887</v>
      </c>
      <c r="C181" s="151" t="s">
        <v>353</v>
      </c>
      <c r="D181" s="151" t="s">
        <v>888</v>
      </c>
      <c r="E181" s="144" t="str">
        <f t="shared" si="2"/>
        <v>北海道羅臼町</v>
      </c>
      <c r="F181" s="151" t="s">
        <v>886</v>
      </c>
    </row>
    <row r="182" spans="1:6" x14ac:dyDescent="0.2">
      <c r="A182" s="148" t="s">
        <v>890</v>
      </c>
      <c r="B182" s="149"/>
      <c r="C182" s="150" t="s">
        <v>891</v>
      </c>
      <c r="D182" s="149"/>
      <c r="E182" s="144" t="str">
        <f t="shared" si="2"/>
        <v>青森県</v>
      </c>
      <c r="F182" s="148" t="s">
        <v>889</v>
      </c>
    </row>
    <row r="183" spans="1:6" x14ac:dyDescent="0.2">
      <c r="A183" s="151" t="s">
        <v>893</v>
      </c>
      <c r="B183" s="151" t="s">
        <v>894</v>
      </c>
      <c r="C183" s="151" t="s">
        <v>895</v>
      </c>
      <c r="D183" s="151" t="s">
        <v>896</v>
      </c>
      <c r="E183" s="144" t="str">
        <f t="shared" si="2"/>
        <v>青森県青森市</v>
      </c>
      <c r="F183" s="151" t="s">
        <v>892</v>
      </c>
    </row>
    <row r="184" spans="1:6" x14ac:dyDescent="0.2">
      <c r="A184" s="151" t="s">
        <v>893</v>
      </c>
      <c r="B184" s="151" t="s">
        <v>898</v>
      </c>
      <c r="C184" s="151" t="s">
        <v>895</v>
      </c>
      <c r="D184" s="151" t="s">
        <v>899</v>
      </c>
      <c r="E184" s="144" t="str">
        <f t="shared" si="2"/>
        <v>青森県弘前市</v>
      </c>
      <c r="F184" s="151" t="s">
        <v>897</v>
      </c>
    </row>
    <row r="185" spans="1:6" x14ac:dyDescent="0.2">
      <c r="A185" s="151" t="s">
        <v>893</v>
      </c>
      <c r="B185" s="151" t="s">
        <v>901</v>
      </c>
      <c r="C185" s="151" t="s">
        <v>895</v>
      </c>
      <c r="D185" s="151" t="s">
        <v>902</v>
      </c>
      <c r="E185" s="144" t="str">
        <f t="shared" si="2"/>
        <v>青森県八戸市</v>
      </c>
      <c r="F185" s="151" t="s">
        <v>900</v>
      </c>
    </row>
    <row r="186" spans="1:6" x14ac:dyDescent="0.2">
      <c r="A186" s="151" t="s">
        <v>893</v>
      </c>
      <c r="B186" s="151" t="s">
        <v>904</v>
      </c>
      <c r="C186" s="151" t="s">
        <v>895</v>
      </c>
      <c r="D186" s="151" t="s">
        <v>905</v>
      </c>
      <c r="E186" s="144" t="str">
        <f t="shared" si="2"/>
        <v>青森県黒石市</v>
      </c>
      <c r="F186" s="151" t="s">
        <v>903</v>
      </c>
    </row>
    <row r="187" spans="1:6" x14ac:dyDescent="0.2">
      <c r="A187" s="151" t="s">
        <v>893</v>
      </c>
      <c r="B187" s="151" t="s">
        <v>907</v>
      </c>
      <c r="C187" s="151" t="s">
        <v>895</v>
      </c>
      <c r="D187" s="151" t="s">
        <v>908</v>
      </c>
      <c r="E187" s="144" t="str">
        <f t="shared" si="2"/>
        <v>青森県五所川原市</v>
      </c>
      <c r="F187" s="151" t="s">
        <v>906</v>
      </c>
    </row>
    <row r="188" spans="1:6" x14ac:dyDescent="0.2">
      <c r="A188" s="151" t="s">
        <v>893</v>
      </c>
      <c r="B188" s="151" t="s">
        <v>910</v>
      </c>
      <c r="C188" s="151" t="s">
        <v>895</v>
      </c>
      <c r="D188" s="151" t="s">
        <v>911</v>
      </c>
      <c r="E188" s="144" t="str">
        <f t="shared" si="2"/>
        <v>青森県十和田市</v>
      </c>
      <c r="F188" s="151" t="s">
        <v>909</v>
      </c>
    </row>
    <row r="189" spans="1:6" x14ac:dyDescent="0.2">
      <c r="A189" s="151" t="s">
        <v>893</v>
      </c>
      <c r="B189" s="151" t="s">
        <v>913</v>
      </c>
      <c r="C189" s="151" t="s">
        <v>895</v>
      </c>
      <c r="D189" s="151" t="s">
        <v>914</v>
      </c>
      <c r="E189" s="144" t="str">
        <f t="shared" si="2"/>
        <v>青森県三沢市</v>
      </c>
      <c r="F189" s="151" t="s">
        <v>912</v>
      </c>
    </row>
    <row r="190" spans="1:6" x14ac:dyDescent="0.2">
      <c r="A190" s="151" t="s">
        <v>893</v>
      </c>
      <c r="B190" s="151" t="s">
        <v>916</v>
      </c>
      <c r="C190" s="151" t="s">
        <v>895</v>
      </c>
      <c r="D190" s="151" t="s">
        <v>917</v>
      </c>
      <c r="E190" s="144" t="str">
        <f t="shared" si="2"/>
        <v>青森県むつ市</v>
      </c>
      <c r="F190" s="151" t="s">
        <v>915</v>
      </c>
    </row>
    <row r="191" spans="1:6" x14ac:dyDescent="0.2">
      <c r="A191" s="151" t="s">
        <v>893</v>
      </c>
      <c r="B191" s="151" t="s">
        <v>919</v>
      </c>
      <c r="C191" s="151" t="s">
        <v>895</v>
      </c>
      <c r="D191" s="151" t="s">
        <v>920</v>
      </c>
      <c r="E191" s="144" t="str">
        <f t="shared" si="2"/>
        <v>青森県つがる市</v>
      </c>
      <c r="F191" s="151" t="s">
        <v>918</v>
      </c>
    </row>
    <row r="192" spans="1:6" x14ac:dyDescent="0.2">
      <c r="A192" s="151" t="s">
        <v>893</v>
      </c>
      <c r="B192" s="151" t="s">
        <v>922</v>
      </c>
      <c r="C192" s="151" t="s">
        <v>895</v>
      </c>
      <c r="D192" s="151" t="s">
        <v>923</v>
      </c>
      <c r="E192" s="144" t="str">
        <f t="shared" si="2"/>
        <v>青森県平川市</v>
      </c>
      <c r="F192" s="151" t="s">
        <v>921</v>
      </c>
    </row>
    <row r="193" spans="1:6" x14ac:dyDescent="0.2">
      <c r="A193" s="151" t="s">
        <v>893</v>
      </c>
      <c r="B193" s="151" t="s">
        <v>925</v>
      </c>
      <c r="C193" s="151" t="s">
        <v>895</v>
      </c>
      <c r="D193" s="151" t="s">
        <v>926</v>
      </c>
      <c r="E193" s="144" t="str">
        <f t="shared" si="2"/>
        <v>青森県平内町</v>
      </c>
      <c r="F193" s="151" t="s">
        <v>924</v>
      </c>
    </row>
    <row r="194" spans="1:6" x14ac:dyDescent="0.2">
      <c r="A194" s="151" t="s">
        <v>893</v>
      </c>
      <c r="B194" s="151" t="s">
        <v>928</v>
      </c>
      <c r="C194" s="151" t="s">
        <v>895</v>
      </c>
      <c r="D194" s="151" t="s">
        <v>929</v>
      </c>
      <c r="E194" s="144" t="str">
        <f t="shared" si="2"/>
        <v>青森県今別町</v>
      </c>
      <c r="F194" s="151" t="s">
        <v>927</v>
      </c>
    </row>
    <row r="195" spans="1:6" x14ac:dyDescent="0.2">
      <c r="A195" s="151" t="s">
        <v>893</v>
      </c>
      <c r="B195" s="151" t="s">
        <v>931</v>
      </c>
      <c r="C195" s="151" t="s">
        <v>895</v>
      </c>
      <c r="D195" s="151" t="s">
        <v>932</v>
      </c>
      <c r="E195" s="144" t="str">
        <f t="shared" si="2"/>
        <v>青森県蓬田村</v>
      </c>
      <c r="F195" s="151" t="s">
        <v>930</v>
      </c>
    </row>
    <row r="196" spans="1:6" x14ac:dyDescent="0.2">
      <c r="A196" s="151" t="s">
        <v>893</v>
      </c>
      <c r="B196" s="151" t="s">
        <v>934</v>
      </c>
      <c r="C196" s="151" t="s">
        <v>895</v>
      </c>
      <c r="D196" s="151" t="s">
        <v>935</v>
      </c>
      <c r="E196" s="144" t="str">
        <f t="shared" ref="E196:E259" si="3">CONCATENATE(A196,B196)</f>
        <v>青森県外ヶ浜町</v>
      </c>
      <c r="F196" s="151" t="s">
        <v>933</v>
      </c>
    </row>
    <row r="197" spans="1:6" x14ac:dyDescent="0.2">
      <c r="A197" s="151" t="s">
        <v>893</v>
      </c>
      <c r="B197" s="151" t="s">
        <v>937</v>
      </c>
      <c r="C197" s="151" t="s">
        <v>895</v>
      </c>
      <c r="D197" s="151" t="s">
        <v>938</v>
      </c>
      <c r="E197" s="144" t="str">
        <f t="shared" si="3"/>
        <v>青森県鰺ヶ沢町</v>
      </c>
      <c r="F197" s="151" t="s">
        <v>936</v>
      </c>
    </row>
    <row r="198" spans="1:6" x14ac:dyDescent="0.2">
      <c r="A198" s="151" t="s">
        <v>893</v>
      </c>
      <c r="B198" s="151" t="s">
        <v>940</v>
      </c>
      <c r="C198" s="151" t="s">
        <v>895</v>
      </c>
      <c r="D198" s="151" t="s">
        <v>941</v>
      </c>
      <c r="E198" s="144" t="str">
        <f t="shared" si="3"/>
        <v>青森県深浦町</v>
      </c>
      <c r="F198" s="151" t="s">
        <v>939</v>
      </c>
    </row>
    <row r="199" spans="1:6" x14ac:dyDescent="0.2">
      <c r="A199" s="151" t="s">
        <v>893</v>
      </c>
      <c r="B199" s="151" t="s">
        <v>943</v>
      </c>
      <c r="C199" s="151" t="s">
        <v>895</v>
      </c>
      <c r="D199" s="151" t="s">
        <v>944</v>
      </c>
      <c r="E199" s="144" t="str">
        <f t="shared" si="3"/>
        <v>青森県西目屋村</v>
      </c>
      <c r="F199" s="151" t="s">
        <v>942</v>
      </c>
    </row>
    <row r="200" spans="1:6" x14ac:dyDescent="0.2">
      <c r="A200" s="151" t="s">
        <v>893</v>
      </c>
      <c r="B200" s="151" t="s">
        <v>946</v>
      </c>
      <c r="C200" s="151" t="s">
        <v>895</v>
      </c>
      <c r="D200" s="151" t="s">
        <v>947</v>
      </c>
      <c r="E200" s="144" t="str">
        <f t="shared" si="3"/>
        <v>青森県藤崎町</v>
      </c>
      <c r="F200" s="151" t="s">
        <v>945</v>
      </c>
    </row>
    <row r="201" spans="1:6" x14ac:dyDescent="0.2">
      <c r="A201" s="151" t="s">
        <v>893</v>
      </c>
      <c r="B201" s="151" t="s">
        <v>949</v>
      </c>
      <c r="C201" s="151" t="s">
        <v>895</v>
      </c>
      <c r="D201" s="151" t="s">
        <v>950</v>
      </c>
      <c r="E201" s="144" t="str">
        <f t="shared" si="3"/>
        <v>青森県大鰐町</v>
      </c>
      <c r="F201" s="151" t="s">
        <v>948</v>
      </c>
    </row>
    <row r="202" spans="1:6" x14ac:dyDescent="0.2">
      <c r="A202" s="151" t="s">
        <v>893</v>
      </c>
      <c r="B202" s="151" t="s">
        <v>952</v>
      </c>
      <c r="C202" s="151" t="s">
        <v>895</v>
      </c>
      <c r="D202" s="151" t="s">
        <v>953</v>
      </c>
      <c r="E202" s="144" t="str">
        <f t="shared" si="3"/>
        <v>青森県田舎館村</v>
      </c>
      <c r="F202" s="151" t="s">
        <v>951</v>
      </c>
    </row>
    <row r="203" spans="1:6" x14ac:dyDescent="0.2">
      <c r="A203" s="151" t="s">
        <v>893</v>
      </c>
      <c r="B203" s="151" t="s">
        <v>955</v>
      </c>
      <c r="C203" s="151" t="s">
        <v>895</v>
      </c>
      <c r="D203" s="151" t="s">
        <v>956</v>
      </c>
      <c r="E203" s="144" t="str">
        <f t="shared" si="3"/>
        <v>青森県板柳町</v>
      </c>
      <c r="F203" s="151" t="s">
        <v>954</v>
      </c>
    </row>
    <row r="204" spans="1:6" x14ac:dyDescent="0.2">
      <c r="A204" s="151" t="s">
        <v>893</v>
      </c>
      <c r="B204" s="151" t="s">
        <v>958</v>
      </c>
      <c r="C204" s="151" t="s">
        <v>895</v>
      </c>
      <c r="D204" s="151" t="s">
        <v>959</v>
      </c>
      <c r="E204" s="144" t="str">
        <f t="shared" si="3"/>
        <v>青森県鶴田町</v>
      </c>
      <c r="F204" s="151" t="s">
        <v>957</v>
      </c>
    </row>
    <row r="205" spans="1:6" x14ac:dyDescent="0.2">
      <c r="A205" s="151" t="s">
        <v>893</v>
      </c>
      <c r="B205" s="151" t="s">
        <v>961</v>
      </c>
      <c r="C205" s="151" t="s">
        <v>895</v>
      </c>
      <c r="D205" s="151" t="s">
        <v>962</v>
      </c>
      <c r="E205" s="144" t="str">
        <f t="shared" si="3"/>
        <v>青森県中泊町</v>
      </c>
      <c r="F205" s="151" t="s">
        <v>960</v>
      </c>
    </row>
    <row r="206" spans="1:6" x14ac:dyDescent="0.2">
      <c r="A206" s="151" t="s">
        <v>893</v>
      </c>
      <c r="B206" s="151" t="s">
        <v>964</v>
      </c>
      <c r="C206" s="151" t="s">
        <v>895</v>
      </c>
      <c r="D206" s="151" t="s">
        <v>965</v>
      </c>
      <c r="E206" s="144" t="str">
        <f t="shared" si="3"/>
        <v>青森県野辺地町</v>
      </c>
      <c r="F206" s="151" t="s">
        <v>963</v>
      </c>
    </row>
    <row r="207" spans="1:6" x14ac:dyDescent="0.2">
      <c r="A207" s="151" t="s">
        <v>893</v>
      </c>
      <c r="B207" s="151" t="s">
        <v>967</v>
      </c>
      <c r="C207" s="151" t="s">
        <v>895</v>
      </c>
      <c r="D207" s="151" t="s">
        <v>968</v>
      </c>
      <c r="E207" s="144" t="str">
        <f t="shared" si="3"/>
        <v>青森県七戸町</v>
      </c>
      <c r="F207" s="151" t="s">
        <v>966</v>
      </c>
    </row>
    <row r="208" spans="1:6" x14ac:dyDescent="0.2">
      <c r="A208" s="151" t="s">
        <v>893</v>
      </c>
      <c r="B208" s="151" t="s">
        <v>970</v>
      </c>
      <c r="C208" s="151" t="s">
        <v>895</v>
      </c>
      <c r="D208" s="151" t="s">
        <v>971</v>
      </c>
      <c r="E208" s="144" t="str">
        <f t="shared" si="3"/>
        <v>青森県六戸町</v>
      </c>
      <c r="F208" s="151" t="s">
        <v>969</v>
      </c>
    </row>
    <row r="209" spans="1:6" x14ac:dyDescent="0.2">
      <c r="A209" s="151" t="s">
        <v>893</v>
      </c>
      <c r="B209" s="151" t="s">
        <v>973</v>
      </c>
      <c r="C209" s="151" t="s">
        <v>895</v>
      </c>
      <c r="D209" s="151" t="s">
        <v>974</v>
      </c>
      <c r="E209" s="144" t="str">
        <f t="shared" si="3"/>
        <v>青森県横浜町</v>
      </c>
      <c r="F209" s="151" t="s">
        <v>972</v>
      </c>
    </row>
    <row r="210" spans="1:6" x14ac:dyDescent="0.2">
      <c r="A210" s="151" t="s">
        <v>893</v>
      </c>
      <c r="B210" s="151" t="s">
        <v>976</v>
      </c>
      <c r="C210" s="151" t="s">
        <v>895</v>
      </c>
      <c r="D210" s="151" t="s">
        <v>977</v>
      </c>
      <c r="E210" s="144" t="str">
        <f t="shared" si="3"/>
        <v>青森県東北町</v>
      </c>
      <c r="F210" s="151" t="s">
        <v>975</v>
      </c>
    </row>
    <row r="211" spans="1:6" x14ac:dyDescent="0.2">
      <c r="A211" s="151" t="s">
        <v>893</v>
      </c>
      <c r="B211" s="151" t="s">
        <v>979</v>
      </c>
      <c r="C211" s="151" t="s">
        <v>895</v>
      </c>
      <c r="D211" s="151" t="s">
        <v>980</v>
      </c>
      <c r="E211" s="144" t="str">
        <f t="shared" si="3"/>
        <v>青森県六ヶ所村</v>
      </c>
      <c r="F211" s="151" t="s">
        <v>978</v>
      </c>
    </row>
    <row r="212" spans="1:6" x14ac:dyDescent="0.2">
      <c r="A212" s="151" t="s">
        <v>893</v>
      </c>
      <c r="B212" s="151" t="s">
        <v>982</v>
      </c>
      <c r="C212" s="151" t="s">
        <v>895</v>
      </c>
      <c r="D212" s="151" t="s">
        <v>983</v>
      </c>
      <c r="E212" s="144" t="str">
        <f t="shared" si="3"/>
        <v>青森県おいらせ町</v>
      </c>
      <c r="F212" s="151" t="s">
        <v>981</v>
      </c>
    </row>
    <row r="213" spans="1:6" x14ac:dyDescent="0.2">
      <c r="A213" s="151" t="s">
        <v>893</v>
      </c>
      <c r="B213" s="151" t="s">
        <v>985</v>
      </c>
      <c r="C213" s="151" t="s">
        <v>895</v>
      </c>
      <c r="D213" s="151" t="s">
        <v>986</v>
      </c>
      <c r="E213" s="144" t="str">
        <f t="shared" si="3"/>
        <v>青森県大間町</v>
      </c>
      <c r="F213" s="151" t="s">
        <v>984</v>
      </c>
    </row>
    <row r="214" spans="1:6" x14ac:dyDescent="0.2">
      <c r="A214" s="151" t="s">
        <v>893</v>
      </c>
      <c r="B214" s="151" t="s">
        <v>988</v>
      </c>
      <c r="C214" s="151" t="s">
        <v>895</v>
      </c>
      <c r="D214" s="151" t="s">
        <v>989</v>
      </c>
      <c r="E214" s="144" t="str">
        <f t="shared" si="3"/>
        <v>青森県東通村</v>
      </c>
      <c r="F214" s="151" t="s">
        <v>987</v>
      </c>
    </row>
    <row r="215" spans="1:6" x14ac:dyDescent="0.2">
      <c r="A215" s="151" t="s">
        <v>893</v>
      </c>
      <c r="B215" s="151" t="s">
        <v>991</v>
      </c>
      <c r="C215" s="151" t="s">
        <v>895</v>
      </c>
      <c r="D215" s="151" t="s">
        <v>992</v>
      </c>
      <c r="E215" s="144" t="str">
        <f t="shared" si="3"/>
        <v>青森県風間浦村</v>
      </c>
      <c r="F215" s="151" t="s">
        <v>990</v>
      </c>
    </row>
    <row r="216" spans="1:6" x14ac:dyDescent="0.2">
      <c r="A216" s="151" t="s">
        <v>893</v>
      </c>
      <c r="B216" s="151" t="s">
        <v>994</v>
      </c>
      <c r="C216" s="151" t="s">
        <v>895</v>
      </c>
      <c r="D216" s="151" t="s">
        <v>995</v>
      </c>
      <c r="E216" s="144" t="str">
        <f t="shared" si="3"/>
        <v>青森県佐井村</v>
      </c>
      <c r="F216" s="151" t="s">
        <v>993</v>
      </c>
    </row>
    <row r="217" spans="1:6" x14ac:dyDescent="0.2">
      <c r="A217" s="151" t="s">
        <v>893</v>
      </c>
      <c r="B217" s="151" t="s">
        <v>997</v>
      </c>
      <c r="C217" s="151" t="s">
        <v>895</v>
      </c>
      <c r="D217" s="151" t="s">
        <v>998</v>
      </c>
      <c r="E217" s="144" t="str">
        <f t="shared" si="3"/>
        <v>青森県三戸町</v>
      </c>
      <c r="F217" s="151" t="s">
        <v>996</v>
      </c>
    </row>
    <row r="218" spans="1:6" x14ac:dyDescent="0.2">
      <c r="A218" s="151" t="s">
        <v>893</v>
      </c>
      <c r="B218" s="151" t="s">
        <v>1000</v>
      </c>
      <c r="C218" s="151" t="s">
        <v>895</v>
      </c>
      <c r="D218" s="151" t="s">
        <v>1001</v>
      </c>
      <c r="E218" s="144" t="str">
        <f t="shared" si="3"/>
        <v>青森県五戸町</v>
      </c>
      <c r="F218" s="151" t="s">
        <v>999</v>
      </c>
    </row>
    <row r="219" spans="1:6" x14ac:dyDescent="0.2">
      <c r="A219" s="151" t="s">
        <v>893</v>
      </c>
      <c r="B219" s="151" t="s">
        <v>1003</v>
      </c>
      <c r="C219" s="151" t="s">
        <v>895</v>
      </c>
      <c r="D219" s="151" t="s">
        <v>1004</v>
      </c>
      <c r="E219" s="144" t="str">
        <f t="shared" si="3"/>
        <v>青森県田子町</v>
      </c>
      <c r="F219" s="151" t="s">
        <v>1002</v>
      </c>
    </row>
    <row r="220" spans="1:6" x14ac:dyDescent="0.2">
      <c r="A220" s="151" t="s">
        <v>893</v>
      </c>
      <c r="B220" s="151" t="s">
        <v>1006</v>
      </c>
      <c r="C220" s="151" t="s">
        <v>895</v>
      </c>
      <c r="D220" s="151" t="s">
        <v>1007</v>
      </c>
      <c r="E220" s="144" t="str">
        <f t="shared" si="3"/>
        <v>青森県南部町</v>
      </c>
      <c r="F220" s="151" t="s">
        <v>1005</v>
      </c>
    </row>
    <row r="221" spans="1:6" x14ac:dyDescent="0.2">
      <c r="A221" s="151" t="s">
        <v>893</v>
      </c>
      <c r="B221" s="151" t="s">
        <v>1009</v>
      </c>
      <c r="C221" s="151" t="s">
        <v>895</v>
      </c>
      <c r="D221" s="151" t="s">
        <v>1010</v>
      </c>
      <c r="E221" s="144" t="str">
        <f t="shared" si="3"/>
        <v>青森県階上町</v>
      </c>
      <c r="F221" s="151" t="s">
        <v>1008</v>
      </c>
    </row>
    <row r="222" spans="1:6" x14ac:dyDescent="0.2">
      <c r="A222" s="151" t="s">
        <v>893</v>
      </c>
      <c r="B222" s="151" t="s">
        <v>1012</v>
      </c>
      <c r="C222" s="151" t="s">
        <v>895</v>
      </c>
      <c r="D222" s="151" t="s">
        <v>1013</v>
      </c>
      <c r="E222" s="144" t="str">
        <f t="shared" si="3"/>
        <v>青森県新郷村</v>
      </c>
      <c r="F222" s="151" t="s">
        <v>1011</v>
      </c>
    </row>
    <row r="223" spans="1:6" x14ac:dyDescent="0.2">
      <c r="A223" s="148" t="s">
        <v>1015</v>
      </c>
      <c r="B223" s="149"/>
      <c r="C223" s="150" t="s">
        <v>1016</v>
      </c>
      <c r="D223" s="149"/>
      <c r="E223" s="144" t="str">
        <f t="shared" si="3"/>
        <v>岩手県</v>
      </c>
      <c r="F223" s="148" t="s">
        <v>1014</v>
      </c>
    </row>
    <row r="224" spans="1:6" x14ac:dyDescent="0.2">
      <c r="A224" s="151" t="s">
        <v>1018</v>
      </c>
      <c r="B224" s="151" t="s">
        <v>1019</v>
      </c>
      <c r="C224" s="151" t="s">
        <v>1020</v>
      </c>
      <c r="D224" s="151" t="s">
        <v>1021</v>
      </c>
      <c r="E224" s="144" t="str">
        <f t="shared" si="3"/>
        <v>岩手県盛岡市</v>
      </c>
      <c r="F224" s="151" t="s">
        <v>1017</v>
      </c>
    </row>
    <row r="225" spans="1:6" x14ac:dyDescent="0.2">
      <c r="A225" s="151" t="s">
        <v>1018</v>
      </c>
      <c r="B225" s="151" t="s">
        <v>1023</v>
      </c>
      <c r="C225" s="151" t="s">
        <v>1020</v>
      </c>
      <c r="D225" s="151" t="s">
        <v>1024</v>
      </c>
      <c r="E225" s="144" t="str">
        <f t="shared" si="3"/>
        <v>岩手県宮古市</v>
      </c>
      <c r="F225" s="151" t="s">
        <v>1022</v>
      </c>
    </row>
    <row r="226" spans="1:6" x14ac:dyDescent="0.2">
      <c r="A226" s="151" t="s">
        <v>1018</v>
      </c>
      <c r="B226" s="151" t="s">
        <v>1026</v>
      </c>
      <c r="C226" s="151" t="s">
        <v>1020</v>
      </c>
      <c r="D226" s="151" t="s">
        <v>1027</v>
      </c>
      <c r="E226" s="144" t="str">
        <f t="shared" si="3"/>
        <v>岩手県大船渡市</v>
      </c>
      <c r="F226" s="151" t="s">
        <v>1025</v>
      </c>
    </row>
    <row r="227" spans="1:6" x14ac:dyDescent="0.2">
      <c r="A227" s="151" t="s">
        <v>1018</v>
      </c>
      <c r="B227" s="151" t="s">
        <v>1029</v>
      </c>
      <c r="C227" s="151" t="s">
        <v>1020</v>
      </c>
      <c r="D227" s="151" t="s">
        <v>1030</v>
      </c>
      <c r="E227" s="144" t="str">
        <f t="shared" si="3"/>
        <v>岩手県花巻市</v>
      </c>
      <c r="F227" s="151" t="s">
        <v>1028</v>
      </c>
    </row>
    <row r="228" spans="1:6" x14ac:dyDescent="0.2">
      <c r="A228" s="151" t="s">
        <v>1018</v>
      </c>
      <c r="B228" s="151" t="s">
        <v>1032</v>
      </c>
      <c r="C228" s="151" t="s">
        <v>1020</v>
      </c>
      <c r="D228" s="151" t="s">
        <v>1033</v>
      </c>
      <c r="E228" s="144" t="str">
        <f t="shared" si="3"/>
        <v>岩手県北上市</v>
      </c>
      <c r="F228" s="151" t="s">
        <v>1031</v>
      </c>
    </row>
    <row r="229" spans="1:6" x14ac:dyDescent="0.2">
      <c r="A229" s="151" t="s">
        <v>1018</v>
      </c>
      <c r="B229" s="151" t="s">
        <v>1035</v>
      </c>
      <c r="C229" s="151" t="s">
        <v>1020</v>
      </c>
      <c r="D229" s="151" t="s">
        <v>1036</v>
      </c>
      <c r="E229" s="144" t="str">
        <f t="shared" si="3"/>
        <v>岩手県久慈市</v>
      </c>
      <c r="F229" s="151" t="s">
        <v>1034</v>
      </c>
    </row>
    <row r="230" spans="1:6" x14ac:dyDescent="0.2">
      <c r="A230" s="151" t="s">
        <v>1018</v>
      </c>
      <c r="B230" s="151" t="s">
        <v>1038</v>
      </c>
      <c r="C230" s="151" t="s">
        <v>1020</v>
      </c>
      <c r="D230" s="151" t="s">
        <v>1039</v>
      </c>
      <c r="E230" s="144" t="str">
        <f t="shared" si="3"/>
        <v>岩手県遠野市</v>
      </c>
      <c r="F230" s="151" t="s">
        <v>1037</v>
      </c>
    </row>
    <row r="231" spans="1:6" x14ac:dyDescent="0.2">
      <c r="A231" s="151" t="s">
        <v>1018</v>
      </c>
      <c r="B231" s="151" t="s">
        <v>1041</v>
      </c>
      <c r="C231" s="151" t="s">
        <v>1020</v>
      </c>
      <c r="D231" s="151" t="s">
        <v>1042</v>
      </c>
      <c r="E231" s="144" t="str">
        <f t="shared" si="3"/>
        <v>岩手県一関市</v>
      </c>
      <c r="F231" s="151" t="s">
        <v>1040</v>
      </c>
    </row>
    <row r="232" spans="1:6" x14ac:dyDescent="0.2">
      <c r="A232" s="151" t="s">
        <v>1018</v>
      </c>
      <c r="B232" s="151" t="s">
        <v>1044</v>
      </c>
      <c r="C232" s="151" t="s">
        <v>1020</v>
      </c>
      <c r="D232" s="151" t="s">
        <v>1045</v>
      </c>
      <c r="E232" s="144" t="str">
        <f t="shared" si="3"/>
        <v>岩手県陸前高田市</v>
      </c>
      <c r="F232" s="151" t="s">
        <v>1043</v>
      </c>
    </row>
    <row r="233" spans="1:6" x14ac:dyDescent="0.2">
      <c r="A233" s="151" t="s">
        <v>1018</v>
      </c>
      <c r="B233" s="151" t="s">
        <v>1047</v>
      </c>
      <c r="C233" s="151" t="s">
        <v>1020</v>
      </c>
      <c r="D233" s="151" t="s">
        <v>1048</v>
      </c>
      <c r="E233" s="144" t="str">
        <f t="shared" si="3"/>
        <v>岩手県釜石市</v>
      </c>
      <c r="F233" s="151" t="s">
        <v>1046</v>
      </c>
    </row>
    <row r="234" spans="1:6" x14ac:dyDescent="0.2">
      <c r="A234" s="151" t="s">
        <v>1018</v>
      </c>
      <c r="B234" s="151" t="s">
        <v>1050</v>
      </c>
      <c r="C234" s="151" t="s">
        <v>1020</v>
      </c>
      <c r="D234" s="151" t="s">
        <v>1051</v>
      </c>
      <c r="E234" s="144" t="str">
        <f t="shared" si="3"/>
        <v>岩手県二戸市</v>
      </c>
      <c r="F234" s="151" t="s">
        <v>1049</v>
      </c>
    </row>
    <row r="235" spans="1:6" x14ac:dyDescent="0.2">
      <c r="A235" s="151" t="s">
        <v>1018</v>
      </c>
      <c r="B235" s="151" t="s">
        <v>1053</v>
      </c>
      <c r="C235" s="151" t="s">
        <v>1020</v>
      </c>
      <c r="D235" s="151" t="s">
        <v>1054</v>
      </c>
      <c r="E235" s="144" t="str">
        <f t="shared" si="3"/>
        <v>岩手県八幡平市</v>
      </c>
      <c r="F235" s="151" t="s">
        <v>1052</v>
      </c>
    </row>
    <row r="236" spans="1:6" x14ac:dyDescent="0.2">
      <c r="A236" s="151" t="s">
        <v>1018</v>
      </c>
      <c r="B236" s="151" t="s">
        <v>1056</v>
      </c>
      <c r="C236" s="151" t="s">
        <v>1020</v>
      </c>
      <c r="D236" s="151" t="s">
        <v>1057</v>
      </c>
      <c r="E236" s="144" t="str">
        <f t="shared" si="3"/>
        <v>岩手県奥州市</v>
      </c>
      <c r="F236" s="151" t="s">
        <v>1055</v>
      </c>
    </row>
    <row r="237" spans="1:6" x14ac:dyDescent="0.2">
      <c r="A237" s="151" t="s">
        <v>1018</v>
      </c>
      <c r="B237" s="151" t="s">
        <v>1059</v>
      </c>
      <c r="C237" s="151" t="s">
        <v>1020</v>
      </c>
      <c r="D237" s="151" t="s">
        <v>1060</v>
      </c>
      <c r="E237" s="144" t="str">
        <f t="shared" si="3"/>
        <v>岩手県滝沢市</v>
      </c>
      <c r="F237" s="151" t="s">
        <v>1058</v>
      </c>
    </row>
    <row r="238" spans="1:6" x14ac:dyDescent="0.2">
      <c r="A238" s="151" t="s">
        <v>1018</v>
      </c>
      <c r="B238" s="151" t="s">
        <v>1062</v>
      </c>
      <c r="C238" s="151" t="s">
        <v>1020</v>
      </c>
      <c r="D238" s="151" t="s">
        <v>1063</v>
      </c>
      <c r="E238" s="144" t="str">
        <f t="shared" si="3"/>
        <v>岩手県雫石町</v>
      </c>
      <c r="F238" s="151" t="s">
        <v>1061</v>
      </c>
    </row>
    <row r="239" spans="1:6" x14ac:dyDescent="0.2">
      <c r="A239" s="151" t="s">
        <v>1018</v>
      </c>
      <c r="B239" s="151" t="s">
        <v>1065</v>
      </c>
      <c r="C239" s="151" t="s">
        <v>1020</v>
      </c>
      <c r="D239" s="151" t="s">
        <v>1066</v>
      </c>
      <c r="E239" s="144" t="str">
        <f t="shared" si="3"/>
        <v>岩手県葛巻町</v>
      </c>
      <c r="F239" s="151" t="s">
        <v>1064</v>
      </c>
    </row>
    <row r="240" spans="1:6" x14ac:dyDescent="0.2">
      <c r="A240" s="151" t="s">
        <v>1018</v>
      </c>
      <c r="B240" s="151" t="s">
        <v>1068</v>
      </c>
      <c r="C240" s="151" t="s">
        <v>1020</v>
      </c>
      <c r="D240" s="151" t="s">
        <v>1069</v>
      </c>
      <c r="E240" s="144" t="str">
        <f t="shared" si="3"/>
        <v>岩手県岩手町</v>
      </c>
      <c r="F240" s="151" t="s">
        <v>1067</v>
      </c>
    </row>
    <row r="241" spans="1:6" x14ac:dyDescent="0.2">
      <c r="A241" s="151" t="s">
        <v>1018</v>
      </c>
      <c r="B241" s="151" t="s">
        <v>1071</v>
      </c>
      <c r="C241" s="151" t="s">
        <v>1020</v>
      </c>
      <c r="D241" s="151" t="s">
        <v>1072</v>
      </c>
      <c r="E241" s="144" t="str">
        <f t="shared" si="3"/>
        <v>岩手県紫波町</v>
      </c>
      <c r="F241" s="151" t="s">
        <v>1070</v>
      </c>
    </row>
    <row r="242" spans="1:6" x14ac:dyDescent="0.2">
      <c r="A242" s="151" t="s">
        <v>1018</v>
      </c>
      <c r="B242" s="151" t="s">
        <v>1074</v>
      </c>
      <c r="C242" s="151" t="s">
        <v>1020</v>
      </c>
      <c r="D242" s="151" t="s">
        <v>1075</v>
      </c>
      <c r="E242" s="144" t="str">
        <f t="shared" si="3"/>
        <v>岩手県矢巾町</v>
      </c>
      <c r="F242" s="151" t="s">
        <v>1073</v>
      </c>
    </row>
    <row r="243" spans="1:6" x14ac:dyDescent="0.2">
      <c r="A243" s="151" t="s">
        <v>1018</v>
      </c>
      <c r="B243" s="151" t="s">
        <v>1077</v>
      </c>
      <c r="C243" s="151" t="s">
        <v>1020</v>
      </c>
      <c r="D243" s="151" t="s">
        <v>1078</v>
      </c>
      <c r="E243" s="144" t="str">
        <f t="shared" si="3"/>
        <v>岩手県西和賀町</v>
      </c>
      <c r="F243" s="151" t="s">
        <v>1076</v>
      </c>
    </row>
    <row r="244" spans="1:6" x14ac:dyDescent="0.2">
      <c r="A244" s="151" t="s">
        <v>1018</v>
      </c>
      <c r="B244" s="151" t="s">
        <v>1080</v>
      </c>
      <c r="C244" s="151" t="s">
        <v>1020</v>
      </c>
      <c r="D244" s="151" t="s">
        <v>1081</v>
      </c>
      <c r="E244" s="144" t="str">
        <f t="shared" si="3"/>
        <v>岩手県金ケ崎町</v>
      </c>
      <c r="F244" s="151" t="s">
        <v>1079</v>
      </c>
    </row>
    <row r="245" spans="1:6" x14ac:dyDescent="0.2">
      <c r="A245" s="151" t="s">
        <v>1018</v>
      </c>
      <c r="B245" s="151" t="s">
        <v>1083</v>
      </c>
      <c r="C245" s="151" t="s">
        <v>1020</v>
      </c>
      <c r="D245" s="151" t="s">
        <v>1084</v>
      </c>
      <c r="E245" s="144" t="str">
        <f t="shared" si="3"/>
        <v>岩手県平泉町</v>
      </c>
      <c r="F245" s="151" t="s">
        <v>1082</v>
      </c>
    </row>
    <row r="246" spans="1:6" x14ac:dyDescent="0.2">
      <c r="A246" s="151" t="s">
        <v>1018</v>
      </c>
      <c r="B246" s="151" t="s">
        <v>1086</v>
      </c>
      <c r="C246" s="151" t="s">
        <v>1020</v>
      </c>
      <c r="D246" s="151" t="s">
        <v>1087</v>
      </c>
      <c r="E246" s="144" t="str">
        <f t="shared" si="3"/>
        <v>岩手県住田町</v>
      </c>
      <c r="F246" s="151" t="s">
        <v>1085</v>
      </c>
    </row>
    <row r="247" spans="1:6" x14ac:dyDescent="0.2">
      <c r="A247" s="151" t="s">
        <v>1018</v>
      </c>
      <c r="B247" s="151" t="s">
        <v>1089</v>
      </c>
      <c r="C247" s="151" t="s">
        <v>1020</v>
      </c>
      <c r="D247" s="151" t="s">
        <v>1090</v>
      </c>
      <c r="E247" s="144" t="str">
        <f t="shared" si="3"/>
        <v>岩手県大槌町</v>
      </c>
      <c r="F247" s="151" t="s">
        <v>1088</v>
      </c>
    </row>
    <row r="248" spans="1:6" x14ac:dyDescent="0.2">
      <c r="A248" s="151" t="s">
        <v>1018</v>
      </c>
      <c r="B248" s="151" t="s">
        <v>1092</v>
      </c>
      <c r="C248" s="151" t="s">
        <v>1020</v>
      </c>
      <c r="D248" s="151" t="s">
        <v>1093</v>
      </c>
      <c r="E248" s="144" t="str">
        <f t="shared" si="3"/>
        <v>岩手県山田町</v>
      </c>
      <c r="F248" s="151" t="s">
        <v>1091</v>
      </c>
    </row>
    <row r="249" spans="1:6" x14ac:dyDescent="0.2">
      <c r="A249" s="151" t="s">
        <v>1018</v>
      </c>
      <c r="B249" s="151" t="s">
        <v>1095</v>
      </c>
      <c r="C249" s="151" t="s">
        <v>1020</v>
      </c>
      <c r="D249" s="151" t="s">
        <v>1096</v>
      </c>
      <c r="E249" s="144" t="str">
        <f t="shared" si="3"/>
        <v>岩手県岩泉町</v>
      </c>
      <c r="F249" s="151" t="s">
        <v>1094</v>
      </c>
    </row>
    <row r="250" spans="1:6" x14ac:dyDescent="0.2">
      <c r="A250" s="151" t="s">
        <v>1018</v>
      </c>
      <c r="B250" s="151" t="s">
        <v>1098</v>
      </c>
      <c r="C250" s="151" t="s">
        <v>1020</v>
      </c>
      <c r="D250" s="151" t="s">
        <v>1099</v>
      </c>
      <c r="E250" s="144" t="str">
        <f t="shared" si="3"/>
        <v>岩手県田野畑村</v>
      </c>
      <c r="F250" s="151" t="s">
        <v>1097</v>
      </c>
    </row>
    <row r="251" spans="1:6" x14ac:dyDescent="0.2">
      <c r="A251" s="151" t="s">
        <v>1018</v>
      </c>
      <c r="B251" s="151" t="s">
        <v>1101</v>
      </c>
      <c r="C251" s="151" t="s">
        <v>1020</v>
      </c>
      <c r="D251" s="151" t="s">
        <v>1102</v>
      </c>
      <c r="E251" s="144" t="str">
        <f t="shared" si="3"/>
        <v>岩手県普代村</v>
      </c>
      <c r="F251" s="151" t="s">
        <v>1100</v>
      </c>
    </row>
    <row r="252" spans="1:6" x14ac:dyDescent="0.2">
      <c r="A252" s="151" t="s">
        <v>1018</v>
      </c>
      <c r="B252" s="151" t="s">
        <v>1104</v>
      </c>
      <c r="C252" s="151" t="s">
        <v>1020</v>
      </c>
      <c r="D252" s="151" t="s">
        <v>1105</v>
      </c>
      <c r="E252" s="144" t="str">
        <f t="shared" si="3"/>
        <v>岩手県軽米町</v>
      </c>
      <c r="F252" s="151" t="s">
        <v>1103</v>
      </c>
    </row>
    <row r="253" spans="1:6" x14ac:dyDescent="0.2">
      <c r="A253" s="151" t="s">
        <v>1018</v>
      </c>
      <c r="B253" s="151" t="s">
        <v>1107</v>
      </c>
      <c r="C253" s="151" t="s">
        <v>1020</v>
      </c>
      <c r="D253" s="151" t="s">
        <v>1108</v>
      </c>
      <c r="E253" s="144" t="str">
        <f t="shared" si="3"/>
        <v>岩手県野田村</v>
      </c>
      <c r="F253" s="151" t="s">
        <v>1106</v>
      </c>
    </row>
    <row r="254" spans="1:6" x14ac:dyDescent="0.2">
      <c r="A254" s="151" t="s">
        <v>1018</v>
      </c>
      <c r="B254" s="151" t="s">
        <v>1110</v>
      </c>
      <c r="C254" s="151" t="s">
        <v>1020</v>
      </c>
      <c r="D254" s="151" t="s">
        <v>1111</v>
      </c>
      <c r="E254" s="144" t="str">
        <f t="shared" si="3"/>
        <v>岩手県九戸村</v>
      </c>
      <c r="F254" s="151" t="s">
        <v>1109</v>
      </c>
    </row>
    <row r="255" spans="1:6" x14ac:dyDescent="0.2">
      <c r="A255" s="151" t="s">
        <v>1018</v>
      </c>
      <c r="B255" s="151" t="s">
        <v>1113</v>
      </c>
      <c r="C255" s="151" t="s">
        <v>1020</v>
      </c>
      <c r="D255" s="151" t="s">
        <v>1114</v>
      </c>
      <c r="E255" s="144" t="str">
        <f t="shared" si="3"/>
        <v>岩手県洋野町</v>
      </c>
      <c r="F255" s="151" t="s">
        <v>1112</v>
      </c>
    </row>
    <row r="256" spans="1:6" x14ac:dyDescent="0.2">
      <c r="A256" s="151" t="s">
        <v>1018</v>
      </c>
      <c r="B256" s="151" t="s">
        <v>1116</v>
      </c>
      <c r="C256" s="151" t="s">
        <v>1020</v>
      </c>
      <c r="D256" s="151" t="s">
        <v>1117</v>
      </c>
      <c r="E256" s="144" t="str">
        <f t="shared" si="3"/>
        <v>岩手県一戸町</v>
      </c>
      <c r="F256" s="151" t="s">
        <v>1115</v>
      </c>
    </row>
    <row r="257" spans="1:6" x14ac:dyDescent="0.2">
      <c r="A257" s="148" t="s">
        <v>1119</v>
      </c>
      <c r="B257" s="149"/>
      <c r="C257" s="150" t="s">
        <v>1120</v>
      </c>
      <c r="D257" s="149"/>
      <c r="E257" s="144" t="str">
        <f t="shared" si="3"/>
        <v>宮城県</v>
      </c>
      <c r="F257" s="148" t="s">
        <v>1118</v>
      </c>
    </row>
    <row r="258" spans="1:6" x14ac:dyDescent="0.2">
      <c r="A258" s="151" t="s">
        <v>1122</v>
      </c>
      <c r="B258" s="151" t="s">
        <v>1123</v>
      </c>
      <c r="C258" s="151" t="s">
        <v>1124</v>
      </c>
      <c r="D258" s="151" t="s">
        <v>1125</v>
      </c>
      <c r="E258" s="144" t="str">
        <f t="shared" si="3"/>
        <v>宮城県仙台市</v>
      </c>
      <c r="F258" s="151" t="s">
        <v>1121</v>
      </c>
    </row>
    <row r="259" spans="1:6" x14ac:dyDescent="0.2">
      <c r="A259" s="151" t="s">
        <v>1122</v>
      </c>
      <c r="B259" s="151" t="s">
        <v>1127</v>
      </c>
      <c r="C259" s="151" t="s">
        <v>1124</v>
      </c>
      <c r="D259" s="151" t="s">
        <v>1128</v>
      </c>
      <c r="E259" s="144" t="str">
        <f t="shared" si="3"/>
        <v>宮城県石巻市</v>
      </c>
      <c r="F259" s="151" t="s">
        <v>1126</v>
      </c>
    </row>
    <row r="260" spans="1:6" x14ac:dyDescent="0.2">
      <c r="A260" s="151" t="s">
        <v>1122</v>
      </c>
      <c r="B260" s="151" t="s">
        <v>1130</v>
      </c>
      <c r="C260" s="151" t="s">
        <v>1124</v>
      </c>
      <c r="D260" s="151" t="s">
        <v>1131</v>
      </c>
      <c r="E260" s="144" t="str">
        <f t="shared" ref="E260:E323" si="4">CONCATENATE(A260,B260)</f>
        <v>宮城県塩竈市</v>
      </c>
      <c r="F260" s="151" t="s">
        <v>1129</v>
      </c>
    </row>
    <row r="261" spans="1:6" x14ac:dyDescent="0.2">
      <c r="A261" s="151" t="s">
        <v>1122</v>
      </c>
      <c r="B261" s="151" t="s">
        <v>1133</v>
      </c>
      <c r="C261" s="151" t="s">
        <v>1124</v>
      </c>
      <c r="D261" s="151" t="s">
        <v>1134</v>
      </c>
      <c r="E261" s="144" t="str">
        <f t="shared" si="4"/>
        <v>宮城県気仙沼市</v>
      </c>
      <c r="F261" s="151" t="s">
        <v>1132</v>
      </c>
    </row>
    <row r="262" spans="1:6" x14ac:dyDescent="0.2">
      <c r="A262" s="151" t="s">
        <v>1122</v>
      </c>
      <c r="B262" s="151" t="s">
        <v>1136</v>
      </c>
      <c r="C262" s="151" t="s">
        <v>1124</v>
      </c>
      <c r="D262" s="151" t="s">
        <v>1137</v>
      </c>
      <c r="E262" s="144" t="str">
        <f t="shared" si="4"/>
        <v>宮城県白石市</v>
      </c>
      <c r="F262" s="151" t="s">
        <v>1135</v>
      </c>
    </row>
    <row r="263" spans="1:6" x14ac:dyDescent="0.2">
      <c r="A263" s="151" t="s">
        <v>1122</v>
      </c>
      <c r="B263" s="151" t="s">
        <v>1139</v>
      </c>
      <c r="C263" s="151" t="s">
        <v>1124</v>
      </c>
      <c r="D263" s="151" t="s">
        <v>1140</v>
      </c>
      <c r="E263" s="144" t="str">
        <f t="shared" si="4"/>
        <v>宮城県名取市</v>
      </c>
      <c r="F263" s="151" t="s">
        <v>1138</v>
      </c>
    </row>
    <row r="264" spans="1:6" x14ac:dyDescent="0.2">
      <c r="A264" s="151" t="s">
        <v>1122</v>
      </c>
      <c r="B264" s="151" t="s">
        <v>1142</v>
      </c>
      <c r="C264" s="151" t="s">
        <v>1124</v>
      </c>
      <c r="D264" s="151" t="s">
        <v>1143</v>
      </c>
      <c r="E264" s="144" t="str">
        <f t="shared" si="4"/>
        <v>宮城県角田市</v>
      </c>
      <c r="F264" s="151" t="s">
        <v>1141</v>
      </c>
    </row>
    <row r="265" spans="1:6" x14ac:dyDescent="0.2">
      <c r="A265" s="151" t="s">
        <v>1122</v>
      </c>
      <c r="B265" s="151" t="s">
        <v>1145</v>
      </c>
      <c r="C265" s="151" t="s">
        <v>1124</v>
      </c>
      <c r="D265" s="151" t="s">
        <v>1146</v>
      </c>
      <c r="E265" s="144" t="str">
        <f t="shared" si="4"/>
        <v>宮城県多賀城市</v>
      </c>
      <c r="F265" s="151" t="s">
        <v>1144</v>
      </c>
    </row>
    <row r="266" spans="1:6" x14ac:dyDescent="0.2">
      <c r="A266" s="151" t="s">
        <v>1122</v>
      </c>
      <c r="B266" s="151" t="s">
        <v>1148</v>
      </c>
      <c r="C266" s="151" t="s">
        <v>1124</v>
      </c>
      <c r="D266" s="151" t="s">
        <v>1149</v>
      </c>
      <c r="E266" s="144" t="str">
        <f t="shared" si="4"/>
        <v>宮城県岩沼市</v>
      </c>
      <c r="F266" s="151" t="s">
        <v>1147</v>
      </c>
    </row>
    <row r="267" spans="1:6" x14ac:dyDescent="0.2">
      <c r="A267" s="151" t="s">
        <v>1122</v>
      </c>
      <c r="B267" s="151" t="s">
        <v>1151</v>
      </c>
      <c r="C267" s="151" t="s">
        <v>1124</v>
      </c>
      <c r="D267" s="151" t="s">
        <v>1152</v>
      </c>
      <c r="E267" s="144" t="str">
        <f t="shared" si="4"/>
        <v>宮城県登米市</v>
      </c>
      <c r="F267" s="151" t="s">
        <v>1150</v>
      </c>
    </row>
    <row r="268" spans="1:6" x14ac:dyDescent="0.2">
      <c r="A268" s="151" t="s">
        <v>1122</v>
      </c>
      <c r="B268" s="151" t="s">
        <v>1154</v>
      </c>
      <c r="C268" s="151" t="s">
        <v>1124</v>
      </c>
      <c r="D268" s="151" t="s">
        <v>1155</v>
      </c>
      <c r="E268" s="144" t="str">
        <f t="shared" si="4"/>
        <v>宮城県栗原市</v>
      </c>
      <c r="F268" s="151" t="s">
        <v>1153</v>
      </c>
    </row>
    <row r="269" spans="1:6" x14ac:dyDescent="0.2">
      <c r="A269" s="151" t="s">
        <v>1122</v>
      </c>
      <c r="B269" s="151" t="s">
        <v>1157</v>
      </c>
      <c r="C269" s="151" t="s">
        <v>1124</v>
      </c>
      <c r="D269" s="151" t="s">
        <v>1158</v>
      </c>
      <c r="E269" s="144" t="str">
        <f t="shared" si="4"/>
        <v>宮城県東松島市</v>
      </c>
      <c r="F269" s="151" t="s">
        <v>1156</v>
      </c>
    </row>
    <row r="270" spans="1:6" x14ac:dyDescent="0.2">
      <c r="A270" s="151" t="s">
        <v>1122</v>
      </c>
      <c r="B270" s="151" t="s">
        <v>1160</v>
      </c>
      <c r="C270" s="151" t="s">
        <v>1124</v>
      </c>
      <c r="D270" s="151" t="s">
        <v>1161</v>
      </c>
      <c r="E270" s="144" t="str">
        <f t="shared" si="4"/>
        <v>宮城県大崎市</v>
      </c>
      <c r="F270" s="151" t="s">
        <v>1159</v>
      </c>
    </row>
    <row r="271" spans="1:6" x14ac:dyDescent="0.2">
      <c r="A271" s="151" t="s">
        <v>1122</v>
      </c>
      <c r="B271" s="151" t="s">
        <v>1163</v>
      </c>
      <c r="C271" s="151" t="s">
        <v>1124</v>
      </c>
      <c r="D271" s="151" t="s">
        <v>1164</v>
      </c>
      <c r="E271" s="144" t="str">
        <f t="shared" si="4"/>
        <v>宮城県富谷市</v>
      </c>
      <c r="F271" s="151" t="s">
        <v>1162</v>
      </c>
    </row>
    <row r="272" spans="1:6" x14ac:dyDescent="0.2">
      <c r="A272" s="151" t="s">
        <v>1122</v>
      </c>
      <c r="B272" s="151" t="s">
        <v>1166</v>
      </c>
      <c r="C272" s="151" t="s">
        <v>1124</v>
      </c>
      <c r="D272" s="151" t="s">
        <v>1167</v>
      </c>
      <c r="E272" s="144" t="str">
        <f t="shared" si="4"/>
        <v>宮城県蔵王町</v>
      </c>
      <c r="F272" s="151" t="s">
        <v>1165</v>
      </c>
    </row>
    <row r="273" spans="1:6" x14ac:dyDescent="0.2">
      <c r="A273" s="151" t="s">
        <v>1122</v>
      </c>
      <c r="B273" s="151" t="s">
        <v>1169</v>
      </c>
      <c r="C273" s="151" t="s">
        <v>1124</v>
      </c>
      <c r="D273" s="151" t="s">
        <v>1170</v>
      </c>
      <c r="E273" s="144" t="str">
        <f t="shared" si="4"/>
        <v>宮城県七ヶ宿町</v>
      </c>
      <c r="F273" s="151" t="s">
        <v>1168</v>
      </c>
    </row>
    <row r="274" spans="1:6" x14ac:dyDescent="0.2">
      <c r="A274" s="151" t="s">
        <v>1122</v>
      </c>
      <c r="B274" s="151" t="s">
        <v>1172</v>
      </c>
      <c r="C274" s="151" t="s">
        <v>1124</v>
      </c>
      <c r="D274" s="151" t="s">
        <v>1173</v>
      </c>
      <c r="E274" s="144" t="str">
        <f t="shared" si="4"/>
        <v>宮城県大河原町</v>
      </c>
      <c r="F274" s="151" t="s">
        <v>1171</v>
      </c>
    </row>
    <row r="275" spans="1:6" x14ac:dyDescent="0.2">
      <c r="A275" s="151" t="s">
        <v>1122</v>
      </c>
      <c r="B275" s="151" t="s">
        <v>1175</v>
      </c>
      <c r="C275" s="151" t="s">
        <v>1124</v>
      </c>
      <c r="D275" s="151" t="s">
        <v>1176</v>
      </c>
      <c r="E275" s="144" t="str">
        <f t="shared" si="4"/>
        <v>宮城県村田町</v>
      </c>
      <c r="F275" s="151" t="s">
        <v>1174</v>
      </c>
    </row>
    <row r="276" spans="1:6" x14ac:dyDescent="0.2">
      <c r="A276" s="151" t="s">
        <v>1122</v>
      </c>
      <c r="B276" s="151" t="s">
        <v>1178</v>
      </c>
      <c r="C276" s="151" t="s">
        <v>1124</v>
      </c>
      <c r="D276" s="151" t="s">
        <v>1179</v>
      </c>
      <c r="E276" s="144" t="str">
        <f t="shared" si="4"/>
        <v>宮城県柴田町</v>
      </c>
      <c r="F276" s="151" t="s">
        <v>1177</v>
      </c>
    </row>
    <row r="277" spans="1:6" x14ac:dyDescent="0.2">
      <c r="A277" s="151" t="s">
        <v>1122</v>
      </c>
      <c r="B277" s="151" t="s">
        <v>1181</v>
      </c>
      <c r="C277" s="151" t="s">
        <v>1124</v>
      </c>
      <c r="D277" s="151" t="s">
        <v>1182</v>
      </c>
      <c r="E277" s="144" t="str">
        <f t="shared" si="4"/>
        <v>宮城県川崎町</v>
      </c>
      <c r="F277" s="151" t="s">
        <v>1180</v>
      </c>
    </row>
    <row r="278" spans="1:6" x14ac:dyDescent="0.2">
      <c r="A278" s="151" t="s">
        <v>1122</v>
      </c>
      <c r="B278" s="151" t="s">
        <v>1184</v>
      </c>
      <c r="C278" s="151" t="s">
        <v>1124</v>
      </c>
      <c r="D278" s="151" t="s">
        <v>1185</v>
      </c>
      <c r="E278" s="144" t="str">
        <f t="shared" si="4"/>
        <v>宮城県丸森町</v>
      </c>
      <c r="F278" s="151" t="s">
        <v>1183</v>
      </c>
    </row>
    <row r="279" spans="1:6" x14ac:dyDescent="0.2">
      <c r="A279" s="151" t="s">
        <v>1122</v>
      </c>
      <c r="B279" s="151" t="s">
        <v>1187</v>
      </c>
      <c r="C279" s="151" t="s">
        <v>1124</v>
      </c>
      <c r="D279" s="151" t="s">
        <v>1188</v>
      </c>
      <c r="E279" s="144" t="str">
        <f t="shared" si="4"/>
        <v>宮城県亘理町</v>
      </c>
      <c r="F279" s="151" t="s">
        <v>1186</v>
      </c>
    </row>
    <row r="280" spans="1:6" x14ac:dyDescent="0.2">
      <c r="A280" s="151" t="s">
        <v>1122</v>
      </c>
      <c r="B280" s="151" t="s">
        <v>1190</v>
      </c>
      <c r="C280" s="151" t="s">
        <v>1124</v>
      </c>
      <c r="D280" s="151" t="s">
        <v>1191</v>
      </c>
      <c r="E280" s="144" t="str">
        <f t="shared" si="4"/>
        <v>宮城県山元町</v>
      </c>
      <c r="F280" s="151" t="s">
        <v>1189</v>
      </c>
    </row>
    <row r="281" spans="1:6" x14ac:dyDescent="0.2">
      <c r="A281" s="151" t="s">
        <v>1122</v>
      </c>
      <c r="B281" s="151" t="s">
        <v>1193</v>
      </c>
      <c r="C281" s="151" t="s">
        <v>1124</v>
      </c>
      <c r="D281" s="151" t="s">
        <v>1194</v>
      </c>
      <c r="E281" s="144" t="str">
        <f t="shared" si="4"/>
        <v>宮城県松島町</v>
      </c>
      <c r="F281" s="151" t="s">
        <v>1192</v>
      </c>
    </row>
    <row r="282" spans="1:6" x14ac:dyDescent="0.2">
      <c r="A282" s="151" t="s">
        <v>1122</v>
      </c>
      <c r="B282" s="151" t="s">
        <v>1196</v>
      </c>
      <c r="C282" s="151" t="s">
        <v>1124</v>
      </c>
      <c r="D282" s="151" t="s">
        <v>1197</v>
      </c>
      <c r="E282" s="144" t="str">
        <f t="shared" si="4"/>
        <v>宮城県七ヶ浜町</v>
      </c>
      <c r="F282" s="151" t="s">
        <v>1195</v>
      </c>
    </row>
    <row r="283" spans="1:6" x14ac:dyDescent="0.2">
      <c r="A283" s="151" t="s">
        <v>1122</v>
      </c>
      <c r="B283" s="151" t="s">
        <v>1199</v>
      </c>
      <c r="C283" s="151" t="s">
        <v>1124</v>
      </c>
      <c r="D283" s="151" t="s">
        <v>1200</v>
      </c>
      <c r="E283" s="144" t="str">
        <f t="shared" si="4"/>
        <v>宮城県利府町</v>
      </c>
      <c r="F283" s="151" t="s">
        <v>1198</v>
      </c>
    </row>
    <row r="284" spans="1:6" x14ac:dyDescent="0.2">
      <c r="A284" s="151" t="s">
        <v>1122</v>
      </c>
      <c r="B284" s="151" t="s">
        <v>1202</v>
      </c>
      <c r="C284" s="151" t="s">
        <v>1124</v>
      </c>
      <c r="D284" s="151" t="s">
        <v>1203</v>
      </c>
      <c r="E284" s="144" t="str">
        <f t="shared" si="4"/>
        <v>宮城県大和町</v>
      </c>
      <c r="F284" s="151" t="s">
        <v>1201</v>
      </c>
    </row>
    <row r="285" spans="1:6" x14ac:dyDescent="0.2">
      <c r="A285" s="151" t="s">
        <v>1122</v>
      </c>
      <c r="B285" s="151" t="s">
        <v>1205</v>
      </c>
      <c r="C285" s="151" t="s">
        <v>1124</v>
      </c>
      <c r="D285" s="151" t="s">
        <v>1206</v>
      </c>
      <c r="E285" s="144" t="str">
        <f t="shared" si="4"/>
        <v>宮城県大郷町</v>
      </c>
      <c r="F285" s="151" t="s">
        <v>1204</v>
      </c>
    </row>
    <row r="286" spans="1:6" x14ac:dyDescent="0.2">
      <c r="A286" s="151" t="s">
        <v>1122</v>
      </c>
      <c r="B286" s="151" t="s">
        <v>1208</v>
      </c>
      <c r="C286" s="151" t="s">
        <v>1124</v>
      </c>
      <c r="D286" s="151" t="s">
        <v>1209</v>
      </c>
      <c r="E286" s="144" t="str">
        <f t="shared" si="4"/>
        <v>宮城県大衡村</v>
      </c>
      <c r="F286" s="151" t="s">
        <v>1207</v>
      </c>
    </row>
    <row r="287" spans="1:6" x14ac:dyDescent="0.2">
      <c r="A287" s="151" t="s">
        <v>1122</v>
      </c>
      <c r="B287" s="151" t="s">
        <v>1211</v>
      </c>
      <c r="C287" s="151" t="s">
        <v>1124</v>
      </c>
      <c r="D287" s="151" t="s">
        <v>1212</v>
      </c>
      <c r="E287" s="144" t="str">
        <f t="shared" si="4"/>
        <v>宮城県色麻町</v>
      </c>
      <c r="F287" s="151" t="s">
        <v>1210</v>
      </c>
    </row>
    <row r="288" spans="1:6" x14ac:dyDescent="0.2">
      <c r="A288" s="151" t="s">
        <v>1122</v>
      </c>
      <c r="B288" s="151" t="s">
        <v>1214</v>
      </c>
      <c r="C288" s="151" t="s">
        <v>1124</v>
      </c>
      <c r="D288" s="151" t="s">
        <v>1215</v>
      </c>
      <c r="E288" s="144" t="str">
        <f t="shared" si="4"/>
        <v>宮城県加美町</v>
      </c>
      <c r="F288" s="151" t="s">
        <v>1213</v>
      </c>
    </row>
    <row r="289" spans="1:6" x14ac:dyDescent="0.2">
      <c r="A289" s="151" t="s">
        <v>1122</v>
      </c>
      <c r="B289" s="151" t="s">
        <v>1217</v>
      </c>
      <c r="C289" s="151" t="s">
        <v>1124</v>
      </c>
      <c r="D289" s="151" t="s">
        <v>1218</v>
      </c>
      <c r="E289" s="144" t="str">
        <f t="shared" si="4"/>
        <v>宮城県涌谷町</v>
      </c>
      <c r="F289" s="151" t="s">
        <v>1216</v>
      </c>
    </row>
    <row r="290" spans="1:6" x14ac:dyDescent="0.2">
      <c r="A290" s="151" t="s">
        <v>1122</v>
      </c>
      <c r="B290" s="151" t="s">
        <v>1220</v>
      </c>
      <c r="C290" s="151" t="s">
        <v>1124</v>
      </c>
      <c r="D290" s="151" t="s">
        <v>1221</v>
      </c>
      <c r="E290" s="144" t="str">
        <f t="shared" si="4"/>
        <v>宮城県美里町</v>
      </c>
      <c r="F290" s="151" t="s">
        <v>1219</v>
      </c>
    </row>
    <row r="291" spans="1:6" x14ac:dyDescent="0.2">
      <c r="A291" s="151" t="s">
        <v>1122</v>
      </c>
      <c r="B291" s="151" t="s">
        <v>1223</v>
      </c>
      <c r="C291" s="151" t="s">
        <v>1124</v>
      </c>
      <c r="D291" s="151" t="s">
        <v>1224</v>
      </c>
      <c r="E291" s="144" t="str">
        <f t="shared" si="4"/>
        <v>宮城県女川町</v>
      </c>
      <c r="F291" s="151" t="s">
        <v>1222</v>
      </c>
    </row>
    <row r="292" spans="1:6" x14ac:dyDescent="0.2">
      <c r="A292" s="151" t="s">
        <v>1122</v>
      </c>
      <c r="B292" s="151" t="s">
        <v>1226</v>
      </c>
      <c r="C292" s="151" t="s">
        <v>1124</v>
      </c>
      <c r="D292" s="151" t="s">
        <v>1227</v>
      </c>
      <c r="E292" s="144" t="str">
        <f t="shared" si="4"/>
        <v>宮城県南三陸町</v>
      </c>
      <c r="F292" s="151" t="s">
        <v>1225</v>
      </c>
    </row>
    <row r="293" spans="1:6" x14ac:dyDescent="0.2">
      <c r="A293" s="148" t="s">
        <v>1229</v>
      </c>
      <c r="B293" s="149"/>
      <c r="C293" s="150" t="s">
        <v>1230</v>
      </c>
      <c r="D293" s="149"/>
      <c r="E293" s="144" t="str">
        <f t="shared" si="4"/>
        <v>秋田県</v>
      </c>
      <c r="F293" s="148" t="s">
        <v>1228</v>
      </c>
    </row>
    <row r="294" spans="1:6" x14ac:dyDescent="0.2">
      <c r="A294" s="151" t="s">
        <v>1232</v>
      </c>
      <c r="B294" s="151" t="s">
        <v>1233</v>
      </c>
      <c r="C294" s="151" t="s">
        <v>1234</v>
      </c>
      <c r="D294" s="151" t="s">
        <v>1235</v>
      </c>
      <c r="E294" s="144" t="str">
        <f t="shared" si="4"/>
        <v>秋田県秋田市</v>
      </c>
      <c r="F294" s="151" t="s">
        <v>1231</v>
      </c>
    </row>
    <row r="295" spans="1:6" x14ac:dyDescent="0.2">
      <c r="A295" s="151" t="s">
        <v>1232</v>
      </c>
      <c r="B295" s="151" t="s">
        <v>1237</v>
      </c>
      <c r="C295" s="151" t="s">
        <v>1234</v>
      </c>
      <c r="D295" s="151" t="s">
        <v>1238</v>
      </c>
      <c r="E295" s="144" t="str">
        <f t="shared" si="4"/>
        <v>秋田県能代市</v>
      </c>
      <c r="F295" s="151" t="s">
        <v>1236</v>
      </c>
    </row>
    <row r="296" spans="1:6" x14ac:dyDescent="0.2">
      <c r="A296" s="151" t="s">
        <v>1232</v>
      </c>
      <c r="B296" s="151" t="s">
        <v>1240</v>
      </c>
      <c r="C296" s="151" t="s">
        <v>1234</v>
      </c>
      <c r="D296" s="151" t="s">
        <v>1241</v>
      </c>
      <c r="E296" s="144" t="str">
        <f t="shared" si="4"/>
        <v>秋田県横手市</v>
      </c>
      <c r="F296" s="151" t="s">
        <v>1239</v>
      </c>
    </row>
    <row r="297" spans="1:6" x14ac:dyDescent="0.2">
      <c r="A297" s="151" t="s">
        <v>1232</v>
      </c>
      <c r="B297" s="151" t="s">
        <v>1243</v>
      </c>
      <c r="C297" s="151" t="s">
        <v>1234</v>
      </c>
      <c r="D297" s="151" t="s">
        <v>1244</v>
      </c>
      <c r="E297" s="144" t="str">
        <f t="shared" si="4"/>
        <v>秋田県大館市</v>
      </c>
      <c r="F297" s="151" t="s">
        <v>1242</v>
      </c>
    </row>
    <row r="298" spans="1:6" x14ac:dyDescent="0.2">
      <c r="A298" s="151" t="s">
        <v>1232</v>
      </c>
      <c r="B298" s="151" t="s">
        <v>1246</v>
      </c>
      <c r="C298" s="151" t="s">
        <v>1234</v>
      </c>
      <c r="D298" s="151" t="s">
        <v>1247</v>
      </c>
      <c r="E298" s="144" t="str">
        <f t="shared" si="4"/>
        <v>秋田県男鹿市</v>
      </c>
      <c r="F298" s="151" t="s">
        <v>1245</v>
      </c>
    </row>
    <row r="299" spans="1:6" x14ac:dyDescent="0.2">
      <c r="A299" s="151" t="s">
        <v>1232</v>
      </c>
      <c r="B299" s="151" t="s">
        <v>1249</v>
      </c>
      <c r="C299" s="151" t="s">
        <v>1234</v>
      </c>
      <c r="D299" s="151" t="s">
        <v>1250</v>
      </c>
      <c r="E299" s="144" t="str">
        <f t="shared" si="4"/>
        <v>秋田県湯沢市</v>
      </c>
      <c r="F299" s="151" t="s">
        <v>1248</v>
      </c>
    </row>
    <row r="300" spans="1:6" x14ac:dyDescent="0.2">
      <c r="A300" s="151" t="s">
        <v>1232</v>
      </c>
      <c r="B300" s="151" t="s">
        <v>1252</v>
      </c>
      <c r="C300" s="151" t="s">
        <v>1234</v>
      </c>
      <c r="D300" s="151" t="s">
        <v>1253</v>
      </c>
      <c r="E300" s="144" t="str">
        <f t="shared" si="4"/>
        <v>秋田県鹿角市</v>
      </c>
      <c r="F300" s="151" t="s">
        <v>1251</v>
      </c>
    </row>
    <row r="301" spans="1:6" x14ac:dyDescent="0.2">
      <c r="A301" s="151" t="s">
        <v>1232</v>
      </c>
      <c r="B301" s="151" t="s">
        <v>1255</v>
      </c>
      <c r="C301" s="151" t="s">
        <v>1234</v>
      </c>
      <c r="D301" s="151" t="s">
        <v>1256</v>
      </c>
      <c r="E301" s="144" t="str">
        <f t="shared" si="4"/>
        <v>秋田県由利本荘市</v>
      </c>
      <c r="F301" s="151" t="s">
        <v>1254</v>
      </c>
    </row>
    <row r="302" spans="1:6" x14ac:dyDescent="0.2">
      <c r="A302" s="151" t="s">
        <v>1232</v>
      </c>
      <c r="B302" s="151" t="s">
        <v>1258</v>
      </c>
      <c r="C302" s="151" t="s">
        <v>1234</v>
      </c>
      <c r="D302" s="151" t="s">
        <v>1259</v>
      </c>
      <c r="E302" s="144" t="str">
        <f t="shared" si="4"/>
        <v>秋田県潟上市</v>
      </c>
      <c r="F302" s="151" t="s">
        <v>1257</v>
      </c>
    </row>
    <row r="303" spans="1:6" x14ac:dyDescent="0.2">
      <c r="A303" s="151" t="s">
        <v>1232</v>
      </c>
      <c r="B303" s="151" t="s">
        <v>1261</v>
      </c>
      <c r="C303" s="151" t="s">
        <v>1234</v>
      </c>
      <c r="D303" s="151" t="s">
        <v>1262</v>
      </c>
      <c r="E303" s="144" t="str">
        <f t="shared" si="4"/>
        <v>秋田県大仙市</v>
      </c>
      <c r="F303" s="151" t="s">
        <v>1260</v>
      </c>
    </row>
    <row r="304" spans="1:6" x14ac:dyDescent="0.2">
      <c r="A304" s="151" t="s">
        <v>1232</v>
      </c>
      <c r="B304" s="151" t="s">
        <v>1264</v>
      </c>
      <c r="C304" s="151" t="s">
        <v>1234</v>
      </c>
      <c r="D304" s="151" t="s">
        <v>1265</v>
      </c>
      <c r="E304" s="144" t="str">
        <f t="shared" si="4"/>
        <v>秋田県北秋田市</v>
      </c>
      <c r="F304" s="151" t="s">
        <v>1263</v>
      </c>
    </row>
    <row r="305" spans="1:6" x14ac:dyDescent="0.2">
      <c r="A305" s="151" t="s">
        <v>1232</v>
      </c>
      <c r="B305" s="151" t="s">
        <v>1267</v>
      </c>
      <c r="C305" s="151" t="s">
        <v>1234</v>
      </c>
      <c r="D305" s="151" t="s">
        <v>1268</v>
      </c>
      <c r="E305" s="144" t="str">
        <f t="shared" si="4"/>
        <v>秋田県にかほ市</v>
      </c>
      <c r="F305" s="151" t="s">
        <v>1266</v>
      </c>
    </row>
    <row r="306" spans="1:6" x14ac:dyDescent="0.2">
      <c r="A306" s="151" t="s">
        <v>1232</v>
      </c>
      <c r="B306" s="151" t="s">
        <v>1270</v>
      </c>
      <c r="C306" s="151" t="s">
        <v>1234</v>
      </c>
      <c r="D306" s="151" t="s">
        <v>1271</v>
      </c>
      <c r="E306" s="144" t="str">
        <f t="shared" si="4"/>
        <v>秋田県仙北市</v>
      </c>
      <c r="F306" s="151" t="s">
        <v>1269</v>
      </c>
    </row>
    <row r="307" spans="1:6" x14ac:dyDescent="0.2">
      <c r="A307" s="151" t="s">
        <v>1232</v>
      </c>
      <c r="B307" s="151" t="s">
        <v>1273</v>
      </c>
      <c r="C307" s="151" t="s">
        <v>1234</v>
      </c>
      <c r="D307" s="151" t="s">
        <v>1274</v>
      </c>
      <c r="E307" s="144" t="str">
        <f t="shared" si="4"/>
        <v>秋田県小坂町</v>
      </c>
      <c r="F307" s="151" t="s">
        <v>1272</v>
      </c>
    </row>
    <row r="308" spans="1:6" x14ac:dyDescent="0.2">
      <c r="A308" s="151" t="s">
        <v>1232</v>
      </c>
      <c r="B308" s="151" t="s">
        <v>1276</v>
      </c>
      <c r="C308" s="151" t="s">
        <v>1234</v>
      </c>
      <c r="D308" s="151" t="s">
        <v>1277</v>
      </c>
      <c r="E308" s="144" t="str">
        <f t="shared" si="4"/>
        <v>秋田県上小阿仁村</v>
      </c>
      <c r="F308" s="151" t="s">
        <v>1275</v>
      </c>
    </row>
    <row r="309" spans="1:6" x14ac:dyDescent="0.2">
      <c r="A309" s="151" t="s">
        <v>1232</v>
      </c>
      <c r="B309" s="151" t="s">
        <v>1279</v>
      </c>
      <c r="C309" s="151" t="s">
        <v>1234</v>
      </c>
      <c r="D309" s="151" t="s">
        <v>1280</v>
      </c>
      <c r="E309" s="144" t="str">
        <f t="shared" si="4"/>
        <v>秋田県藤里町</v>
      </c>
      <c r="F309" s="151" t="s">
        <v>1278</v>
      </c>
    </row>
    <row r="310" spans="1:6" x14ac:dyDescent="0.2">
      <c r="A310" s="151" t="s">
        <v>1232</v>
      </c>
      <c r="B310" s="151" t="s">
        <v>1282</v>
      </c>
      <c r="C310" s="151" t="s">
        <v>1234</v>
      </c>
      <c r="D310" s="151" t="s">
        <v>1283</v>
      </c>
      <c r="E310" s="144" t="str">
        <f t="shared" si="4"/>
        <v>秋田県三種町</v>
      </c>
      <c r="F310" s="151" t="s">
        <v>1281</v>
      </c>
    </row>
    <row r="311" spans="1:6" x14ac:dyDescent="0.2">
      <c r="A311" s="151" t="s">
        <v>1232</v>
      </c>
      <c r="B311" s="151" t="s">
        <v>1285</v>
      </c>
      <c r="C311" s="151" t="s">
        <v>1234</v>
      </c>
      <c r="D311" s="151" t="s">
        <v>1286</v>
      </c>
      <c r="E311" s="144" t="str">
        <f t="shared" si="4"/>
        <v>秋田県八峰町</v>
      </c>
      <c r="F311" s="151" t="s">
        <v>1284</v>
      </c>
    </row>
    <row r="312" spans="1:6" x14ac:dyDescent="0.2">
      <c r="A312" s="151" t="s">
        <v>1232</v>
      </c>
      <c r="B312" s="151" t="s">
        <v>1288</v>
      </c>
      <c r="C312" s="151" t="s">
        <v>1234</v>
      </c>
      <c r="D312" s="151" t="s">
        <v>1289</v>
      </c>
      <c r="E312" s="144" t="str">
        <f t="shared" si="4"/>
        <v>秋田県五城目町</v>
      </c>
      <c r="F312" s="151" t="s">
        <v>1287</v>
      </c>
    </row>
    <row r="313" spans="1:6" x14ac:dyDescent="0.2">
      <c r="A313" s="151" t="s">
        <v>1232</v>
      </c>
      <c r="B313" s="151" t="s">
        <v>1291</v>
      </c>
      <c r="C313" s="151" t="s">
        <v>1234</v>
      </c>
      <c r="D313" s="151" t="s">
        <v>1292</v>
      </c>
      <c r="E313" s="144" t="str">
        <f t="shared" si="4"/>
        <v>秋田県八郎潟町</v>
      </c>
      <c r="F313" s="151" t="s">
        <v>1290</v>
      </c>
    </row>
    <row r="314" spans="1:6" x14ac:dyDescent="0.2">
      <c r="A314" s="151" t="s">
        <v>1232</v>
      </c>
      <c r="B314" s="151" t="s">
        <v>1294</v>
      </c>
      <c r="C314" s="151" t="s">
        <v>1234</v>
      </c>
      <c r="D314" s="151" t="s">
        <v>1295</v>
      </c>
      <c r="E314" s="144" t="str">
        <f t="shared" si="4"/>
        <v>秋田県井川町</v>
      </c>
      <c r="F314" s="151" t="s">
        <v>1293</v>
      </c>
    </row>
    <row r="315" spans="1:6" x14ac:dyDescent="0.2">
      <c r="A315" s="151" t="s">
        <v>1232</v>
      </c>
      <c r="B315" s="151" t="s">
        <v>1297</v>
      </c>
      <c r="C315" s="151" t="s">
        <v>1234</v>
      </c>
      <c r="D315" s="151" t="s">
        <v>1298</v>
      </c>
      <c r="E315" s="144" t="str">
        <f t="shared" si="4"/>
        <v>秋田県大潟村</v>
      </c>
      <c r="F315" s="151" t="s">
        <v>1296</v>
      </c>
    </row>
    <row r="316" spans="1:6" x14ac:dyDescent="0.2">
      <c r="A316" s="151" t="s">
        <v>1232</v>
      </c>
      <c r="B316" s="151" t="s">
        <v>1300</v>
      </c>
      <c r="C316" s="151" t="s">
        <v>1234</v>
      </c>
      <c r="D316" s="151" t="s">
        <v>1301</v>
      </c>
      <c r="E316" s="144" t="str">
        <f t="shared" si="4"/>
        <v>秋田県美郷町</v>
      </c>
      <c r="F316" s="151" t="s">
        <v>1299</v>
      </c>
    </row>
    <row r="317" spans="1:6" x14ac:dyDescent="0.2">
      <c r="A317" s="151" t="s">
        <v>1232</v>
      </c>
      <c r="B317" s="151" t="s">
        <v>1303</v>
      </c>
      <c r="C317" s="151" t="s">
        <v>1234</v>
      </c>
      <c r="D317" s="151" t="s">
        <v>1304</v>
      </c>
      <c r="E317" s="144" t="str">
        <f t="shared" si="4"/>
        <v>秋田県羽後町</v>
      </c>
      <c r="F317" s="151" t="s">
        <v>1302</v>
      </c>
    </row>
    <row r="318" spans="1:6" x14ac:dyDescent="0.2">
      <c r="A318" s="151" t="s">
        <v>1232</v>
      </c>
      <c r="B318" s="151" t="s">
        <v>1306</v>
      </c>
      <c r="C318" s="151" t="s">
        <v>1234</v>
      </c>
      <c r="D318" s="151" t="s">
        <v>1307</v>
      </c>
      <c r="E318" s="144" t="str">
        <f t="shared" si="4"/>
        <v>秋田県東成瀬村</v>
      </c>
      <c r="F318" s="151" t="s">
        <v>1305</v>
      </c>
    </row>
    <row r="319" spans="1:6" x14ac:dyDescent="0.2">
      <c r="A319" s="148" t="s">
        <v>1309</v>
      </c>
      <c r="B319" s="149"/>
      <c r="C319" s="150" t="s">
        <v>1310</v>
      </c>
      <c r="D319" s="149"/>
      <c r="E319" s="144" t="str">
        <f t="shared" si="4"/>
        <v>山形県</v>
      </c>
      <c r="F319" s="148" t="s">
        <v>1308</v>
      </c>
    </row>
    <row r="320" spans="1:6" x14ac:dyDescent="0.2">
      <c r="A320" s="151" t="s">
        <v>1312</v>
      </c>
      <c r="B320" s="151" t="s">
        <v>1313</v>
      </c>
      <c r="C320" s="151" t="s">
        <v>1314</v>
      </c>
      <c r="D320" s="151" t="s">
        <v>1315</v>
      </c>
      <c r="E320" s="144" t="str">
        <f t="shared" si="4"/>
        <v>山形県山形市</v>
      </c>
      <c r="F320" s="151" t="s">
        <v>1311</v>
      </c>
    </row>
    <row r="321" spans="1:6" x14ac:dyDescent="0.2">
      <c r="A321" s="151" t="s">
        <v>1312</v>
      </c>
      <c r="B321" s="151" t="s">
        <v>1317</v>
      </c>
      <c r="C321" s="151" t="s">
        <v>1314</v>
      </c>
      <c r="D321" s="151" t="s">
        <v>1318</v>
      </c>
      <c r="E321" s="144" t="str">
        <f t="shared" si="4"/>
        <v>山形県米沢市</v>
      </c>
      <c r="F321" s="151" t="s">
        <v>1316</v>
      </c>
    </row>
    <row r="322" spans="1:6" x14ac:dyDescent="0.2">
      <c r="A322" s="151" t="s">
        <v>1312</v>
      </c>
      <c r="B322" s="151" t="s">
        <v>1320</v>
      </c>
      <c r="C322" s="151" t="s">
        <v>1314</v>
      </c>
      <c r="D322" s="151" t="s">
        <v>1321</v>
      </c>
      <c r="E322" s="144" t="str">
        <f t="shared" si="4"/>
        <v>山形県鶴岡市</v>
      </c>
      <c r="F322" s="151" t="s">
        <v>1319</v>
      </c>
    </row>
    <row r="323" spans="1:6" x14ac:dyDescent="0.2">
      <c r="A323" s="151" t="s">
        <v>1312</v>
      </c>
      <c r="B323" s="151" t="s">
        <v>1323</v>
      </c>
      <c r="C323" s="151" t="s">
        <v>1314</v>
      </c>
      <c r="D323" s="151" t="s">
        <v>1324</v>
      </c>
      <c r="E323" s="144" t="str">
        <f t="shared" si="4"/>
        <v>山形県酒田市</v>
      </c>
      <c r="F323" s="151" t="s">
        <v>1322</v>
      </c>
    </row>
    <row r="324" spans="1:6" x14ac:dyDescent="0.2">
      <c r="A324" s="151" t="s">
        <v>1312</v>
      </c>
      <c r="B324" s="151" t="s">
        <v>1326</v>
      </c>
      <c r="C324" s="151" t="s">
        <v>1314</v>
      </c>
      <c r="D324" s="151" t="s">
        <v>1327</v>
      </c>
      <c r="E324" s="144" t="str">
        <f t="shared" ref="E324:E387" si="5">CONCATENATE(A324,B324)</f>
        <v>山形県新庄市</v>
      </c>
      <c r="F324" s="151" t="s">
        <v>1325</v>
      </c>
    </row>
    <row r="325" spans="1:6" x14ac:dyDescent="0.2">
      <c r="A325" s="151" t="s">
        <v>1312</v>
      </c>
      <c r="B325" s="151" t="s">
        <v>1329</v>
      </c>
      <c r="C325" s="151" t="s">
        <v>1314</v>
      </c>
      <c r="D325" s="151" t="s">
        <v>1330</v>
      </c>
      <c r="E325" s="144" t="str">
        <f t="shared" si="5"/>
        <v>山形県寒河江市</v>
      </c>
      <c r="F325" s="151" t="s">
        <v>1328</v>
      </c>
    </row>
    <row r="326" spans="1:6" x14ac:dyDescent="0.2">
      <c r="A326" s="151" t="s">
        <v>1312</v>
      </c>
      <c r="B326" s="151" t="s">
        <v>1332</v>
      </c>
      <c r="C326" s="151" t="s">
        <v>1314</v>
      </c>
      <c r="D326" s="151" t="s">
        <v>1333</v>
      </c>
      <c r="E326" s="144" t="str">
        <f t="shared" si="5"/>
        <v>山形県上山市</v>
      </c>
      <c r="F326" s="151" t="s">
        <v>1331</v>
      </c>
    </row>
    <row r="327" spans="1:6" x14ac:dyDescent="0.2">
      <c r="A327" s="151" t="s">
        <v>1312</v>
      </c>
      <c r="B327" s="151" t="s">
        <v>1335</v>
      </c>
      <c r="C327" s="151" t="s">
        <v>1314</v>
      </c>
      <c r="D327" s="151" t="s">
        <v>1336</v>
      </c>
      <c r="E327" s="144" t="str">
        <f t="shared" si="5"/>
        <v>山形県村山市</v>
      </c>
      <c r="F327" s="151" t="s">
        <v>1334</v>
      </c>
    </row>
    <row r="328" spans="1:6" x14ac:dyDescent="0.2">
      <c r="A328" s="151" t="s">
        <v>1312</v>
      </c>
      <c r="B328" s="151" t="s">
        <v>1338</v>
      </c>
      <c r="C328" s="151" t="s">
        <v>1314</v>
      </c>
      <c r="D328" s="151" t="s">
        <v>1339</v>
      </c>
      <c r="E328" s="144" t="str">
        <f t="shared" si="5"/>
        <v>山形県長井市</v>
      </c>
      <c r="F328" s="151" t="s">
        <v>1337</v>
      </c>
    </row>
    <row r="329" spans="1:6" x14ac:dyDescent="0.2">
      <c r="A329" s="151" t="s">
        <v>1312</v>
      </c>
      <c r="B329" s="151" t="s">
        <v>1341</v>
      </c>
      <c r="C329" s="151" t="s">
        <v>1314</v>
      </c>
      <c r="D329" s="151" t="s">
        <v>1342</v>
      </c>
      <c r="E329" s="144" t="str">
        <f t="shared" si="5"/>
        <v>山形県天童市</v>
      </c>
      <c r="F329" s="151" t="s">
        <v>1340</v>
      </c>
    </row>
    <row r="330" spans="1:6" x14ac:dyDescent="0.2">
      <c r="A330" s="151" t="s">
        <v>1312</v>
      </c>
      <c r="B330" s="151" t="s">
        <v>1344</v>
      </c>
      <c r="C330" s="151" t="s">
        <v>1314</v>
      </c>
      <c r="D330" s="151" t="s">
        <v>1345</v>
      </c>
      <c r="E330" s="144" t="str">
        <f t="shared" si="5"/>
        <v>山形県東根市</v>
      </c>
      <c r="F330" s="151" t="s">
        <v>1343</v>
      </c>
    </row>
    <row r="331" spans="1:6" x14ac:dyDescent="0.2">
      <c r="A331" s="151" t="s">
        <v>1312</v>
      </c>
      <c r="B331" s="151" t="s">
        <v>1347</v>
      </c>
      <c r="C331" s="151" t="s">
        <v>1314</v>
      </c>
      <c r="D331" s="151" t="s">
        <v>1348</v>
      </c>
      <c r="E331" s="144" t="str">
        <f t="shared" si="5"/>
        <v>山形県尾花沢市</v>
      </c>
      <c r="F331" s="151" t="s">
        <v>1346</v>
      </c>
    </row>
    <row r="332" spans="1:6" x14ac:dyDescent="0.2">
      <c r="A332" s="151" t="s">
        <v>1312</v>
      </c>
      <c r="B332" s="151" t="s">
        <v>1350</v>
      </c>
      <c r="C332" s="151" t="s">
        <v>1314</v>
      </c>
      <c r="D332" s="151" t="s">
        <v>1351</v>
      </c>
      <c r="E332" s="144" t="str">
        <f t="shared" si="5"/>
        <v>山形県南陽市</v>
      </c>
      <c r="F332" s="151" t="s">
        <v>1349</v>
      </c>
    </row>
    <row r="333" spans="1:6" x14ac:dyDescent="0.2">
      <c r="A333" s="151" t="s">
        <v>1312</v>
      </c>
      <c r="B333" s="151" t="s">
        <v>1353</v>
      </c>
      <c r="C333" s="151" t="s">
        <v>1314</v>
      </c>
      <c r="D333" s="151" t="s">
        <v>1354</v>
      </c>
      <c r="E333" s="144" t="str">
        <f t="shared" si="5"/>
        <v>山形県山辺町</v>
      </c>
      <c r="F333" s="151" t="s">
        <v>1352</v>
      </c>
    </row>
    <row r="334" spans="1:6" x14ac:dyDescent="0.2">
      <c r="A334" s="151" t="s">
        <v>1312</v>
      </c>
      <c r="B334" s="151" t="s">
        <v>1356</v>
      </c>
      <c r="C334" s="151" t="s">
        <v>1314</v>
      </c>
      <c r="D334" s="151" t="s">
        <v>1357</v>
      </c>
      <c r="E334" s="144" t="str">
        <f t="shared" si="5"/>
        <v>山形県中山町</v>
      </c>
      <c r="F334" s="151" t="s">
        <v>1355</v>
      </c>
    </row>
    <row r="335" spans="1:6" x14ac:dyDescent="0.2">
      <c r="A335" s="151" t="s">
        <v>1312</v>
      </c>
      <c r="B335" s="151" t="s">
        <v>1359</v>
      </c>
      <c r="C335" s="151" t="s">
        <v>1314</v>
      </c>
      <c r="D335" s="151" t="s">
        <v>1360</v>
      </c>
      <c r="E335" s="144" t="str">
        <f t="shared" si="5"/>
        <v>山形県河北町</v>
      </c>
      <c r="F335" s="151" t="s">
        <v>1358</v>
      </c>
    </row>
    <row r="336" spans="1:6" x14ac:dyDescent="0.2">
      <c r="A336" s="151" t="s">
        <v>1312</v>
      </c>
      <c r="B336" s="151" t="s">
        <v>1362</v>
      </c>
      <c r="C336" s="151" t="s">
        <v>1314</v>
      </c>
      <c r="D336" s="151" t="s">
        <v>1363</v>
      </c>
      <c r="E336" s="144" t="str">
        <f t="shared" si="5"/>
        <v>山形県西川町</v>
      </c>
      <c r="F336" s="151" t="s">
        <v>1361</v>
      </c>
    </row>
    <row r="337" spans="1:6" x14ac:dyDescent="0.2">
      <c r="A337" s="151" t="s">
        <v>1312</v>
      </c>
      <c r="B337" s="151" t="s">
        <v>1365</v>
      </c>
      <c r="C337" s="151" t="s">
        <v>1314</v>
      </c>
      <c r="D337" s="151" t="s">
        <v>1366</v>
      </c>
      <c r="E337" s="144" t="str">
        <f t="shared" si="5"/>
        <v>山形県朝日町</v>
      </c>
      <c r="F337" s="151" t="s">
        <v>1364</v>
      </c>
    </row>
    <row r="338" spans="1:6" x14ac:dyDescent="0.2">
      <c r="A338" s="151" t="s">
        <v>1312</v>
      </c>
      <c r="B338" s="151" t="s">
        <v>1368</v>
      </c>
      <c r="C338" s="151" t="s">
        <v>1314</v>
      </c>
      <c r="D338" s="151" t="s">
        <v>1369</v>
      </c>
      <c r="E338" s="144" t="str">
        <f t="shared" si="5"/>
        <v>山形県大江町</v>
      </c>
      <c r="F338" s="151" t="s">
        <v>1367</v>
      </c>
    </row>
    <row r="339" spans="1:6" x14ac:dyDescent="0.2">
      <c r="A339" s="151" t="s">
        <v>1312</v>
      </c>
      <c r="B339" s="151" t="s">
        <v>1371</v>
      </c>
      <c r="C339" s="151" t="s">
        <v>1314</v>
      </c>
      <c r="D339" s="151" t="s">
        <v>1372</v>
      </c>
      <c r="E339" s="144" t="str">
        <f t="shared" si="5"/>
        <v>山形県大石田町</v>
      </c>
      <c r="F339" s="151" t="s">
        <v>1370</v>
      </c>
    </row>
    <row r="340" spans="1:6" x14ac:dyDescent="0.2">
      <c r="A340" s="151" t="s">
        <v>1312</v>
      </c>
      <c r="B340" s="151" t="s">
        <v>1374</v>
      </c>
      <c r="C340" s="151" t="s">
        <v>1314</v>
      </c>
      <c r="D340" s="151" t="s">
        <v>1375</v>
      </c>
      <c r="E340" s="144" t="str">
        <f t="shared" si="5"/>
        <v>山形県金山町</v>
      </c>
      <c r="F340" s="151" t="s">
        <v>1373</v>
      </c>
    </row>
    <row r="341" spans="1:6" x14ac:dyDescent="0.2">
      <c r="A341" s="151" t="s">
        <v>1312</v>
      </c>
      <c r="B341" s="151" t="s">
        <v>1377</v>
      </c>
      <c r="C341" s="151" t="s">
        <v>1314</v>
      </c>
      <c r="D341" s="151" t="s">
        <v>1378</v>
      </c>
      <c r="E341" s="144" t="str">
        <f t="shared" si="5"/>
        <v>山形県最上町</v>
      </c>
      <c r="F341" s="151" t="s">
        <v>1376</v>
      </c>
    </row>
    <row r="342" spans="1:6" x14ac:dyDescent="0.2">
      <c r="A342" s="151" t="s">
        <v>1312</v>
      </c>
      <c r="B342" s="151" t="s">
        <v>1380</v>
      </c>
      <c r="C342" s="151" t="s">
        <v>1314</v>
      </c>
      <c r="D342" s="151" t="s">
        <v>1381</v>
      </c>
      <c r="E342" s="144" t="str">
        <f t="shared" si="5"/>
        <v>山形県舟形町</v>
      </c>
      <c r="F342" s="151" t="s">
        <v>1379</v>
      </c>
    </row>
    <row r="343" spans="1:6" x14ac:dyDescent="0.2">
      <c r="A343" s="151" t="s">
        <v>1312</v>
      </c>
      <c r="B343" s="151" t="s">
        <v>1383</v>
      </c>
      <c r="C343" s="151" t="s">
        <v>1314</v>
      </c>
      <c r="D343" s="151" t="s">
        <v>1384</v>
      </c>
      <c r="E343" s="144" t="str">
        <f t="shared" si="5"/>
        <v>山形県真室川町</v>
      </c>
      <c r="F343" s="151" t="s">
        <v>1382</v>
      </c>
    </row>
    <row r="344" spans="1:6" x14ac:dyDescent="0.2">
      <c r="A344" s="151" t="s">
        <v>1312</v>
      </c>
      <c r="B344" s="151" t="s">
        <v>1386</v>
      </c>
      <c r="C344" s="151" t="s">
        <v>1314</v>
      </c>
      <c r="D344" s="151" t="s">
        <v>1387</v>
      </c>
      <c r="E344" s="144" t="str">
        <f t="shared" si="5"/>
        <v>山形県大蔵村</v>
      </c>
      <c r="F344" s="151" t="s">
        <v>1385</v>
      </c>
    </row>
    <row r="345" spans="1:6" x14ac:dyDescent="0.2">
      <c r="A345" s="151" t="s">
        <v>1312</v>
      </c>
      <c r="B345" s="151" t="s">
        <v>1389</v>
      </c>
      <c r="C345" s="151" t="s">
        <v>1314</v>
      </c>
      <c r="D345" s="151" t="s">
        <v>1390</v>
      </c>
      <c r="E345" s="144" t="str">
        <f t="shared" si="5"/>
        <v>山形県鮭川村</v>
      </c>
      <c r="F345" s="151" t="s">
        <v>1388</v>
      </c>
    </row>
    <row r="346" spans="1:6" x14ac:dyDescent="0.2">
      <c r="A346" s="151" t="s">
        <v>1312</v>
      </c>
      <c r="B346" s="151" t="s">
        <v>1392</v>
      </c>
      <c r="C346" s="151" t="s">
        <v>1314</v>
      </c>
      <c r="D346" s="151" t="s">
        <v>1393</v>
      </c>
      <c r="E346" s="144" t="str">
        <f t="shared" si="5"/>
        <v>山形県戸沢村</v>
      </c>
      <c r="F346" s="151" t="s">
        <v>1391</v>
      </c>
    </row>
    <row r="347" spans="1:6" x14ac:dyDescent="0.2">
      <c r="A347" s="151" t="s">
        <v>1312</v>
      </c>
      <c r="B347" s="151" t="s">
        <v>1395</v>
      </c>
      <c r="C347" s="151" t="s">
        <v>1314</v>
      </c>
      <c r="D347" s="151" t="s">
        <v>1396</v>
      </c>
      <c r="E347" s="144" t="str">
        <f t="shared" si="5"/>
        <v>山形県高畠町</v>
      </c>
      <c r="F347" s="151" t="s">
        <v>1394</v>
      </c>
    </row>
    <row r="348" spans="1:6" x14ac:dyDescent="0.2">
      <c r="A348" s="151" t="s">
        <v>1312</v>
      </c>
      <c r="B348" s="151" t="s">
        <v>1398</v>
      </c>
      <c r="C348" s="151" t="s">
        <v>1314</v>
      </c>
      <c r="D348" s="151" t="s">
        <v>1399</v>
      </c>
      <c r="E348" s="144" t="str">
        <f t="shared" si="5"/>
        <v>山形県川西町</v>
      </c>
      <c r="F348" s="151" t="s">
        <v>1397</v>
      </c>
    </row>
    <row r="349" spans="1:6" x14ac:dyDescent="0.2">
      <c r="A349" s="151" t="s">
        <v>1312</v>
      </c>
      <c r="B349" s="151" t="s">
        <v>1401</v>
      </c>
      <c r="C349" s="151" t="s">
        <v>1314</v>
      </c>
      <c r="D349" s="151" t="s">
        <v>1402</v>
      </c>
      <c r="E349" s="144" t="str">
        <f t="shared" si="5"/>
        <v>山形県小国町</v>
      </c>
      <c r="F349" s="151" t="s">
        <v>1400</v>
      </c>
    </row>
    <row r="350" spans="1:6" x14ac:dyDescent="0.2">
      <c r="A350" s="151" t="s">
        <v>1312</v>
      </c>
      <c r="B350" s="151" t="s">
        <v>1404</v>
      </c>
      <c r="C350" s="151" t="s">
        <v>1314</v>
      </c>
      <c r="D350" s="151" t="s">
        <v>1405</v>
      </c>
      <c r="E350" s="144" t="str">
        <f t="shared" si="5"/>
        <v>山形県白鷹町</v>
      </c>
      <c r="F350" s="151" t="s">
        <v>1403</v>
      </c>
    </row>
    <row r="351" spans="1:6" x14ac:dyDescent="0.2">
      <c r="A351" s="151" t="s">
        <v>1312</v>
      </c>
      <c r="B351" s="151" t="s">
        <v>1407</v>
      </c>
      <c r="C351" s="151" t="s">
        <v>1314</v>
      </c>
      <c r="D351" s="151" t="s">
        <v>1408</v>
      </c>
      <c r="E351" s="144" t="str">
        <f t="shared" si="5"/>
        <v>山形県飯豊町</v>
      </c>
      <c r="F351" s="151" t="s">
        <v>1406</v>
      </c>
    </row>
    <row r="352" spans="1:6" x14ac:dyDescent="0.2">
      <c r="A352" s="151" t="s">
        <v>1312</v>
      </c>
      <c r="B352" s="151" t="s">
        <v>1410</v>
      </c>
      <c r="C352" s="151" t="s">
        <v>1314</v>
      </c>
      <c r="D352" s="151" t="s">
        <v>1411</v>
      </c>
      <c r="E352" s="144" t="str">
        <f t="shared" si="5"/>
        <v>山形県三川町</v>
      </c>
      <c r="F352" s="151" t="s">
        <v>1409</v>
      </c>
    </row>
    <row r="353" spans="1:6" x14ac:dyDescent="0.2">
      <c r="A353" s="151" t="s">
        <v>1312</v>
      </c>
      <c r="B353" s="151" t="s">
        <v>1413</v>
      </c>
      <c r="C353" s="151" t="s">
        <v>1314</v>
      </c>
      <c r="D353" s="151" t="s">
        <v>1414</v>
      </c>
      <c r="E353" s="144" t="str">
        <f t="shared" si="5"/>
        <v>山形県庄内町</v>
      </c>
      <c r="F353" s="151" t="s">
        <v>1412</v>
      </c>
    </row>
    <row r="354" spans="1:6" x14ac:dyDescent="0.2">
      <c r="A354" s="151" t="s">
        <v>1312</v>
      </c>
      <c r="B354" s="151" t="s">
        <v>1416</v>
      </c>
      <c r="C354" s="151" t="s">
        <v>1314</v>
      </c>
      <c r="D354" s="151" t="s">
        <v>1417</v>
      </c>
      <c r="E354" s="144" t="str">
        <f t="shared" si="5"/>
        <v>山形県遊佐町</v>
      </c>
      <c r="F354" s="151" t="s">
        <v>1415</v>
      </c>
    </row>
    <row r="355" spans="1:6" x14ac:dyDescent="0.2">
      <c r="A355" s="148" t="s">
        <v>1419</v>
      </c>
      <c r="B355" s="149"/>
      <c r="C355" s="150" t="s">
        <v>1420</v>
      </c>
      <c r="D355" s="149"/>
      <c r="E355" s="144" t="str">
        <f t="shared" si="5"/>
        <v>福島県</v>
      </c>
      <c r="F355" s="148" t="s">
        <v>1418</v>
      </c>
    </row>
    <row r="356" spans="1:6" x14ac:dyDescent="0.2">
      <c r="A356" s="151" t="s">
        <v>1422</v>
      </c>
      <c r="B356" s="151" t="s">
        <v>1423</v>
      </c>
      <c r="C356" s="151" t="s">
        <v>1424</v>
      </c>
      <c r="D356" s="151" t="s">
        <v>1425</v>
      </c>
      <c r="E356" s="144" t="str">
        <f t="shared" si="5"/>
        <v>福島県福島市</v>
      </c>
      <c r="F356" s="151" t="s">
        <v>1421</v>
      </c>
    </row>
    <row r="357" spans="1:6" x14ac:dyDescent="0.2">
      <c r="A357" s="151" t="s">
        <v>1422</v>
      </c>
      <c r="B357" s="151" t="s">
        <v>1427</v>
      </c>
      <c r="C357" s="151" t="s">
        <v>1424</v>
      </c>
      <c r="D357" s="151" t="s">
        <v>1428</v>
      </c>
      <c r="E357" s="144" t="str">
        <f t="shared" si="5"/>
        <v>福島県会津若松市</v>
      </c>
      <c r="F357" s="151" t="s">
        <v>1426</v>
      </c>
    </row>
    <row r="358" spans="1:6" x14ac:dyDescent="0.2">
      <c r="A358" s="151" t="s">
        <v>1422</v>
      </c>
      <c r="B358" s="151" t="s">
        <v>1430</v>
      </c>
      <c r="C358" s="151" t="s">
        <v>1424</v>
      </c>
      <c r="D358" s="151" t="s">
        <v>1431</v>
      </c>
      <c r="E358" s="144" t="str">
        <f t="shared" si="5"/>
        <v>福島県郡山市</v>
      </c>
      <c r="F358" s="151" t="s">
        <v>1429</v>
      </c>
    </row>
    <row r="359" spans="1:6" x14ac:dyDescent="0.2">
      <c r="A359" s="151" t="s">
        <v>1422</v>
      </c>
      <c r="B359" s="151" t="s">
        <v>1433</v>
      </c>
      <c r="C359" s="151" t="s">
        <v>1424</v>
      </c>
      <c r="D359" s="151" t="s">
        <v>1434</v>
      </c>
      <c r="E359" s="144" t="str">
        <f t="shared" si="5"/>
        <v>福島県いわき市</v>
      </c>
      <c r="F359" s="151" t="s">
        <v>1432</v>
      </c>
    </row>
    <row r="360" spans="1:6" x14ac:dyDescent="0.2">
      <c r="A360" s="151" t="s">
        <v>1422</v>
      </c>
      <c r="B360" s="151" t="s">
        <v>1436</v>
      </c>
      <c r="C360" s="151" t="s">
        <v>1424</v>
      </c>
      <c r="D360" s="151" t="s">
        <v>1437</v>
      </c>
      <c r="E360" s="144" t="str">
        <f t="shared" si="5"/>
        <v>福島県白河市</v>
      </c>
      <c r="F360" s="151" t="s">
        <v>1435</v>
      </c>
    </row>
    <row r="361" spans="1:6" x14ac:dyDescent="0.2">
      <c r="A361" s="151" t="s">
        <v>1422</v>
      </c>
      <c r="B361" s="151" t="s">
        <v>1439</v>
      </c>
      <c r="C361" s="151" t="s">
        <v>1424</v>
      </c>
      <c r="D361" s="151" t="s">
        <v>1440</v>
      </c>
      <c r="E361" s="144" t="str">
        <f t="shared" si="5"/>
        <v>福島県須賀川市</v>
      </c>
      <c r="F361" s="151" t="s">
        <v>1438</v>
      </c>
    </row>
    <row r="362" spans="1:6" x14ac:dyDescent="0.2">
      <c r="A362" s="151" t="s">
        <v>1422</v>
      </c>
      <c r="B362" s="151" t="s">
        <v>1442</v>
      </c>
      <c r="C362" s="151" t="s">
        <v>1424</v>
      </c>
      <c r="D362" s="151" t="s">
        <v>1443</v>
      </c>
      <c r="E362" s="144" t="str">
        <f t="shared" si="5"/>
        <v>福島県喜多方市</v>
      </c>
      <c r="F362" s="151" t="s">
        <v>1441</v>
      </c>
    </row>
    <row r="363" spans="1:6" x14ac:dyDescent="0.2">
      <c r="A363" s="151" t="s">
        <v>1422</v>
      </c>
      <c r="B363" s="151" t="s">
        <v>1445</v>
      </c>
      <c r="C363" s="151" t="s">
        <v>1424</v>
      </c>
      <c r="D363" s="151" t="s">
        <v>1446</v>
      </c>
      <c r="E363" s="144" t="str">
        <f t="shared" si="5"/>
        <v>福島県相馬市</v>
      </c>
      <c r="F363" s="151" t="s">
        <v>1444</v>
      </c>
    </row>
    <row r="364" spans="1:6" x14ac:dyDescent="0.2">
      <c r="A364" s="151" t="s">
        <v>1422</v>
      </c>
      <c r="B364" s="151" t="s">
        <v>1448</v>
      </c>
      <c r="C364" s="151" t="s">
        <v>1424</v>
      </c>
      <c r="D364" s="151" t="s">
        <v>1449</v>
      </c>
      <c r="E364" s="144" t="str">
        <f t="shared" si="5"/>
        <v>福島県二本松市</v>
      </c>
      <c r="F364" s="151" t="s">
        <v>1447</v>
      </c>
    </row>
    <row r="365" spans="1:6" x14ac:dyDescent="0.2">
      <c r="A365" s="151" t="s">
        <v>1422</v>
      </c>
      <c r="B365" s="151" t="s">
        <v>1451</v>
      </c>
      <c r="C365" s="151" t="s">
        <v>1424</v>
      </c>
      <c r="D365" s="151" t="s">
        <v>1452</v>
      </c>
      <c r="E365" s="144" t="str">
        <f t="shared" si="5"/>
        <v>福島県田村市</v>
      </c>
      <c r="F365" s="151" t="s">
        <v>1450</v>
      </c>
    </row>
    <row r="366" spans="1:6" x14ac:dyDescent="0.2">
      <c r="A366" s="151" t="s">
        <v>1422</v>
      </c>
      <c r="B366" s="151" t="s">
        <v>1454</v>
      </c>
      <c r="C366" s="151" t="s">
        <v>1424</v>
      </c>
      <c r="D366" s="151" t="s">
        <v>1455</v>
      </c>
      <c r="E366" s="144" t="str">
        <f t="shared" si="5"/>
        <v>福島県南相馬市</v>
      </c>
      <c r="F366" s="151" t="s">
        <v>1453</v>
      </c>
    </row>
    <row r="367" spans="1:6" x14ac:dyDescent="0.2">
      <c r="A367" s="151" t="s">
        <v>1422</v>
      </c>
      <c r="B367" s="151" t="s">
        <v>447</v>
      </c>
      <c r="C367" s="151" t="s">
        <v>1424</v>
      </c>
      <c r="D367" s="151" t="s">
        <v>448</v>
      </c>
      <c r="E367" s="144" t="str">
        <f t="shared" si="5"/>
        <v>福島県伊達市</v>
      </c>
      <c r="F367" s="151" t="s">
        <v>1456</v>
      </c>
    </row>
    <row r="368" spans="1:6" x14ac:dyDescent="0.2">
      <c r="A368" s="151" t="s">
        <v>1422</v>
      </c>
      <c r="B368" s="151" t="s">
        <v>1458</v>
      </c>
      <c r="C368" s="151" t="s">
        <v>1424</v>
      </c>
      <c r="D368" s="151" t="s">
        <v>1459</v>
      </c>
      <c r="E368" s="144" t="str">
        <f t="shared" si="5"/>
        <v>福島県本宮市</v>
      </c>
      <c r="F368" s="151" t="s">
        <v>1457</v>
      </c>
    </row>
    <row r="369" spans="1:6" x14ac:dyDescent="0.2">
      <c r="A369" s="151" t="s">
        <v>1422</v>
      </c>
      <c r="B369" s="151" t="s">
        <v>1461</v>
      </c>
      <c r="C369" s="151" t="s">
        <v>1424</v>
      </c>
      <c r="D369" s="151" t="s">
        <v>1462</v>
      </c>
      <c r="E369" s="144" t="str">
        <f t="shared" si="5"/>
        <v>福島県桑折町</v>
      </c>
      <c r="F369" s="151" t="s">
        <v>1460</v>
      </c>
    </row>
    <row r="370" spans="1:6" x14ac:dyDescent="0.2">
      <c r="A370" s="151" t="s">
        <v>1422</v>
      </c>
      <c r="B370" s="151" t="s">
        <v>1464</v>
      </c>
      <c r="C370" s="151" t="s">
        <v>1424</v>
      </c>
      <c r="D370" s="151" t="s">
        <v>1465</v>
      </c>
      <c r="E370" s="144" t="str">
        <f t="shared" si="5"/>
        <v>福島県国見町</v>
      </c>
      <c r="F370" s="151" t="s">
        <v>1463</v>
      </c>
    </row>
    <row r="371" spans="1:6" x14ac:dyDescent="0.2">
      <c r="A371" s="151" t="s">
        <v>1422</v>
      </c>
      <c r="B371" s="151" t="s">
        <v>1467</v>
      </c>
      <c r="C371" s="151" t="s">
        <v>1424</v>
      </c>
      <c r="D371" s="151" t="s">
        <v>1468</v>
      </c>
      <c r="E371" s="144" t="str">
        <f t="shared" si="5"/>
        <v>福島県川俣町</v>
      </c>
      <c r="F371" s="151" t="s">
        <v>1466</v>
      </c>
    </row>
    <row r="372" spans="1:6" x14ac:dyDescent="0.2">
      <c r="A372" s="151" t="s">
        <v>1422</v>
      </c>
      <c r="B372" s="151" t="s">
        <v>1470</v>
      </c>
      <c r="C372" s="151" t="s">
        <v>1424</v>
      </c>
      <c r="D372" s="151" t="s">
        <v>1471</v>
      </c>
      <c r="E372" s="144" t="str">
        <f t="shared" si="5"/>
        <v>福島県大玉村</v>
      </c>
      <c r="F372" s="151" t="s">
        <v>1469</v>
      </c>
    </row>
    <row r="373" spans="1:6" x14ac:dyDescent="0.2">
      <c r="A373" s="151" t="s">
        <v>1422</v>
      </c>
      <c r="B373" s="151" t="s">
        <v>1473</v>
      </c>
      <c r="C373" s="151" t="s">
        <v>1424</v>
      </c>
      <c r="D373" s="151" t="s">
        <v>1474</v>
      </c>
      <c r="E373" s="144" t="str">
        <f t="shared" si="5"/>
        <v>福島県鏡石町</v>
      </c>
      <c r="F373" s="151" t="s">
        <v>1472</v>
      </c>
    </row>
    <row r="374" spans="1:6" x14ac:dyDescent="0.2">
      <c r="A374" s="151" t="s">
        <v>1422</v>
      </c>
      <c r="B374" s="151" t="s">
        <v>1476</v>
      </c>
      <c r="C374" s="151" t="s">
        <v>1424</v>
      </c>
      <c r="D374" s="151" t="s">
        <v>1477</v>
      </c>
      <c r="E374" s="144" t="str">
        <f t="shared" si="5"/>
        <v>福島県天栄村</v>
      </c>
      <c r="F374" s="151" t="s">
        <v>1475</v>
      </c>
    </row>
    <row r="375" spans="1:6" x14ac:dyDescent="0.2">
      <c r="A375" s="151" t="s">
        <v>1422</v>
      </c>
      <c r="B375" s="151" t="s">
        <v>1479</v>
      </c>
      <c r="C375" s="151" t="s">
        <v>1424</v>
      </c>
      <c r="D375" s="151" t="s">
        <v>1480</v>
      </c>
      <c r="E375" s="144" t="str">
        <f t="shared" si="5"/>
        <v>福島県下郷町</v>
      </c>
      <c r="F375" s="151" t="s">
        <v>1478</v>
      </c>
    </row>
    <row r="376" spans="1:6" x14ac:dyDescent="0.2">
      <c r="A376" s="151" t="s">
        <v>1422</v>
      </c>
      <c r="B376" s="151" t="s">
        <v>1482</v>
      </c>
      <c r="C376" s="151" t="s">
        <v>1424</v>
      </c>
      <c r="D376" s="151" t="s">
        <v>1483</v>
      </c>
      <c r="E376" s="144" t="str">
        <f t="shared" si="5"/>
        <v>福島県檜枝岐村</v>
      </c>
      <c r="F376" s="151" t="s">
        <v>1481</v>
      </c>
    </row>
    <row r="377" spans="1:6" x14ac:dyDescent="0.2">
      <c r="A377" s="151" t="s">
        <v>1422</v>
      </c>
      <c r="B377" s="151" t="s">
        <v>1485</v>
      </c>
      <c r="C377" s="151" t="s">
        <v>1424</v>
      </c>
      <c r="D377" s="151" t="s">
        <v>1486</v>
      </c>
      <c r="E377" s="144" t="str">
        <f t="shared" si="5"/>
        <v>福島県只見町</v>
      </c>
      <c r="F377" s="151" t="s">
        <v>1484</v>
      </c>
    </row>
    <row r="378" spans="1:6" x14ac:dyDescent="0.2">
      <c r="A378" s="151" t="s">
        <v>1422</v>
      </c>
      <c r="B378" s="151" t="s">
        <v>1488</v>
      </c>
      <c r="C378" s="151" t="s">
        <v>1424</v>
      </c>
      <c r="D378" s="151" t="s">
        <v>1489</v>
      </c>
      <c r="E378" s="144" t="str">
        <f t="shared" si="5"/>
        <v>福島県南会津町</v>
      </c>
      <c r="F378" s="151" t="s">
        <v>1487</v>
      </c>
    </row>
    <row r="379" spans="1:6" x14ac:dyDescent="0.2">
      <c r="A379" s="151" t="s">
        <v>1422</v>
      </c>
      <c r="B379" s="151" t="s">
        <v>1491</v>
      </c>
      <c r="C379" s="151" t="s">
        <v>1424</v>
      </c>
      <c r="D379" s="151" t="s">
        <v>1492</v>
      </c>
      <c r="E379" s="144" t="str">
        <f t="shared" si="5"/>
        <v>福島県北塩原村</v>
      </c>
      <c r="F379" s="151" t="s">
        <v>1490</v>
      </c>
    </row>
    <row r="380" spans="1:6" x14ac:dyDescent="0.2">
      <c r="A380" s="151" t="s">
        <v>1422</v>
      </c>
      <c r="B380" s="151" t="s">
        <v>1494</v>
      </c>
      <c r="C380" s="151" t="s">
        <v>1424</v>
      </c>
      <c r="D380" s="151" t="s">
        <v>1495</v>
      </c>
      <c r="E380" s="144" t="str">
        <f t="shared" si="5"/>
        <v>福島県西会津町</v>
      </c>
      <c r="F380" s="151" t="s">
        <v>1493</v>
      </c>
    </row>
    <row r="381" spans="1:6" x14ac:dyDescent="0.2">
      <c r="A381" s="151" t="s">
        <v>1422</v>
      </c>
      <c r="B381" s="151" t="s">
        <v>1497</v>
      </c>
      <c r="C381" s="151" t="s">
        <v>1424</v>
      </c>
      <c r="D381" s="151" t="s">
        <v>1498</v>
      </c>
      <c r="E381" s="144" t="str">
        <f t="shared" si="5"/>
        <v>福島県磐梯町</v>
      </c>
      <c r="F381" s="151" t="s">
        <v>1496</v>
      </c>
    </row>
    <row r="382" spans="1:6" x14ac:dyDescent="0.2">
      <c r="A382" s="151" t="s">
        <v>1422</v>
      </c>
      <c r="B382" s="151" t="s">
        <v>1500</v>
      </c>
      <c r="C382" s="151" t="s">
        <v>1424</v>
      </c>
      <c r="D382" s="151" t="s">
        <v>1501</v>
      </c>
      <c r="E382" s="144" t="str">
        <f t="shared" si="5"/>
        <v>福島県猪苗代町</v>
      </c>
      <c r="F382" s="151" t="s">
        <v>1499</v>
      </c>
    </row>
    <row r="383" spans="1:6" x14ac:dyDescent="0.2">
      <c r="A383" s="151" t="s">
        <v>1422</v>
      </c>
      <c r="B383" s="151" t="s">
        <v>1503</v>
      </c>
      <c r="C383" s="151" t="s">
        <v>1424</v>
      </c>
      <c r="D383" s="151" t="s">
        <v>1504</v>
      </c>
      <c r="E383" s="144" t="str">
        <f t="shared" si="5"/>
        <v>福島県会津坂下町</v>
      </c>
      <c r="F383" s="151" t="s">
        <v>1502</v>
      </c>
    </row>
    <row r="384" spans="1:6" x14ac:dyDescent="0.2">
      <c r="A384" s="151" t="s">
        <v>1422</v>
      </c>
      <c r="B384" s="151" t="s">
        <v>1506</v>
      </c>
      <c r="C384" s="151" t="s">
        <v>1424</v>
      </c>
      <c r="D384" s="151" t="s">
        <v>1507</v>
      </c>
      <c r="E384" s="144" t="str">
        <f t="shared" si="5"/>
        <v>福島県湯川村</v>
      </c>
      <c r="F384" s="151" t="s">
        <v>1505</v>
      </c>
    </row>
    <row r="385" spans="1:6" x14ac:dyDescent="0.2">
      <c r="A385" s="151" t="s">
        <v>1422</v>
      </c>
      <c r="B385" s="151" t="s">
        <v>1509</v>
      </c>
      <c r="C385" s="151" t="s">
        <v>1424</v>
      </c>
      <c r="D385" s="151" t="s">
        <v>1510</v>
      </c>
      <c r="E385" s="144" t="str">
        <f t="shared" si="5"/>
        <v>福島県柳津町</v>
      </c>
      <c r="F385" s="151" t="s">
        <v>1508</v>
      </c>
    </row>
    <row r="386" spans="1:6" x14ac:dyDescent="0.2">
      <c r="A386" s="151" t="s">
        <v>1422</v>
      </c>
      <c r="B386" s="151" t="s">
        <v>1512</v>
      </c>
      <c r="C386" s="151" t="s">
        <v>1424</v>
      </c>
      <c r="D386" s="151" t="s">
        <v>1513</v>
      </c>
      <c r="E386" s="144" t="str">
        <f t="shared" si="5"/>
        <v>福島県三島町</v>
      </c>
      <c r="F386" s="151" t="s">
        <v>1511</v>
      </c>
    </row>
    <row r="387" spans="1:6" x14ac:dyDescent="0.2">
      <c r="A387" s="151" t="s">
        <v>1422</v>
      </c>
      <c r="B387" s="151" t="s">
        <v>1374</v>
      </c>
      <c r="C387" s="151" t="s">
        <v>1424</v>
      </c>
      <c r="D387" s="151" t="s">
        <v>1375</v>
      </c>
      <c r="E387" s="144" t="str">
        <f t="shared" si="5"/>
        <v>福島県金山町</v>
      </c>
      <c r="F387" s="151" t="s">
        <v>1514</v>
      </c>
    </row>
    <row r="388" spans="1:6" x14ac:dyDescent="0.2">
      <c r="A388" s="151" t="s">
        <v>1422</v>
      </c>
      <c r="B388" s="151" t="s">
        <v>1516</v>
      </c>
      <c r="C388" s="151" t="s">
        <v>1424</v>
      </c>
      <c r="D388" s="151" t="s">
        <v>1517</v>
      </c>
      <c r="E388" s="144" t="str">
        <f t="shared" ref="E388:E451" si="6">CONCATENATE(A388,B388)</f>
        <v>福島県昭和村</v>
      </c>
      <c r="F388" s="151" t="s">
        <v>1515</v>
      </c>
    </row>
    <row r="389" spans="1:6" x14ac:dyDescent="0.2">
      <c r="A389" s="151" t="s">
        <v>1422</v>
      </c>
      <c r="B389" s="151" t="s">
        <v>1519</v>
      </c>
      <c r="C389" s="151" t="s">
        <v>1424</v>
      </c>
      <c r="D389" s="151" t="s">
        <v>1520</v>
      </c>
      <c r="E389" s="144" t="str">
        <f t="shared" si="6"/>
        <v>福島県会津美里町</v>
      </c>
      <c r="F389" s="151" t="s">
        <v>1518</v>
      </c>
    </row>
    <row r="390" spans="1:6" x14ac:dyDescent="0.2">
      <c r="A390" s="151" t="s">
        <v>1422</v>
      </c>
      <c r="B390" s="151" t="s">
        <v>1522</v>
      </c>
      <c r="C390" s="151" t="s">
        <v>1424</v>
      </c>
      <c r="D390" s="151" t="s">
        <v>1523</v>
      </c>
      <c r="E390" s="144" t="str">
        <f t="shared" si="6"/>
        <v>福島県西郷村</v>
      </c>
      <c r="F390" s="151" t="s">
        <v>1521</v>
      </c>
    </row>
    <row r="391" spans="1:6" x14ac:dyDescent="0.2">
      <c r="A391" s="151" t="s">
        <v>1422</v>
      </c>
      <c r="B391" s="151" t="s">
        <v>1525</v>
      </c>
      <c r="C391" s="151" t="s">
        <v>1424</v>
      </c>
      <c r="D391" s="151" t="s">
        <v>1526</v>
      </c>
      <c r="E391" s="144" t="str">
        <f t="shared" si="6"/>
        <v>福島県泉崎村</v>
      </c>
      <c r="F391" s="151" t="s">
        <v>1524</v>
      </c>
    </row>
    <row r="392" spans="1:6" x14ac:dyDescent="0.2">
      <c r="A392" s="151" t="s">
        <v>1422</v>
      </c>
      <c r="B392" s="151" t="s">
        <v>1528</v>
      </c>
      <c r="C392" s="151" t="s">
        <v>1424</v>
      </c>
      <c r="D392" s="151" t="s">
        <v>1529</v>
      </c>
      <c r="E392" s="144" t="str">
        <f t="shared" si="6"/>
        <v>福島県中島村</v>
      </c>
      <c r="F392" s="151" t="s">
        <v>1527</v>
      </c>
    </row>
    <row r="393" spans="1:6" x14ac:dyDescent="0.2">
      <c r="A393" s="151" t="s">
        <v>1422</v>
      </c>
      <c r="B393" s="151" t="s">
        <v>1531</v>
      </c>
      <c r="C393" s="151" t="s">
        <v>1424</v>
      </c>
      <c r="D393" s="151" t="s">
        <v>1532</v>
      </c>
      <c r="E393" s="144" t="str">
        <f t="shared" si="6"/>
        <v>福島県矢吹町</v>
      </c>
      <c r="F393" s="151" t="s">
        <v>1530</v>
      </c>
    </row>
    <row r="394" spans="1:6" x14ac:dyDescent="0.2">
      <c r="A394" s="151" t="s">
        <v>1422</v>
      </c>
      <c r="B394" s="151" t="s">
        <v>1534</v>
      </c>
      <c r="C394" s="151" t="s">
        <v>1424</v>
      </c>
      <c r="D394" s="151" t="s">
        <v>1535</v>
      </c>
      <c r="E394" s="144" t="str">
        <f t="shared" si="6"/>
        <v>福島県棚倉町</v>
      </c>
      <c r="F394" s="151" t="s">
        <v>1533</v>
      </c>
    </row>
    <row r="395" spans="1:6" x14ac:dyDescent="0.2">
      <c r="A395" s="151" t="s">
        <v>1422</v>
      </c>
      <c r="B395" s="151" t="s">
        <v>1537</v>
      </c>
      <c r="C395" s="151" t="s">
        <v>1424</v>
      </c>
      <c r="D395" s="151" t="s">
        <v>1538</v>
      </c>
      <c r="E395" s="144" t="str">
        <f t="shared" si="6"/>
        <v>福島県矢祭町</v>
      </c>
      <c r="F395" s="151" t="s">
        <v>1536</v>
      </c>
    </row>
    <row r="396" spans="1:6" x14ac:dyDescent="0.2">
      <c r="A396" s="151" t="s">
        <v>1422</v>
      </c>
      <c r="B396" s="151" t="s">
        <v>1540</v>
      </c>
      <c r="C396" s="151" t="s">
        <v>1424</v>
      </c>
      <c r="D396" s="151" t="s">
        <v>1541</v>
      </c>
      <c r="E396" s="144" t="str">
        <f t="shared" si="6"/>
        <v>福島県塙町</v>
      </c>
      <c r="F396" s="151" t="s">
        <v>1539</v>
      </c>
    </row>
    <row r="397" spans="1:6" x14ac:dyDescent="0.2">
      <c r="A397" s="151" t="s">
        <v>1422</v>
      </c>
      <c r="B397" s="151" t="s">
        <v>1543</v>
      </c>
      <c r="C397" s="151" t="s">
        <v>1424</v>
      </c>
      <c r="D397" s="151" t="s">
        <v>1544</v>
      </c>
      <c r="E397" s="144" t="str">
        <f t="shared" si="6"/>
        <v>福島県鮫川村</v>
      </c>
      <c r="F397" s="151" t="s">
        <v>1542</v>
      </c>
    </row>
    <row r="398" spans="1:6" x14ac:dyDescent="0.2">
      <c r="A398" s="151" t="s">
        <v>1422</v>
      </c>
      <c r="B398" s="151" t="s">
        <v>1546</v>
      </c>
      <c r="C398" s="151" t="s">
        <v>1424</v>
      </c>
      <c r="D398" s="151" t="s">
        <v>1547</v>
      </c>
      <c r="E398" s="144" t="str">
        <f t="shared" si="6"/>
        <v>福島県石川町</v>
      </c>
      <c r="F398" s="151" t="s">
        <v>1545</v>
      </c>
    </row>
    <row r="399" spans="1:6" x14ac:dyDescent="0.2">
      <c r="A399" s="151" t="s">
        <v>1422</v>
      </c>
      <c r="B399" s="151" t="s">
        <v>1549</v>
      </c>
      <c r="C399" s="151" t="s">
        <v>1424</v>
      </c>
      <c r="D399" s="151" t="s">
        <v>1550</v>
      </c>
      <c r="E399" s="144" t="str">
        <f t="shared" si="6"/>
        <v>福島県玉川村</v>
      </c>
      <c r="F399" s="151" t="s">
        <v>1548</v>
      </c>
    </row>
    <row r="400" spans="1:6" x14ac:dyDescent="0.2">
      <c r="A400" s="151" t="s">
        <v>1422</v>
      </c>
      <c r="B400" s="151" t="s">
        <v>1552</v>
      </c>
      <c r="C400" s="151" t="s">
        <v>1424</v>
      </c>
      <c r="D400" s="151" t="s">
        <v>1553</v>
      </c>
      <c r="E400" s="144" t="str">
        <f t="shared" si="6"/>
        <v>福島県平田村</v>
      </c>
      <c r="F400" s="151" t="s">
        <v>1551</v>
      </c>
    </row>
    <row r="401" spans="1:6" x14ac:dyDescent="0.2">
      <c r="A401" s="151" t="s">
        <v>1422</v>
      </c>
      <c r="B401" s="151" t="s">
        <v>1555</v>
      </c>
      <c r="C401" s="151" t="s">
        <v>1424</v>
      </c>
      <c r="D401" s="151" t="s">
        <v>1556</v>
      </c>
      <c r="E401" s="144" t="str">
        <f t="shared" si="6"/>
        <v>福島県浅川町</v>
      </c>
      <c r="F401" s="151" t="s">
        <v>1554</v>
      </c>
    </row>
    <row r="402" spans="1:6" x14ac:dyDescent="0.2">
      <c r="A402" s="151" t="s">
        <v>1422</v>
      </c>
      <c r="B402" s="151" t="s">
        <v>1558</v>
      </c>
      <c r="C402" s="151" t="s">
        <v>1424</v>
      </c>
      <c r="D402" s="151" t="s">
        <v>1559</v>
      </c>
      <c r="E402" s="144" t="str">
        <f t="shared" si="6"/>
        <v>福島県古殿町</v>
      </c>
      <c r="F402" s="151" t="s">
        <v>1557</v>
      </c>
    </row>
    <row r="403" spans="1:6" x14ac:dyDescent="0.2">
      <c r="A403" s="151" t="s">
        <v>1422</v>
      </c>
      <c r="B403" s="151" t="s">
        <v>1561</v>
      </c>
      <c r="C403" s="151" t="s">
        <v>1424</v>
      </c>
      <c r="D403" s="151" t="s">
        <v>1562</v>
      </c>
      <c r="E403" s="144" t="str">
        <f t="shared" si="6"/>
        <v>福島県三春町</v>
      </c>
      <c r="F403" s="151" t="s">
        <v>1560</v>
      </c>
    </row>
    <row r="404" spans="1:6" x14ac:dyDescent="0.2">
      <c r="A404" s="151" t="s">
        <v>1422</v>
      </c>
      <c r="B404" s="151" t="s">
        <v>1564</v>
      </c>
      <c r="C404" s="151" t="s">
        <v>1424</v>
      </c>
      <c r="D404" s="151" t="s">
        <v>1565</v>
      </c>
      <c r="E404" s="144" t="str">
        <f t="shared" si="6"/>
        <v>福島県小野町</v>
      </c>
      <c r="F404" s="151" t="s">
        <v>1563</v>
      </c>
    </row>
    <row r="405" spans="1:6" x14ac:dyDescent="0.2">
      <c r="A405" s="151" t="s">
        <v>1422</v>
      </c>
      <c r="B405" s="151" t="s">
        <v>1567</v>
      </c>
      <c r="C405" s="151" t="s">
        <v>1424</v>
      </c>
      <c r="D405" s="151" t="s">
        <v>1568</v>
      </c>
      <c r="E405" s="144" t="str">
        <f t="shared" si="6"/>
        <v>福島県広野町</v>
      </c>
      <c r="F405" s="151" t="s">
        <v>1566</v>
      </c>
    </row>
    <row r="406" spans="1:6" x14ac:dyDescent="0.2">
      <c r="A406" s="151" t="s">
        <v>1422</v>
      </c>
      <c r="B406" s="151" t="s">
        <v>1570</v>
      </c>
      <c r="C406" s="151" t="s">
        <v>1424</v>
      </c>
      <c r="D406" s="151" t="s">
        <v>1571</v>
      </c>
      <c r="E406" s="144" t="str">
        <f t="shared" si="6"/>
        <v>福島県楢葉町</v>
      </c>
      <c r="F406" s="151" t="s">
        <v>1569</v>
      </c>
    </row>
    <row r="407" spans="1:6" x14ac:dyDescent="0.2">
      <c r="A407" s="151" t="s">
        <v>1422</v>
      </c>
      <c r="B407" s="151" t="s">
        <v>1573</v>
      </c>
      <c r="C407" s="151" t="s">
        <v>1424</v>
      </c>
      <c r="D407" s="151" t="s">
        <v>1574</v>
      </c>
      <c r="E407" s="144" t="str">
        <f t="shared" si="6"/>
        <v>福島県富岡町</v>
      </c>
      <c r="F407" s="151" t="s">
        <v>1572</v>
      </c>
    </row>
    <row r="408" spans="1:6" x14ac:dyDescent="0.2">
      <c r="A408" s="151" t="s">
        <v>1422</v>
      </c>
      <c r="B408" s="151" t="s">
        <v>1576</v>
      </c>
      <c r="C408" s="151" t="s">
        <v>1424</v>
      </c>
      <c r="D408" s="151" t="s">
        <v>1577</v>
      </c>
      <c r="E408" s="144" t="str">
        <f t="shared" si="6"/>
        <v>福島県川内村</v>
      </c>
      <c r="F408" s="151" t="s">
        <v>1575</v>
      </c>
    </row>
    <row r="409" spans="1:6" x14ac:dyDescent="0.2">
      <c r="A409" s="151" t="s">
        <v>1422</v>
      </c>
      <c r="B409" s="151" t="s">
        <v>1579</v>
      </c>
      <c r="C409" s="151" t="s">
        <v>1424</v>
      </c>
      <c r="D409" s="151" t="s">
        <v>1580</v>
      </c>
      <c r="E409" s="144" t="str">
        <f t="shared" si="6"/>
        <v>福島県大熊町</v>
      </c>
      <c r="F409" s="151" t="s">
        <v>1578</v>
      </c>
    </row>
    <row r="410" spans="1:6" x14ac:dyDescent="0.2">
      <c r="A410" s="151" t="s">
        <v>1422</v>
      </c>
      <c r="B410" s="151" t="s">
        <v>1582</v>
      </c>
      <c r="C410" s="151" t="s">
        <v>1424</v>
      </c>
      <c r="D410" s="151" t="s">
        <v>1583</v>
      </c>
      <c r="E410" s="144" t="str">
        <f t="shared" si="6"/>
        <v>福島県双葉町</v>
      </c>
      <c r="F410" s="151" t="s">
        <v>1581</v>
      </c>
    </row>
    <row r="411" spans="1:6" x14ac:dyDescent="0.2">
      <c r="A411" s="151" t="s">
        <v>1422</v>
      </c>
      <c r="B411" s="151" t="s">
        <v>1585</v>
      </c>
      <c r="C411" s="151" t="s">
        <v>1424</v>
      </c>
      <c r="D411" s="151" t="s">
        <v>1586</v>
      </c>
      <c r="E411" s="144" t="str">
        <f t="shared" si="6"/>
        <v>福島県浪江町</v>
      </c>
      <c r="F411" s="151" t="s">
        <v>1584</v>
      </c>
    </row>
    <row r="412" spans="1:6" x14ac:dyDescent="0.2">
      <c r="A412" s="151" t="s">
        <v>1422</v>
      </c>
      <c r="B412" s="151" t="s">
        <v>1588</v>
      </c>
      <c r="C412" s="151" t="s">
        <v>1424</v>
      </c>
      <c r="D412" s="151" t="s">
        <v>1589</v>
      </c>
      <c r="E412" s="144" t="str">
        <f t="shared" si="6"/>
        <v>福島県葛尾村</v>
      </c>
      <c r="F412" s="151" t="s">
        <v>1587</v>
      </c>
    </row>
    <row r="413" spans="1:6" x14ac:dyDescent="0.2">
      <c r="A413" s="151" t="s">
        <v>1422</v>
      </c>
      <c r="B413" s="151" t="s">
        <v>1591</v>
      </c>
      <c r="C413" s="151" t="s">
        <v>1424</v>
      </c>
      <c r="D413" s="151" t="s">
        <v>1592</v>
      </c>
      <c r="E413" s="144" t="str">
        <f t="shared" si="6"/>
        <v>福島県新地町</v>
      </c>
      <c r="F413" s="151" t="s">
        <v>1590</v>
      </c>
    </row>
    <row r="414" spans="1:6" x14ac:dyDescent="0.2">
      <c r="A414" s="151" t="s">
        <v>1422</v>
      </c>
      <c r="B414" s="151" t="s">
        <v>1594</v>
      </c>
      <c r="C414" s="151" t="s">
        <v>1424</v>
      </c>
      <c r="D414" s="151" t="s">
        <v>1595</v>
      </c>
      <c r="E414" s="144" t="str">
        <f t="shared" si="6"/>
        <v>福島県飯舘村</v>
      </c>
      <c r="F414" s="151" t="s">
        <v>1593</v>
      </c>
    </row>
    <row r="415" spans="1:6" x14ac:dyDescent="0.2">
      <c r="A415" s="148" t="s">
        <v>1597</v>
      </c>
      <c r="B415" s="149"/>
      <c r="C415" s="150" t="s">
        <v>1598</v>
      </c>
      <c r="D415" s="149"/>
      <c r="E415" s="144" t="str">
        <f t="shared" si="6"/>
        <v>茨城県</v>
      </c>
      <c r="F415" s="148" t="s">
        <v>1596</v>
      </c>
    </row>
    <row r="416" spans="1:6" x14ac:dyDescent="0.2">
      <c r="A416" s="151" t="s">
        <v>1600</v>
      </c>
      <c r="B416" s="151" t="s">
        <v>1601</v>
      </c>
      <c r="C416" s="151" t="s">
        <v>1602</v>
      </c>
      <c r="D416" s="151" t="s">
        <v>1603</v>
      </c>
      <c r="E416" s="144" t="str">
        <f t="shared" si="6"/>
        <v>茨城県水戸市</v>
      </c>
      <c r="F416" s="151" t="s">
        <v>1599</v>
      </c>
    </row>
    <row r="417" spans="1:6" x14ac:dyDescent="0.2">
      <c r="A417" s="151" t="s">
        <v>1600</v>
      </c>
      <c r="B417" s="151" t="s">
        <v>1605</v>
      </c>
      <c r="C417" s="151" t="s">
        <v>1602</v>
      </c>
      <c r="D417" s="151" t="s">
        <v>1606</v>
      </c>
      <c r="E417" s="144" t="str">
        <f t="shared" si="6"/>
        <v>茨城県日立市</v>
      </c>
      <c r="F417" s="151" t="s">
        <v>1604</v>
      </c>
    </row>
    <row r="418" spans="1:6" x14ac:dyDescent="0.2">
      <c r="A418" s="151" t="s">
        <v>1600</v>
      </c>
      <c r="B418" s="151" t="s">
        <v>1608</v>
      </c>
      <c r="C418" s="151" t="s">
        <v>1602</v>
      </c>
      <c r="D418" s="151" t="s">
        <v>1609</v>
      </c>
      <c r="E418" s="144" t="str">
        <f t="shared" si="6"/>
        <v>茨城県土浦市</v>
      </c>
      <c r="F418" s="151" t="s">
        <v>1607</v>
      </c>
    </row>
    <row r="419" spans="1:6" x14ac:dyDescent="0.2">
      <c r="A419" s="151" t="s">
        <v>1600</v>
      </c>
      <c r="B419" s="151" t="s">
        <v>1611</v>
      </c>
      <c r="C419" s="151" t="s">
        <v>1602</v>
      </c>
      <c r="D419" s="151" t="s">
        <v>1612</v>
      </c>
      <c r="E419" s="144" t="str">
        <f t="shared" si="6"/>
        <v>茨城県古河市</v>
      </c>
      <c r="F419" s="151" t="s">
        <v>1610</v>
      </c>
    </row>
    <row r="420" spans="1:6" x14ac:dyDescent="0.2">
      <c r="A420" s="151" t="s">
        <v>1600</v>
      </c>
      <c r="B420" s="151" t="s">
        <v>1614</v>
      </c>
      <c r="C420" s="151" t="s">
        <v>1602</v>
      </c>
      <c r="D420" s="151" t="s">
        <v>1615</v>
      </c>
      <c r="E420" s="144" t="str">
        <f t="shared" si="6"/>
        <v>茨城県石岡市</v>
      </c>
      <c r="F420" s="151" t="s">
        <v>1613</v>
      </c>
    </row>
    <row r="421" spans="1:6" x14ac:dyDescent="0.2">
      <c r="A421" s="151" t="s">
        <v>1600</v>
      </c>
      <c r="B421" s="151" t="s">
        <v>1617</v>
      </c>
      <c r="C421" s="151" t="s">
        <v>1602</v>
      </c>
      <c r="D421" s="151" t="s">
        <v>1618</v>
      </c>
      <c r="E421" s="144" t="str">
        <f t="shared" si="6"/>
        <v>茨城県結城市</v>
      </c>
      <c r="F421" s="151" t="s">
        <v>1616</v>
      </c>
    </row>
    <row r="422" spans="1:6" x14ac:dyDescent="0.2">
      <c r="A422" s="151" t="s">
        <v>1600</v>
      </c>
      <c r="B422" s="151" t="s">
        <v>1620</v>
      </c>
      <c r="C422" s="151" t="s">
        <v>1602</v>
      </c>
      <c r="D422" s="151" t="s">
        <v>1621</v>
      </c>
      <c r="E422" s="144" t="str">
        <f t="shared" si="6"/>
        <v>茨城県龍ケ崎市</v>
      </c>
      <c r="F422" s="151" t="s">
        <v>1619</v>
      </c>
    </row>
    <row r="423" spans="1:6" x14ac:dyDescent="0.2">
      <c r="A423" s="151" t="s">
        <v>1600</v>
      </c>
      <c r="B423" s="151" t="s">
        <v>1623</v>
      </c>
      <c r="C423" s="151" t="s">
        <v>1602</v>
      </c>
      <c r="D423" s="151" t="s">
        <v>1624</v>
      </c>
      <c r="E423" s="144" t="str">
        <f t="shared" si="6"/>
        <v>茨城県下妻市</v>
      </c>
      <c r="F423" s="151" t="s">
        <v>1622</v>
      </c>
    </row>
    <row r="424" spans="1:6" x14ac:dyDescent="0.2">
      <c r="A424" s="151" t="s">
        <v>1600</v>
      </c>
      <c r="B424" s="151" t="s">
        <v>1626</v>
      </c>
      <c r="C424" s="151" t="s">
        <v>1602</v>
      </c>
      <c r="D424" s="151" t="s">
        <v>1627</v>
      </c>
      <c r="E424" s="144" t="str">
        <f t="shared" si="6"/>
        <v>茨城県常総市</v>
      </c>
      <c r="F424" s="151" t="s">
        <v>1625</v>
      </c>
    </row>
    <row r="425" spans="1:6" x14ac:dyDescent="0.2">
      <c r="A425" s="151" t="s">
        <v>1600</v>
      </c>
      <c r="B425" s="151" t="s">
        <v>1629</v>
      </c>
      <c r="C425" s="151" t="s">
        <v>1602</v>
      </c>
      <c r="D425" s="151" t="s">
        <v>1630</v>
      </c>
      <c r="E425" s="144" t="str">
        <f t="shared" si="6"/>
        <v>茨城県常陸太田市</v>
      </c>
      <c r="F425" s="151" t="s">
        <v>1628</v>
      </c>
    </row>
    <row r="426" spans="1:6" x14ac:dyDescent="0.2">
      <c r="A426" s="151" t="s">
        <v>1600</v>
      </c>
      <c r="B426" s="151" t="s">
        <v>1632</v>
      </c>
      <c r="C426" s="151" t="s">
        <v>1602</v>
      </c>
      <c r="D426" s="151" t="s">
        <v>1633</v>
      </c>
      <c r="E426" s="144" t="str">
        <f t="shared" si="6"/>
        <v>茨城県高萩市</v>
      </c>
      <c r="F426" s="151" t="s">
        <v>1631</v>
      </c>
    </row>
    <row r="427" spans="1:6" x14ac:dyDescent="0.2">
      <c r="A427" s="151" t="s">
        <v>1600</v>
      </c>
      <c r="B427" s="151" t="s">
        <v>1635</v>
      </c>
      <c r="C427" s="151" t="s">
        <v>1602</v>
      </c>
      <c r="D427" s="151" t="s">
        <v>1636</v>
      </c>
      <c r="E427" s="144" t="str">
        <f t="shared" si="6"/>
        <v>茨城県北茨城市</v>
      </c>
      <c r="F427" s="151" t="s">
        <v>1634</v>
      </c>
    </row>
    <row r="428" spans="1:6" x14ac:dyDescent="0.2">
      <c r="A428" s="151" t="s">
        <v>1600</v>
      </c>
      <c r="B428" s="151" t="s">
        <v>1638</v>
      </c>
      <c r="C428" s="151" t="s">
        <v>1602</v>
      </c>
      <c r="D428" s="151" t="s">
        <v>1639</v>
      </c>
      <c r="E428" s="144" t="str">
        <f t="shared" si="6"/>
        <v>茨城県笠間市</v>
      </c>
      <c r="F428" s="151" t="s">
        <v>1637</v>
      </c>
    </row>
    <row r="429" spans="1:6" x14ac:dyDescent="0.2">
      <c r="A429" s="151" t="s">
        <v>1600</v>
      </c>
      <c r="B429" s="151" t="s">
        <v>1641</v>
      </c>
      <c r="C429" s="151" t="s">
        <v>1602</v>
      </c>
      <c r="D429" s="151" t="s">
        <v>1642</v>
      </c>
      <c r="E429" s="144" t="str">
        <f t="shared" si="6"/>
        <v>茨城県取手市</v>
      </c>
      <c r="F429" s="151" t="s">
        <v>1640</v>
      </c>
    </row>
    <row r="430" spans="1:6" x14ac:dyDescent="0.2">
      <c r="A430" s="151" t="s">
        <v>1600</v>
      </c>
      <c r="B430" s="151" t="s">
        <v>1644</v>
      </c>
      <c r="C430" s="151" t="s">
        <v>1602</v>
      </c>
      <c r="D430" s="151" t="s">
        <v>1645</v>
      </c>
      <c r="E430" s="144" t="str">
        <f t="shared" si="6"/>
        <v>茨城県牛久市</v>
      </c>
      <c r="F430" s="151" t="s">
        <v>1643</v>
      </c>
    </row>
    <row r="431" spans="1:6" x14ac:dyDescent="0.2">
      <c r="A431" s="151" t="s">
        <v>1600</v>
      </c>
      <c r="B431" s="151" t="s">
        <v>1647</v>
      </c>
      <c r="C431" s="151" t="s">
        <v>1602</v>
      </c>
      <c r="D431" s="151" t="s">
        <v>1648</v>
      </c>
      <c r="E431" s="144" t="str">
        <f t="shared" si="6"/>
        <v>茨城県つくば市</v>
      </c>
      <c r="F431" s="151" t="s">
        <v>1646</v>
      </c>
    </row>
    <row r="432" spans="1:6" x14ac:dyDescent="0.2">
      <c r="A432" s="151" t="s">
        <v>1600</v>
      </c>
      <c r="B432" s="151" t="s">
        <v>1650</v>
      </c>
      <c r="C432" s="151" t="s">
        <v>1602</v>
      </c>
      <c r="D432" s="151" t="s">
        <v>1651</v>
      </c>
      <c r="E432" s="144" t="str">
        <f t="shared" si="6"/>
        <v>茨城県ひたちなか市</v>
      </c>
      <c r="F432" s="151" t="s">
        <v>1649</v>
      </c>
    </row>
    <row r="433" spans="1:6" x14ac:dyDescent="0.2">
      <c r="A433" s="151" t="s">
        <v>1600</v>
      </c>
      <c r="B433" s="151" t="s">
        <v>1653</v>
      </c>
      <c r="C433" s="151" t="s">
        <v>1602</v>
      </c>
      <c r="D433" s="151" t="s">
        <v>1654</v>
      </c>
      <c r="E433" s="144" t="str">
        <f t="shared" si="6"/>
        <v>茨城県鹿嶋市</v>
      </c>
      <c r="F433" s="151" t="s">
        <v>1652</v>
      </c>
    </row>
    <row r="434" spans="1:6" x14ac:dyDescent="0.2">
      <c r="A434" s="151" t="s">
        <v>1600</v>
      </c>
      <c r="B434" s="151" t="s">
        <v>1656</v>
      </c>
      <c r="C434" s="151" t="s">
        <v>1602</v>
      </c>
      <c r="D434" s="151" t="s">
        <v>1657</v>
      </c>
      <c r="E434" s="144" t="str">
        <f t="shared" si="6"/>
        <v>茨城県潮来市</v>
      </c>
      <c r="F434" s="151" t="s">
        <v>1655</v>
      </c>
    </row>
    <row r="435" spans="1:6" x14ac:dyDescent="0.2">
      <c r="A435" s="151" t="s">
        <v>1600</v>
      </c>
      <c r="B435" s="151" t="s">
        <v>1659</v>
      </c>
      <c r="C435" s="151" t="s">
        <v>1602</v>
      </c>
      <c r="D435" s="151" t="s">
        <v>1660</v>
      </c>
      <c r="E435" s="144" t="str">
        <f t="shared" si="6"/>
        <v>茨城県守谷市</v>
      </c>
      <c r="F435" s="151" t="s">
        <v>1658</v>
      </c>
    </row>
    <row r="436" spans="1:6" x14ac:dyDescent="0.2">
      <c r="A436" s="151" t="s">
        <v>1600</v>
      </c>
      <c r="B436" s="151" t="s">
        <v>1662</v>
      </c>
      <c r="C436" s="151" t="s">
        <v>1602</v>
      </c>
      <c r="D436" s="151" t="s">
        <v>1663</v>
      </c>
      <c r="E436" s="144" t="str">
        <f t="shared" si="6"/>
        <v>茨城県常陸大宮市</v>
      </c>
      <c r="F436" s="151" t="s">
        <v>1661</v>
      </c>
    </row>
    <row r="437" spans="1:6" x14ac:dyDescent="0.2">
      <c r="A437" s="151" t="s">
        <v>1600</v>
      </c>
      <c r="B437" s="151" t="s">
        <v>1665</v>
      </c>
      <c r="C437" s="151" t="s">
        <v>1602</v>
      </c>
      <c r="D437" s="151" t="s">
        <v>1666</v>
      </c>
      <c r="E437" s="144" t="str">
        <f t="shared" si="6"/>
        <v>茨城県那珂市</v>
      </c>
      <c r="F437" s="151" t="s">
        <v>1664</v>
      </c>
    </row>
    <row r="438" spans="1:6" x14ac:dyDescent="0.2">
      <c r="A438" s="151" t="s">
        <v>1600</v>
      </c>
      <c r="B438" s="151" t="s">
        <v>1668</v>
      </c>
      <c r="C438" s="151" t="s">
        <v>1602</v>
      </c>
      <c r="D438" s="151" t="s">
        <v>1669</v>
      </c>
      <c r="E438" s="144" t="str">
        <f t="shared" si="6"/>
        <v>茨城県筑西市</v>
      </c>
      <c r="F438" s="151" t="s">
        <v>1667</v>
      </c>
    </row>
    <row r="439" spans="1:6" x14ac:dyDescent="0.2">
      <c r="A439" s="151" t="s">
        <v>1600</v>
      </c>
      <c r="B439" s="151" t="s">
        <v>1671</v>
      </c>
      <c r="C439" s="151" t="s">
        <v>1602</v>
      </c>
      <c r="D439" s="151" t="s">
        <v>1672</v>
      </c>
      <c r="E439" s="144" t="str">
        <f t="shared" si="6"/>
        <v>茨城県坂東市</v>
      </c>
      <c r="F439" s="151" t="s">
        <v>1670</v>
      </c>
    </row>
    <row r="440" spans="1:6" x14ac:dyDescent="0.2">
      <c r="A440" s="151" t="s">
        <v>1600</v>
      </c>
      <c r="B440" s="151" t="s">
        <v>1674</v>
      </c>
      <c r="C440" s="151" t="s">
        <v>1602</v>
      </c>
      <c r="D440" s="151" t="s">
        <v>1675</v>
      </c>
      <c r="E440" s="144" t="str">
        <f t="shared" si="6"/>
        <v>茨城県稲敷市</v>
      </c>
      <c r="F440" s="151" t="s">
        <v>1673</v>
      </c>
    </row>
    <row r="441" spans="1:6" x14ac:dyDescent="0.2">
      <c r="A441" s="151" t="s">
        <v>1600</v>
      </c>
      <c r="B441" s="151" t="s">
        <v>1677</v>
      </c>
      <c r="C441" s="151" t="s">
        <v>1602</v>
      </c>
      <c r="D441" s="151" t="s">
        <v>1678</v>
      </c>
      <c r="E441" s="144" t="str">
        <f t="shared" si="6"/>
        <v>茨城県かすみがうら市</v>
      </c>
      <c r="F441" s="151" t="s">
        <v>1676</v>
      </c>
    </row>
    <row r="442" spans="1:6" x14ac:dyDescent="0.2">
      <c r="A442" s="151" t="s">
        <v>1600</v>
      </c>
      <c r="B442" s="151" t="s">
        <v>1680</v>
      </c>
      <c r="C442" s="151" t="s">
        <v>1602</v>
      </c>
      <c r="D442" s="151" t="s">
        <v>1681</v>
      </c>
      <c r="E442" s="144" t="str">
        <f t="shared" si="6"/>
        <v>茨城県桜川市</v>
      </c>
      <c r="F442" s="151" t="s">
        <v>1679</v>
      </c>
    </row>
    <row r="443" spans="1:6" x14ac:dyDescent="0.2">
      <c r="A443" s="151" t="s">
        <v>1600</v>
      </c>
      <c r="B443" s="151" t="s">
        <v>1683</v>
      </c>
      <c r="C443" s="151" t="s">
        <v>1602</v>
      </c>
      <c r="D443" s="151" t="s">
        <v>1684</v>
      </c>
      <c r="E443" s="144" t="str">
        <f t="shared" si="6"/>
        <v>茨城県神栖市</v>
      </c>
      <c r="F443" s="151" t="s">
        <v>1682</v>
      </c>
    </row>
    <row r="444" spans="1:6" x14ac:dyDescent="0.2">
      <c r="A444" s="151" t="s">
        <v>1600</v>
      </c>
      <c r="B444" s="151" t="s">
        <v>1686</v>
      </c>
      <c r="C444" s="151" t="s">
        <v>1602</v>
      </c>
      <c r="D444" s="151" t="s">
        <v>1687</v>
      </c>
      <c r="E444" s="144" t="str">
        <f t="shared" si="6"/>
        <v>茨城県行方市</v>
      </c>
      <c r="F444" s="151" t="s">
        <v>1685</v>
      </c>
    </row>
    <row r="445" spans="1:6" x14ac:dyDescent="0.2">
      <c r="A445" s="151" t="s">
        <v>1600</v>
      </c>
      <c r="B445" s="151" t="s">
        <v>1689</v>
      </c>
      <c r="C445" s="151" t="s">
        <v>1602</v>
      </c>
      <c r="D445" s="151" t="s">
        <v>1690</v>
      </c>
      <c r="E445" s="144" t="str">
        <f t="shared" si="6"/>
        <v>茨城県鉾田市</v>
      </c>
      <c r="F445" s="151" t="s">
        <v>1688</v>
      </c>
    </row>
    <row r="446" spans="1:6" x14ac:dyDescent="0.2">
      <c r="A446" s="151" t="s">
        <v>1600</v>
      </c>
      <c r="B446" s="151" t="s">
        <v>1692</v>
      </c>
      <c r="C446" s="151" t="s">
        <v>1602</v>
      </c>
      <c r="D446" s="151" t="s">
        <v>1693</v>
      </c>
      <c r="E446" s="144" t="str">
        <f t="shared" si="6"/>
        <v>茨城県つくばみらい市</v>
      </c>
      <c r="F446" s="151" t="s">
        <v>1691</v>
      </c>
    </row>
    <row r="447" spans="1:6" x14ac:dyDescent="0.2">
      <c r="A447" s="151" t="s">
        <v>1600</v>
      </c>
      <c r="B447" s="151" t="s">
        <v>1695</v>
      </c>
      <c r="C447" s="151" t="s">
        <v>1602</v>
      </c>
      <c r="D447" s="151" t="s">
        <v>1696</v>
      </c>
      <c r="E447" s="144" t="str">
        <f t="shared" si="6"/>
        <v>茨城県小美玉市</v>
      </c>
      <c r="F447" s="151" t="s">
        <v>1694</v>
      </c>
    </row>
    <row r="448" spans="1:6" x14ac:dyDescent="0.2">
      <c r="A448" s="151" t="s">
        <v>1600</v>
      </c>
      <c r="B448" s="151" t="s">
        <v>1698</v>
      </c>
      <c r="C448" s="151" t="s">
        <v>1602</v>
      </c>
      <c r="D448" s="151" t="s">
        <v>1699</v>
      </c>
      <c r="E448" s="144" t="str">
        <f t="shared" si="6"/>
        <v>茨城県茨城町</v>
      </c>
      <c r="F448" s="151" t="s">
        <v>1697</v>
      </c>
    </row>
    <row r="449" spans="1:6" x14ac:dyDescent="0.2">
      <c r="A449" s="151" t="s">
        <v>1600</v>
      </c>
      <c r="B449" s="151" t="s">
        <v>1701</v>
      </c>
      <c r="C449" s="151" t="s">
        <v>1602</v>
      </c>
      <c r="D449" s="151" t="s">
        <v>1702</v>
      </c>
      <c r="E449" s="144" t="str">
        <f t="shared" si="6"/>
        <v>茨城県大洗町</v>
      </c>
      <c r="F449" s="151" t="s">
        <v>1700</v>
      </c>
    </row>
    <row r="450" spans="1:6" x14ac:dyDescent="0.2">
      <c r="A450" s="151" t="s">
        <v>1600</v>
      </c>
      <c r="B450" s="151" t="s">
        <v>1704</v>
      </c>
      <c r="C450" s="151" t="s">
        <v>1602</v>
      </c>
      <c r="D450" s="151" t="s">
        <v>1705</v>
      </c>
      <c r="E450" s="144" t="str">
        <f t="shared" si="6"/>
        <v>茨城県城里町</v>
      </c>
      <c r="F450" s="151" t="s">
        <v>1703</v>
      </c>
    </row>
    <row r="451" spans="1:6" x14ac:dyDescent="0.2">
      <c r="A451" s="151" t="s">
        <v>1600</v>
      </c>
      <c r="B451" s="151" t="s">
        <v>1707</v>
      </c>
      <c r="C451" s="151" t="s">
        <v>1602</v>
      </c>
      <c r="D451" s="151" t="s">
        <v>1708</v>
      </c>
      <c r="E451" s="144" t="str">
        <f t="shared" si="6"/>
        <v>茨城県東海村</v>
      </c>
      <c r="F451" s="151" t="s">
        <v>1706</v>
      </c>
    </row>
    <row r="452" spans="1:6" x14ac:dyDescent="0.2">
      <c r="A452" s="151" t="s">
        <v>1600</v>
      </c>
      <c r="B452" s="151" t="s">
        <v>1710</v>
      </c>
      <c r="C452" s="151" t="s">
        <v>1602</v>
      </c>
      <c r="D452" s="151" t="s">
        <v>1711</v>
      </c>
      <c r="E452" s="144" t="str">
        <f t="shared" ref="E452:E515" si="7">CONCATENATE(A452,B452)</f>
        <v>茨城県大子町</v>
      </c>
      <c r="F452" s="151" t="s">
        <v>1709</v>
      </c>
    </row>
    <row r="453" spans="1:6" x14ac:dyDescent="0.2">
      <c r="A453" s="151" t="s">
        <v>1600</v>
      </c>
      <c r="B453" s="151" t="s">
        <v>1713</v>
      </c>
      <c r="C453" s="151" t="s">
        <v>1602</v>
      </c>
      <c r="D453" s="151" t="s">
        <v>1714</v>
      </c>
      <c r="E453" s="144" t="str">
        <f t="shared" si="7"/>
        <v>茨城県美浦村</v>
      </c>
      <c r="F453" s="151" t="s">
        <v>1712</v>
      </c>
    </row>
    <row r="454" spans="1:6" x14ac:dyDescent="0.2">
      <c r="A454" s="151" t="s">
        <v>1600</v>
      </c>
      <c r="B454" s="151" t="s">
        <v>1716</v>
      </c>
      <c r="C454" s="151" t="s">
        <v>1602</v>
      </c>
      <c r="D454" s="151" t="s">
        <v>1717</v>
      </c>
      <c r="E454" s="144" t="str">
        <f t="shared" si="7"/>
        <v>茨城県阿見町</v>
      </c>
      <c r="F454" s="151" t="s">
        <v>1715</v>
      </c>
    </row>
    <row r="455" spans="1:6" x14ac:dyDescent="0.2">
      <c r="A455" s="151" t="s">
        <v>1600</v>
      </c>
      <c r="B455" s="151" t="s">
        <v>1719</v>
      </c>
      <c r="C455" s="151" t="s">
        <v>1602</v>
      </c>
      <c r="D455" s="151" t="s">
        <v>1720</v>
      </c>
      <c r="E455" s="144" t="str">
        <f t="shared" si="7"/>
        <v>茨城県河内町</v>
      </c>
      <c r="F455" s="151" t="s">
        <v>1718</v>
      </c>
    </row>
    <row r="456" spans="1:6" x14ac:dyDescent="0.2">
      <c r="A456" s="151" t="s">
        <v>1600</v>
      </c>
      <c r="B456" s="151" t="s">
        <v>1722</v>
      </c>
      <c r="C456" s="151" t="s">
        <v>1602</v>
      </c>
      <c r="D456" s="151" t="s">
        <v>1723</v>
      </c>
      <c r="E456" s="144" t="str">
        <f t="shared" si="7"/>
        <v>茨城県八千代町</v>
      </c>
      <c r="F456" s="151" t="s">
        <v>1721</v>
      </c>
    </row>
    <row r="457" spans="1:6" x14ac:dyDescent="0.2">
      <c r="A457" s="151" t="s">
        <v>1600</v>
      </c>
      <c r="B457" s="151" t="s">
        <v>1725</v>
      </c>
      <c r="C457" s="151" t="s">
        <v>1602</v>
      </c>
      <c r="D457" s="151" t="s">
        <v>1726</v>
      </c>
      <c r="E457" s="144" t="str">
        <f t="shared" si="7"/>
        <v>茨城県五霞町</v>
      </c>
      <c r="F457" s="151" t="s">
        <v>1724</v>
      </c>
    </row>
    <row r="458" spans="1:6" x14ac:dyDescent="0.2">
      <c r="A458" s="151" t="s">
        <v>1600</v>
      </c>
      <c r="B458" s="151" t="s">
        <v>1728</v>
      </c>
      <c r="C458" s="151" t="s">
        <v>1602</v>
      </c>
      <c r="D458" s="151" t="s">
        <v>1729</v>
      </c>
      <c r="E458" s="144" t="str">
        <f t="shared" si="7"/>
        <v>茨城県境町</v>
      </c>
      <c r="F458" s="151" t="s">
        <v>1727</v>
      </c>
    </row>
    <row r="459" spans="1:6" x14ac:dyDescent="0.2">
      <c r="A459" s="151" t="s">
        <v>1600</v>
      </c>
      <c r="B459" s="151" t="s">
        <v>1731</v>
      </c>
      <c r="C459" s="151" t="s">
        <v>1602</v>
      </c>
      <c r="D459" s="151" t="s">
        <v>1732</v>
      </c>
      <c r="E459" s="144" t="str">
        <f t="shared" si="7"/>
        <v>茨城県利根町</v>
      </c>
      <c r="F459" s="151" t="s">
        <v>1730</v>
      </c>
    </row>
    <row r="460" spans="1:6" x14ac:dyDescent="0.2">
      <c r="A460" s="148" t="s">
        <v>1734</v>
      </c>
      <c r="B460" s="149"/>
      <c r="C460" s="150" t="s">
        <v>1735</v>
      </c>
      <c r="D460" s="149"/>
      <c r="E460" s="144" t="str">
        <f t="shared" si="7"/>
        <v>栃木県</v>
      </c>
      <c r="F460" s="148" t="s">
        <v>1733</v>
      </c>
    </row>
    <row r="461" spans="1:6" x14ac:dyDescent="0.2">
      <c r="A461" s="151" t="s">
        <v>1737</v>
      </c>
      <c r="B461" s="151" t="s">
        <v>1738</v>
      </c>
      <c r="C461" s="151" t="s">
        <v>1739</v>
      </c>
      <c r="D461" s="151" t="s">
        <v>1740</v>
      </c>
      <c r="E461" s="144" t="str">
        <f t="shared" si="7"/>
        <v>栃木県宇都宮市</v>
      </c>
      <c r="F461" s="151" t="s">
        <v>1736</v>
      </c>
    </row>
    <row r="462" spans="1:6" x14ac:dyDescent="0.2">
      <c r="A462" s="151" t="s">
        <v>1737</v>
      </c>
      <c r="B462" s="151" t="s">
        <v>1742</v>
      </c>
      <c r="C462" s="151" t="s">
        <v>1739</v>
      </c>
      <c r="D462" s="151" t="s">
        <v>1743</v>
      </c>
      <c r="E462" s="144" t="str">
        <f t="shared" si="7"/>
        <v>栃木県足利市</v>
      </c>
      <c r="F462" s="151" t="s">
        <v>1741</v>
      </c>
    </row>
    <row r="463" spans="1:6" x14ac:dyDescent="0.2">
      <c r="A463" s="151" t="s">
        <v>1737</v>
      </c>
      <c r="B463" s="151" t="s">
        <v>1745</v>
      </c>
      <c r="C463" s="151" t="s">
        <v>1739</v>
      </c>
      <c r="D463" s="151" t="s">
        <v>1746</v>
      </c>
      <c r="E463" s="144" t="str">
        <f t="shared" si="7"/>
        <v>栃木県栃木市</v>
      </c>
      <c r="F463" s="151" t="s">
        <v>1744</v>
      </c>
    </row>
    <row r="464" spans="1:6" x14ac:dyDescent="0.2">
      <c r="A464" s="151" t="s">
        <v>1737</v>
      </c>
      <c r="B464" s="151" t="s">
        <v>1748</v>
      </c>
      <c r="C464" s="151" t="s">
        <v>1739</v>
      </c>
      <c r="D464" s="151" t="s">
        <v>1749</v>
      </c>
      <c r="E464" s="144" t="str">
        <f t="shared" si="7"/>
        <v>栃木県佐野市</v>
      </c>
      <c r="F464" s="151" t="s">
        <v>1747</v>
      </c>
    </row>
    <row r="465" spans="1:6" x14ac:dyDescent="0.2">
      <c r="A465" s="151" t="s">
        <v>1737</v>
      </c>
      <c r="B465" s="151" t="s">
        <v>1751</v>
      </c>
      <c r="C465" s="151" t="s">
        <v>1739</v>
      </c>
      <c r="D465" s="151" t="s">
        <v>1752</v>
      </c>
      <c r="E465" s="144" t="str">
        <f t="shared" si="7"/>
        <v>栃木県鹿沼市</v>
      </c>
      <c r="F465" s="151" t="s">
        <v>1750</v>
      </c>
    </row>
    <row r="466" spans="1:6" x14ac:dyDescent="0.2">
      <c r="A466" s="151" t="s">
        <v>1737</v>
      </c>
      <c r="B466" s="151" t="s">
        <v>1754</v>
      </c>
      <c r="C466" s="151" t="s">
        <v>1739</v>
      </c>
      <c r="D466" s="151" t="s">
        <v>1755</v>
      </c>
      <c r="E466" s="144" t="str">
        <f t="shared" si="7"/>
        <v>栃木県日光市</v>
      </c>
      <c r="F466" s="151" t="s">
        <v>1753</v>
      </c>
    </row>
    <row r="467" spans="1:6" x14ac:dyDescent="0.2">
      <c r="A467" s="151" t="s">
        <v>1737</v>
      </c>
      <c r="B467" s="151" t="s">
        <v>1757</v>
      </c>
      <c r="C467" s="151" t="s">
        <v>1739</v>
      </c>
      <c r="D467" s="151" t="s">
        <v>1758</v>
      </c>
      <c r="E467" s="144" t="str">
        <f t="shared" si="7"/>
        <v>栃木県小山市</v>
      </c>
      <c r="F467" s="151" t="s">
        <v>1756</v>
      </c>
    </row>
    <row r="468" spans="1:6" x14ac:dyDescent="0.2">
      <c r="A468" s="151" t="s">
        <v>1737</v>
      </c>
      <c r="B468" s="151" t="s">
        <v>1760</v>
      </c>
      <c r="C468" s="151" t="s">
        <v>1739</v>
      </c>
      <c r="D468" s="151" t="s">
        <v>1761</v>
      </c>
      <c r="E468" s="144" t="str">
        <f t="shared" si="7"/>
        <v>栃木県真岡市</v>
      </c>
      <c r="F468" s="151" t="s">
        <v>1759</v>
      </c>
    </row>
    <row r="469" spans="1:6" x14ac:dyDescent="0.2">
      <c r="A469" s="151" t="s">
        <v>1737</v>
      </c>
      <c r="B469" s="151" t="s">
        <v>1763</v>
      </c>
      <c r="C469" s="151" t="s">
        <v>1739</v>
      </c>
      <c r="D469" s="151" t="s">
        <v>1764</v>
      </c>
      <c r="E469" s="144" t="str">
        <f t="shared" si="7"/>
        <v>栃木県大田原市</v>
      </c>
      <c r="F469" s="151" t="s">
        <v>1762</v>
      </c>
    </row>
    <row r="470" spans="1:6" x14ac:dyDescent="0.2">
      <c r="A470" s="151" t="s">
        <v>1737</v>
      </c>
      <c r="B470" s="151" t="s">
        <v>1766</v>
      </c>
      <c r="C470" s="151" t="s">
        <v>1739</v>
      </c>
      <c r="D470" s="151" t="s">
        <v>1767</v>
      </c>
      <c r="E470" s="144" t="str">
        <f t="shared" si="7"/>
        <v>栃木県矢板市</v>
      </c>
      <c r="F470" s="151" t="s">
        <v>1765</v>
      </c>
    </row>
    <row r="471" spans="1:6" x14ac:dyDescent="0.2">
      <c r="A471" s="151" t="s">
        <v>1737</v>
      </c>
      <c r="B471" s="151" t="s">
        <v>1769</v>
      </c>
      <c r="C471" s="151" t="s">
        <v>1739</v>
      </c>
      <c r="D471" s="151" t="s">
        <v>1770</v>
      </c>
      <c r="E471" s="144" t="str">
        <f t="shared" si="7"/>
        <v>栃木県那須塩原市</v>
      </c>
      <c r="F471" s="151" t="s">
        <v>1768</v>
      </c>
    </row>
    <row r="472" spans="1:6" x14ac:dyDescent="0.2">
      <c r="A472" s="151" t="s">
        <v>1737</v>
      </c>
      <c r="B472" s="151" t="s">
        <v>1772</v>
      </c>
      <c r="C472" s="151" t="s">
        <v>1739</v>
      </c>
      <c r="D472" s="151" t="s">
        <v>1773</v>
      </c>
      <c r="E472" s="144" t="str">
        <f t="shared" si="7"/>
        <v>栃木県さくら市</v>
      </c>
      <c r="F472" s="151" t="s">
        <v>1771</v>
      </c>
    </row>
    <row r="473" spans="1:6" x14ac:dyDescent="0.2">
      <c r="A473" s="151" t="s">
        <v>1737</v>
      </c>
      <c r="B473" s="151" t="s">
        <v>1775</v>
      </c>
      <c r="C473" s="151" t="s">
        <v>1739</v>
      </c>
      <c r="D473" s="151" t="s">
        <v>1776</v>
      </c>
      <c r="E473" s="144" t="str">
        <f t="shared" si="7"/>
        <v>栃木県那須烏山市</v>
      </c>
      <c r="F473" s="151" t="s">
        <v>1774</v>
      </c>
    </row>
    <row r="474" spans="1:6" x14ac:dyDescent="0.2">
      <c r="A474" s="151" t="s">
        <v>1737</v>
      </c>
      <c r="B474" s="151" t="s">
        <v>1778</v>
      </c>
      <c r="C474" s="151" t="s">
        <v>1739</v>
      </c>
      <c r="D474" s="151" t="s">
        <v>1779</v>
      </c>
      <c r="E474" s="144" t="str">
        <f t="shared" si="7"/>
        <v>栃木県下野市</v>
      </c>
      <c r="F474" s="151" t="s">
        <v>1777</v>
      </c>
    </row>
    <row r="475" spans="1:6" x14ac:dyDescent="0.2">
      <c r="A475" s="151" t="s">
        <v>1737</v>
      </c>
      <c r="B475" s="151" t="s">
        <v>1781</v>
      </c>
      <c r="C475" s="151" t="s">
        <v>1739</v>
      </c>
      <c r="D475" s="151" t="s">
        <v>1782</v>
      </c>
      <c r="E475" s="144" t="str">
        <f t="shared" si="7"/>
        <v>栃木県上三川町</v>
      </c>
      <c r="F475" s="151" t="s">
        <v>1780</v>
      </c>
    </row>
    <row r="476" spans="1:6" x14ac:dyDescent="0.2">
      <c r="A476" s="151" t="s">
        <v>1737</v>
      </c>
      <c r="B476" s="151" t="s">
        <v>1784</v>
      </c>
      <c r="C476" s="151" t="s">
        <v>1739</v>
      </c>
      <c r="D476" s="151" t="s">
        <v>1785</v>
      </c>
      <c r="E476" s="144" t="str">
        <f t="shared" si="7"/>
        <v>栃木県益子町</v>
      </c>
      <c r="F476" s="151" t="s">
        <v>1783</v>
      </c>
    </row>
    <row r="477" spans="1:6" x14ac:dyDescent="0.2">
      <c r="A477" s="151" t="s">
        <v>1737</v>
      </c>
      <c r="B477" s="151" t="s">
        <v>1787</v>
      </c>
      <c r="C477" s="151" t="s">
        <v>1739</v>
      </c>
      <c r="D477" s="151" t="s">
        <v>1788</v>
      </c>
      <c r="E477" s="144" t="str">
        <f t="shared" si="7"/>
        <v>栃木県茂木町</v>
      </c>
      <c r="F477" s="151" t="s">
        <v>1786</v>
      </c>
    </row>
    <row r="478" spans="1:6" x14ac:dyDescent="0.2">
      <c r="A478" s="151" t="s">
        <v>1737</v>
      </c>
      <c r="B478" s="151" t="s">
        <v>1790</v>
      </c>
      <c r="C478" s="151" t="s">
        <v>1739</v>
      </c>
      <c r="D478" s="151" t="s">
        <v>1791</v>
      </c>
      <c r="E478" s="144" t="str">
        <f t="shared" si="7"/>
        <v>栃木県市貝町</v>
      </c>
      <c r="F478" s="151" t="s">
        <v>1789</v>
      </c>
    </row>
    <row r="479" spans="1:6" x14ac:dyDescent="0.2">
      <c r="A479" s="151" t="s">
        <v>1737</v>
      </c>
      <c r="B479" s="151" t="s">
        <v>1793</v>
      </c>
      <c r="C479" s="151" t="s">
        <v>1739</v>
      </c>
      <c r="D479" s="151" t="s">
        <v>1794</v>
      </c>
      <c r="E479" s="144" t="str">
        <f t="shared" si="7"/>
        <v>栃木県芳賀町</v>
      </c>
      <c r="F479" s="151" t="s">
        <v>1792</v>
      </c>
    </row>
    <row r="480" spans="1:6" x14ac:dyDescent="0.2">
      <c r="A480" s="151" t="s">
        <v>1737</v>
      </c>
      <c r="B480" s="151" t="s">
        <v>1796</v>
      </c>
      <c r="C480" s="151" t="s">
        <v>1739</v>
      </c>
      <c r="D480" s="151" t="s">
        <v>1797</v>
      </c>
      <c r="E480" s="144" t="str">
        <f t="shared" si="7"/>
        <v>栃木県壬生町</v>
      </c>
      <c r="F480" s="151" t="s">
        <v>1795</v>
      </c>
    </row>
    <row r="481" spans="1:6" x14ac:dyDescent="0.2">
      <c r="A481" s="151" t="s">
        <v>1737</v>
      </c>
      <c r="B481" s="151" t="s">
        <v>1799</v>
      </c>
      <c r="C481" s="151" t="s">
        <v>1739</v>
      </c>
      <c r="D481" s="151" t="s">
        <v>1800</v>
      </c>
      <c r="E481" s="144" t="str">
        <f t="shared" si="7"/>
        <v>栃木県野木町</v>
      </c>
      <c r="F481" s="151" t="s">
        <v>1798</v>
      </c>
    </row>
    <row r="482" spans="1:6" x14ac:dyDescent="0.2">
      <c r="A482" s="151" t="s">
        <v>1737</v>
      </c>
      <c r="B482" s="151" t="s">
        <v>1802</v>
      </c>
      <c r="C482" s="151" t="s">
        <v>1739</v>
      </c>
      <c r="D482" s="151" t="s">
        <v>1803</v>
      </c>
      <c r="E482" s="144" t="str">
        <f t="shared" si="7"/>
        <v>栃木県塩谷町</v>
      </c>
      <c r="F482" s="151" t="s">
        <v>1801</v>
      </c>
    </row>
    <row r="483" spans="1:6" x14ac:dyDescent="0.2">
      <c r="A483" s="151" t="s">
        <v>1737</v>
      </c>
      <c r="B483" s="151" t="s">
        <v>1805</v>
      </c>
      <c r="C483" s="151" t="s">
        <v>1739</v>
      </c>
      <c r="D483" s="151" t="s">
        <v>1806</v>
      </c>
      <c r="E483" s="144" t="str">
        <f t="shared" si="7"/>
        <v>栃木県高根沢町</v>
      </c>
      <c r="F483" s="151" t="s">
        <v>1804</v>
      </c>
    </row>
    <row r="484" spans="1:6" x14ac:dyDescent="0.2">
      <c r="A484" s="151" t="s">
        <v>1737</v>
      </c>
      <c r="B484" s="151" t="s">
        <v>1808</v>
      </c>
      <c r="C484" s="151" t="s">
        <v>1739</v>
      </c>
      <c r="D484" s="151" t="s">
        <v>1809</v>
      </c>
      <c r="E484" s="144" t="str">
        <f t="shared" si="7"/>
        <v>栃木県那須町</v>
      </c>
      <c r="F484" s="151" t="s">
        <v>1807</v>
      </c>
    </row>
    <row r="485" spans="1:6" x14ac:dyDescent="0.2">
      <c r="A485" s="151" t="s">
        <v>1737</v>
      </c>
      <c r="B485" s="151" t="s">
        <v>1811</v>
      </c>
      <c r="C485" s="151" t="s">
        <v>1739</v>
      </c>
      <c r="D485" s="151" t="s">
        <v>1812</v>
      </c>
      <c r="E485" s="144" t="str">
        <f t="shared" si="7"/>
        <v>栃木県那珂川町</v>
      </c>
      <c r="F485" s="151" t="s">
        <v>1810</v>
      </c>
    </row>
    <row r="486" spans="1:6" x14ac:dyDescent="0.2">
      <c r="A486" s="148" t="s">
        <v>1814</v>
      </c>
      <c r="B486" s="149"/>
      <c r="C486" s="150" t="s">
        <v>1815</v>
      </c>
      <c r="D486" s="149"/>
      <c r="E486" s="144" t="str">
        <f t="shared" si="7"/>
        <v>群馬県</v>
      </c>
      <c r="F486" s="148" t="s">
        <v>1813</v>
      </c>
    </row>
    <row r="487" spans="1:6" x14ac:dyDescent="0.2">
      <c r="A487" s="151" t="s">
        <v>1817</v>
      </c>
      <c r="B487" s="151" t="s">
        <v>1818</v>
      </c>
      <c r="C487" s="151" t="s">
        <v>1819</v>
      </c>
      <c r="D487" s="151" t="s">
        <v>1820</v>
      </c>
      <c r="E487" s="144" t="str">
        <f t="shared" si="7"/>
        <v>群馬県前橋市</v>
      </c>
      <c r="F487" s="151" t="s">
        <v>1816</v>
      </c>
    </row>
    <row r="488" spans="1:6" x14ac:dyDescent="0.2">
      <c r="A488" s="151" t="s">
        <v>1817</v>
      </c>
      <c r="B488" s="151" t="s">
        <v>1822</v>
      </c>
      <c r="C488" s="151" t="s">
        <v>1819</v>
      </c>
      <c r="D488" s="151" t="s">
        <v>1823</v>
      </c>
      <c r="E488" s="144" t="str">
        <f t="shared" si="7"/>
        <v>群馬県高崎市</v>
      </c>
      <c r="F488" s="151" t="s">
        <v>1821</v>
      </c>
    </row>
    <row r="489" spans="1:6" x14ac:dyDescent="0.2">
      <c r="A489" s="151" t="s">
        <v>1817</v>
      </c>
      <c r="B489" s="151" t="s">
        <v>1825</v>
      </c>
      <c r="C489" s="151" t="s">
        <v>1819</v>
      </c>
      <c r="D489" s="151" t="s">
        <v>1826</v>
      </c>
      <c r="E489" s="144" t="str">
        <f t="shared" si="7"/>
        <v>群馬県桐生市</v>
      </c>
      <c r="F489" s="151" t="s">
        <v>1824</v>
      </c>
    </row>
    <row r="490" spans="1:6" x14ac:dyDescent="0.2">
      <c r="A490" s="151" t="s">
        <v>1817</v>
      </c>
      <c r="B490" s="151" t="s">
        <v>1828</v>
      </c>
      <c r="C490" s="151" t="s">
        <v>1819</v>
      </c>
      <c r="D490" s="151" t="s">
        <v>1829</v>
      </c>
      <c r="E490" s="144" t="str">
        <f t="shared" si="7"/>
        <v>群馬県伊勢崎市</v>
      </c>
      <c r="F490" s="151" t="s">
        <v>1827</v>
      </c>
    </row>
    <row r="491" spans="1:6" x14ac:dyDescent="0.2">
      <c r="A491" s="151" t="s">
        <v>1817</v>
      </c>
      <c r="B491" s="151" t="s">
        <v>1831</v>
      </c>
      <c r="C491" s="151" t="s">
        <v>1819</v>
      </c>
      <c r="D491" s="151" t="s">
        <v>1832</v>
      </c>
      <c r="E491" s="144" t="str">
        <f t="shared" si="7"/>
        <v>群馬県太田市</v>
      </c>
      <c r="F491" s="151" t="s">
        <v>1830</v>
      </c>
    </row>
    <row r="492" spans="1:6" x14ac:dyDescent="0.2">
      <c r="A492" s="151" t="s">
        <v>1817</v>
      </c>
      <c r="B492" s="151" t="s">
        <v>1834</v>
      </c>
      <c r="C492" s="151" t="s">
        <v>1819</v>
      </c>
      <c r="D492" s="151" t="s">
        <v>1835</v>
      </c>
      <c r="E492" s="144" t="str">
        <f t="shared" si="7"/>
        <v>群馬県沼田市</v>
      </c>
      <c r="F492" s="151" t="s">
        <v>1833</v>
      </c>
    </row>
    <row r="493" spans="1:6" x14ac:dyDescent="0.2">
      <c r="A493" s="151" t="s">
        <v>1817</v>
      </c>
      <c r="B493" s="151" t="s">
        <v>1837</v>
      </c>
      <c r="C493" s="151" t="s">
        <v>1819</v>
      </c>
      <c r="D493" s="151" t="s">
        <v>1838</v>
      </c>
      <c r="E493" s="144" t="str">
        <f t="shared" si="7"/>
        <v>群馬県館林市</v>
      </c>
      <c r="F493" s="151" t="s">
        <v>1836</v>
      </c>
    </row>
    <row r="494" spans="1:6" x14ac:dyDescent="0.2">
      <c r="A494" s="151" t="s">
        <v>1817</v>
      </c>
      <c r="B494" s="151" t="s">
        <v>1840</v>
      </c>
      <c r="C494" s="151" t="s">
        <v>1819</v>
      </c>
      <c r="D494" s="151" t="s">
        <v>1841</v>
      </c>
      <c r="E494" s="144" t="str">
        <f t="shared" si="7"/>
        <v>群馬県渋川市</v>
      </c>
      <c r="F494" s="151" t="s">
        <v>1839</v>
      </c>
    </row>
    <row r="495" spans="1:6" x14ac:dyDescent="0.2">
      <c r="A495" s="151" t="s">
        <v>1817</v>
      </c>
      <c r="B495" s="151" t="s">
        <v>1843</v>
      </c>
      <c r="C495" s="151" t="s">
        <v>1819</v>
      </c>
      <c r="D495" s="151" t="s">
        <v>1844</v>
      </c>
      <c r="E495" s="144" t="str">
        <f t="shared" si="7"/>
        <v>群馬県藤岡市</v>
      </c>
      <c r="F495" s="151" t="s">
        <v>1842</v>
      </c>
    </row>
    <row r="496" spans="1:6" x14ac:dyDescent="0.2">
      <c r="A496" s="151" t="s">
        <v>1817</v>
      </c>
      <c r="B496" s="151" t="s">
        <v>1846</v>
      </c>
      <c r="C496" s="151" t="s">
        <v>1819</v>
      </c>
      <c r="D496" s="151" t="s">
        <v>1847</v>
      </c>
      <c r="E496" s="144" t="str">
        <f t="shared" si="7"/>
        <v>群馬県富岡市</v>
      </c>
      <c r="F496" s="151" t="s">
        <v>1845</v>
      </c>
    </row>
    <row r="497" spans="1:6" x14ac:dyDescent="0.2">
      <c r="A497" s="151" t="s">
        <v>1817</v>
      </c>
      <c r="B497" s="151" t="s">
        <v>1849</v>
      </c>
      <c r="C497" s="151" t="s">
        <v>1819</v>
      </c>
      <c r="D497" s="151" t="s">
        <v>1850</v>
      </c>
      <c r="E497" s="144" t="str">
        <f t="shared" si="7"/>
        <v>群馬県安中市</v>
      </c>
      <c r="F497" s="151" t="s">
        <v>1848</v>
      </c>
    </row>
    <row r="498" spans="1:6" x14ac:dyDescent="0.2">
      <c r="A498" s="151" t="s">
        <v>1817</v>
      </c>
      <c r="B498" s="151" t="s">
        <v>1852</v>
      </c>
      <c r="C498" s="151" t="s">
        <v>1819</v>
      </c>
      <c r="D498" s="151" t="s">
        <v>1853</v>
      </c>
      <c r="E498" s="144" t="str">
        <f t="shared" si="7"/>
        <v>群馬県みどり市</v>
      </c>
      <c r="F498" s="151" t="s">
        <v>1851</v>
      </c>
    </row>
    <row r="499" spans="1:6" x14ac:dyDescent="0.2">
      <c r="A499" s="151" t="s">
        <v>1817</v>
      </c>
      <c r="B499" s="151" t="s">
        <v>1855</v>
      </c>
      <c r="C499" s="151" t="s">
        <v>1819</v>
      </c>
      <c r="D499" s="151" t="s">
        <v>1856</v>
      </c>
      <c r="E499" s="144" t="str">
        <f t="shared" si="7"/>
        <v>群馬県榛東村</v>
      </c>
      <c r="F499" s="151" t="s">
        <v>1854</v>
      </c>
    </row>
    <row r="500" spans="1:6" x14ac:dyDescent="0.2">
      <c r="A500" s="151" t="s">
        <v>1817</v>
      </c>
      <c r="B500" s="151" t="s">
        <v>1858</v>
      </c>
      <c r="C500" s="151" t="s">
        <v>1819</v>
      </c>
      <c r="D500" s="151" t="s">
        <v>1859</v>
      </c>
      <c r="E500" s="144" t="str">
        <f t="shared" si="7"/>
        <v>群馬県吉岡町</v>
      </c>
      <c r="F500" s="151" t="s">
        <v>1857</v>
      </c>
    </row>
    <row r="501" spans="1:6" x14ac:dyDescent="0.2">
      <c r="A501" s="151" t="s">
        <v>1817</v>
      </c>
      <c r="B501" s="151" t="s">
        <v>1861</v>
      </c>
      <c r="C501" s="151" t="s">
        <v>1819</v>
      </c>
      <c r="D501" s="151" t="s">
        <v>1862</v>
      </c>
      <c r="E501" s="144" t="str">
        <f t="shared" si="7"/>
        <v>群馬県上野村</v>
      </c>
      <c r="F501" s="151" t="s">
        <v>1860</v>
      </c>
    </row>
    <row r="502" spans="1:6" x14ac:dyDescent="0.2">
      <c r="A502" s="151" t="s">
        <v>1817</v>
      </c>
      <c r="B502" s="151" t="s">
        <v>1864</v>
      </c>
      <c r="C502" s="151" t="s">
        <v>1819</v>
      </c>
      <c r="D502" s="151" t="s">
        <v>1865</v>
      </c>
      <c r="E502" s="144" t="str">
        <f t="shared" si="7"/>
        <v>群馬県神流町</v>
      </c>
      <c r="F502" s="151" t="s">
        <v>1863</v>
      </c>
    </row>
    <row r="503" spans="1:6" x14ac:dyDescent="0.2">
      <c r="A503" s="151" t="s">
        <v>1817</v>
      </c>
      <c r="B503" s="151" t="s">
        <v>1867</v>
      </c>
      <c r="C503" s="151" t="s">
        <v>1819</v>
      </c>
      <c r="D503" s="151" t="s">
        <v>1868</v>
      </c>
      <c r="E503" s="144" t="str">
        <f t="shared" si="7"/>
        <v>群馬県下仁田町</v>
      </c>
      <c r="F503" s="151" t="s">
        <v>1866</v>
      </c>
    </row>
    <row r="504" spans="1:6" x14ac:dyDescent="0.2">
      <c r="A504" s="151" t="s">
        <v>1817</v>
      </c>
      <c r="B504" s="151" t="s">
        <v>1870</v>
      </c>
      <c r="C504" s="151" t="s">
        <v>1819</v>
      </c>
      <c r="D504" s="151" t="s">
        <v>1871</v>
      </c>
      <c r="E504" s="144" t="str">
        <f t="shared" si="7"/>
        <v>群馬県南牧村</v>
      </c>
      <c r="F504" s="151" t="s">
        <v>1869</v>
      </c>
    </row>
    <row r="505" spans="1:6" x14ac:dyDescent="0.2">
      <c r="A505" s="151" t="s">
        <v>1817</v>
      </c>
      <c r="B505" s="151" t="s">
        <v>1873</v>
      </c>
      <c r="C505" s="151" t="s">
        <v>1819</v>
      </c>
      <c r="D505" s="151" t="s">
        <v>1874</v>
      </c>
      <c r="E505" s="144" t="str">
        <f t="shared" si="7"/>
        <v>群馬県甘楽町</v>
      </c>
      <c r="F505" s="151" t="s">
        <v>1872</v>
      </c>
    </row>
    <row r="506" spans="1:6" x14ac:dyDescent="0.2">
      <c r="A506" s="151" t="s">
        <v>1817</v>
      </c>
      <c r="B506" s="151" t="s">
        <v>1876</v>
      </c>
      <c r="C506" s="151" t="s">
        <v>1819</v>
      </c>
      <c r="D506" s="151" t="s">
        <v>1877</v>
      </c>
      <c r="E506" s="144" t="str">
        <f t="shared" si="7"/>
        <v>群馬県中之条町</v>
      </c>
      <c r="F506" s="151" t="s">
        <v>1875</v>
      </c>
    </row>
    <row r="507" spans="1:6" x14ac:dyDescent="0.2">
      <c r="A507" s="151" t="s">
        <v>1817</v>
      </c>
      <c r="B507" s="151" t="s">
        <v>1879</v>
      </c>
      <c r="C507" s="151" t="s">
        <v>1819</v>
      </c>
      <c r="D507" s="151" t="s">
        <v>1880</v>
      </c>
      <c r="E507" s="144" t="str">
        <f t="shared" si="7"/>
        <v>群馬県長野原町</v>
      </c>
      <c r="F507" s="151" t="s">
        <v>1878</v>
      </c>
    </row>
    <row r="508" spans="1:6" x14ac:dyDescent="0.2">
      <c r="A508" s="151" t="s">
        <v>1817</v>
      </c>
      <c r="B508" s="151" t="s">
        <v>1882</v>
      </c>
      <c r="C508" s="151" t="s">
        <v>1819</v>
      </c>
      <c r="D508" s="151" t="s">
        <v>1883</v>
      </c>
      <c r="E508" s="144" t="str">
        <f t="shared" si="7"/>
        <v>群馬県嬬恋村</v>
      </c>
      <c r="F508" s="151" t="s">
        <v>1881</v>
      </c>
    </row>
    <row r="509" spans="1:6" x14ac:dyDescent="0.2">
      <c r="A509" s="151" t="s">
        <v>1817</v>
      </c>
      <c r="B509" s="151" t="s">
        <v>1885</v>
      </c>
      <c r="C509" s="151" t="s">
        <v>1819</v>
      </c>
      <c r="D509" s="151" t="s">
        <v>1886</v>
      </c>
      <c r="E509" s="144" t="str">
        <f t="shared" si="7"/>
        <v>群馬県草津町</v>
      </c>
      <c r="F509" s="151" t="s">
        <v>1884</v>
      </c>
    </row>
    <row r="510" spans="1:6" x14ac:dyDescent="0.2">
      <c r="A510" s="151" t="s">
        <v>1817</v>
      </c>
      <c r="B510" s="151" t="s">
        <v>1888</v>
      </c>
      <c r="C510" s="151" t="s">
        <v>1819</v>
      </c>
      <c r="D510" s="151" t="s">
        <v>1889</v>
      </c>
      <c r="E510" s="144" t="str">
        <f t="shared" si="7"/>
        <v>群馬県高山村</v>
      </c>
      <c r="F510" s="151" t="s">
        <v>1887</v>
      </c>
    </row>
    <row r="511" spans="1:6" x14ac:dyDescent="0.2">
      <c r="A511" s="151" t="s">
        <v>1817</v>
      </c>
      <c r="B511" s="151" t="s">
        <v>1891</v>
      </c>
      <c r="C511" s="151" t="s">
        <v>1819</v>
      </c>
      <c r="D511" s="151" t="s">
        <v>1892</v>
      </c>
      <c r="E511" s="144" t="str">
        <f t="shared" si="7"/>
        <v>群馬県東吾妻町</v>
      </c>
      <c r="F511" s="151" t="s">
        <v>1890</v>
      </c>
    </row>
    <row r="512" spans="1:6" x14ac:dyDescent="0.2">
      <c r="A512" s="151" t="s">
        <v>1817</v>
      </c>
      <c r="B512" s="151" t="s">
        <v>1894</v>
      </c>
      <c r="C512" s="151" t="s">
        <v>1819</v>
      </c>
      <c r="D512" s="151" t="s">
        <v>1895</v>
      </c>
      <c r="E512" s="144" t="str">
        <f t="shared" si="7"/>
        <v>群馬県片品村</v>
      </c>
      <c r="F512" s="151" t="s">
        <v>1893</v>
      </c>
    </row>
    <row r="513" spans="1:6" x14ac:dyDescent="0.2">
      <c r="A513" s="151" t="s">
        <v>1817</v>
      </c>
      <c r="B513" s="151" t="s">
        <v>1897</v>
      </c>
      <c r="C513" s="151" t="s">
        <v>1819</v>
      </c>
      <c r="D513" s="151" t="s">
        <v>1898</v>
      </c>
      <c r="E513" s="144" t="str">
        <f t="shared" si="7"/>
        <v>群馬県川場村</v>
      </c>
      <c r="F513" s="151" t="s">
        <v>1896</v>
      </c>
    </row>
    <row r="514" spans="1:6" x14ac:dyDescent="0.2">
      <c r="A514" s="151" t="s">
        <v>1817</v>
      </c>
      <c r="B514" s="151" t="s">
        <v>1516</v>
      </c>
      <c r="C514" s="151" t="s">
        <v>1819</v>
      </c>
      <c r="D514" s="151" t="s">
        <v>1517</v>
      </c>
      <c r="E514" s="144" t="str">
        <f t="shared" si="7"/>
        <v>群馬県昭和村</v>
      </c>
      <c r="F514" s="151" t="s">
        <v>1899</v>
      </c>
    </row>
    <row r="515" spans="1:6" x14ac:dyDescent="0.2">
      <c r="A515" s="151" t="s">
        <v>1817</v>
      </c>
      <c r="B515" s="151" t="s">
        <v>1901</v>
      </c>
      <c r="C515" s="151" t="s">
        <v>1819</v>
      </c>
      <c r="D515" s="151" t="s">
        <v>1902</v>
      </c>
      <c r="E515" s="144" t="str">
        <f t="shared" si="7"/>
        <v>群馬県みなかみ町</v>
      </c>
      <c r="F515" s="151" t="s">
        <v>1900</v>
      </c>
    </row>
    <row r="516" spans="1:6" x14ac:dyDescent="0.2">
      <c r="A516" s="151" t="s">
        <v>1817</v>
      </c>
      <c r="B516" s="151" t="s">
        <v>1904</v>
      </c>
      <c r="C516" s="151" t="s">
        <v>1819</v>
      </c>
      <c r="D516" s="151" t="s">
        <v>1905</v>
      </c>
      <c r="E516" s="144" t="str">
        <f t="shared" ref="E516:E579" si="8">CONCATENATE(A516,B516)</f>
        <v>群馬県玉村町</v>
      </c>
      <c r="F516" s="151" t="s">
        <v>1903</v>
      </c>
    </row>
    <row r="517" spans="1:6" x14ac:dyDescent="0.2">
      <c r="A517" s="151" t="s">
        <v>1817</v>
      </c>
      <c r="B517" s="151" t="s">
        <v>1907</v>
      </c>
      <c r="C517" s="151" t="s">
        <v>1819</v>
      </c>
      <c r="D517" s="151" t="s">
        <v>1908</v>
      </c>
      <c r="E517" s="144" t="str">
        <f t="shared" si="8"/>
        <v>群馬県板倉町</v>
      </c>
      <c r="F517" s="151" t="s">
        <v>1906</v>
      </c>
    </row>
    <row r="518" spans="1:6" x14ac:dyDescent="0.2">
      <c r="A518" s="151" t="s">
        <v>1817</v>
      </c>
      <c r="B518" s="151" t="s">
        <v>1910</v>
      </c>
      <c r="C518" s="151" t="s">
        <v>1819</v>
      </c>
      <c r="D518" s="151" t="s">
        <v>1911</v>
      </c>
      <c r="E518" s="144" t="str">
        <f t="shared" si="8"/>
        <v>群馬県明和町</v>
      </c>
      <c r="F518" s="151" t="s">
        <v>1909</v>
      </c>
    </row>
    <row r="519" spans="1:6" x14ac:dyDescent="0.2">
      <c r="A519" s="151" t="s">
        <v>1817</v>
      </c>
      <c r="B519" s="151" t="s">
        <v>1913</v>
      </c>
      <c r="C519" s="151" t="s">
        <v>1819</v>
      </c>
      <c r="D519" s="151" t="s">
        <v>1914</v>
      </c>
      <c r="E519" s="144" t="str">
        <f t="shared" si="8"/>
        <v>群馬県千代田町</v>
      </c>
      <c r="F519" s="151" t="s">
        <v>1912</v>
      </c>
    </row>
    <row r="520" spans="1:6" x14ac:dyDescent="0.2">
      <c r="A520" s="151" t="s">
        <v>1817</v>
      </c>
      <c r="B520" s="151" t="s">
        <v>1916</v>
      </c>
      <c r="C520" s="151" t="s">
        <v>1819</v>
      </c>
      <c r="D520" s="151" t="s">
        <v>1917</v>
      </c>
      <c r="E520" s="144" t="str">
        <f t="shared" si="8"/>
        <v>群馬県大泉町</v>
      </c>
      <c r="F520" s="151" t="s">
        <v>1915</v>
      </c>
    </row>
    <row r="521" spans="1:6" x14ac:dyDescent="0.2">
      <c r="A521" s="151" t="s">
        <v>1817</v>
      </c>
      <c r="B521" s="151" t="s">
        <v>1919</v>
      </c>
      <c r="C521" s="151" t="s">
        <v>1819</v>
      </c>
      <c r="D521" s="151" t="s">
        <v>1920</v>
      </c>
      <c r="E521" s="144" t="str">
        <f t="shared" si="8"/>
        <v>群馬県邑楽町</v>
      </c>
      <c r="F521" s="151" t="s">
        <v>1918</v>
      </c>
    </row>
    <row r="522" spans="1:6" x14ac:dyDescent="0.2">
      <c r="A522" s="148" t="s">
        <v>1922</v>
      </c>
      <c r="B522" s="149"/>
      <c r="C522" s="150" t="s">
        <v>1923</v>
      </c>
      <c r="D522" s="149"/>
      <c r="E522" s="144" t="str">
        <f t="shared" si="8"/>
        <v>埼玉県</v>
      </c>
      <c r="F522" s="148" t="s">
        <v>1921</v>
      </c>
    </row>
    <row r="523" spans="1:6" x14ac:dyDescent="0.2">
      <c r="A523" s="151" t="s">
        <v>1925</v>
      </c>
      <c r="B523" s="151" t="s">
        <v>1926</v>
      </c>
      <c r="C523" s="151" t="s">
        <v>1927</v>
      </c>
      <c r="D523" s="151" t="s">
        <v>1928</v>
      </c>
      <c r="E523" s="144" t="str">
        <f t="shared" si="8"/>
        <v>埼玉県さいたま市</v>
      </c>
      <c r="F523" s="151" t="s">
        <v>1924</v>
      </c>
    </row>
    <row r="524" spans="1:6" x14ac:dyDescent="0.2">
      <c r="A524" s="151" t="s">
        <v>1925</v>
      </c>
      <c r="B524" s="151" t="s">
        <v>1930</v>
      </c>
      <c r="C524" s="151" t="s">
        <v>1927</v>
      </c>
      <c r="D524" s="151" t="s">
        <v>1931</v>
      </c>
      <c r="E524" s="144" t="str">
        <f t="shared" si="8"/>
        <v>埼玉県川越市</v>
      </c>
      <c r="F524" s="151" t="s">
        <v>1929</v>
      </c>
    </row>
    <row r="525" spans="1:6" x14ac:dyDescent="0.2">
      <c r="A525" s="151" t="s">
        <v>1925</v>
      </c>
      <c r="B525" s="151" t="s">
        <v>1933</v>
      </c>
      <c r="C525" s="151" t="s">
        <v>1927</v>
      </c>
      <c r="D525" s="151" t="s">
        <v>1934</v>
      </c>
      <c r="E525" s="144" t="str">
        <f t="shared" si="8"/>
        <v>埼玉県熊谷市</v>
      </c>
      <c r="F525" s="151" t="s">
        <v>1932</v>
      </c>
    </row>
    <row r="526" spans="1:6" x14ac:dyDescent="0.2">
      <c r="A526" s="151" t="s">
        <v>1925</v>
      </c>
      <c r="B526" s="151" t="s">
        <v>1936</v>
      </c>
      <c r="C526" s="151" t="s">
        <v>1927</v>
      </c>
      <c r="D526" s="151" t="s">
        <v>1937</v>
      </c>
      <c r="E526" s="144" t="str">
        <f t="shared" si="8"/>
        <v>埼玉県川口市</v>
      </c>
      <c r="F526" s="151" t="s">
        <v>1935</v>
      </c>
    </row>
    <row r="527" spans="1:6" x14ac:dyDescent="0.2">
      <c r="A527" s="151" t="s">
        <v>1925</v>
      </c>
      <c r="B527" s="151" t="s">
        <v>1939</v>
      </c>
      <c r="C527" s="151" t="s">
        <v>1927</v>
      </c>
      <c r="D527" s="151" t="s">
        <v>1940</v>
      </c>
      <c r="E527" s="144" t="str">
        <f t="shared" si="8"/>
        <v>埼玉県行田市</v>
      </c>
      <c r="F527" s="151" t="s">
        <v>1938</v>
      </c>
    </row>
    <row r="528" spans="1:6" x14ac:dyDescent="0.2">
      <c r="A528" s="151" t="s">
        <v>1925</v>
      </c>
      <c r="B528" s="151" t="s">
        <v>1942</v>
      </c>
      <c r="C528" s="151" t="s">
        <v>1927</v>
      </c>
      <c r="D528" s="151" t="s">
        <v>1943</v>
      </c>
      <c r="E528" s="144" t="str">
        <f t="shared" si="8"/>
        <v>埼玉県秩父市</v>
      </c>
      <c r="F528" s="151" t="s">
        <v>1941</v>
      </c>
    </row>
    <row r="529" spans="1:6" x14ac:dyDescent="0.2">
      <c r="A529" s="151" t="s">
        <v>1925</v>
      </c>
      <c r="B529" s="151" t="s">
        <v>1945</v>
      </c>
      <c r="C529" s="151" t="s">
        <v>1927</v>
      </c>
      <c r="D529" s="151" t="s">
        <v>1946</v>
      </c>
      <c r="E529" s="144" t="str">
        <f t="shared" si="8"/>
        <v>埼玉県所沢市</v>
      </c>
      <c r="F529" s="151" t="s">
        <v>1944</v>
      </c>
    </row>
    <row r="530" spans="1:6" x14ac:dyDescent="0.2">
      <c r="A530" s="151" t="s">
        <v>1925</v>
      </c>
      <c r="B530" s="151" t="s">
        <v>1948</v>
      </c>
      <c r="C530" s="151" t="s">
        <v>1927</v>
      </c>
      <c r="D530" s="151" t="s">
        <v>1949</v>
      </c>
      <c r="E530" s="144" t="str">
        <f t="shared" si="8"/>
        <v>埼玉県飯能市</v>
      </c>
      <c r="F530" s="151" t="s">
        <v>1947</v>
      </c>
    </row>
    <row r="531" spans="1:6" x14ac:dyDescent="0.2">
      <c r="A531" s="151" t="s">
        <v>1925</v>
      </c>
      <c r="B531" s="151" t="s">
        <v>1951</v>
      </c>
      <c r="C531" s="151" t="s">
        <v>1927</v>
      </c>
      <c r="D531" s="151" t="s">
        <v>1952</v>
      </c>
      <c r="E531" s="144" t="str">
        <f t="shared" si="8"/>
        <v>埼玉県加須市</v>
      </c>
      <c r="F531" s="151" t="s">
        <v>1950</v>
      </c>
    </row>
    <row r="532" spans="1:6" x14ac:dyDescent="0.2">
      <c r="A532" s="151" t="s">
        <v>1925</v>
      </c>
      <c r="B532" s="151" t="s">
        <v>1954</v>
      </c>
      <c r="C532" s="151" t="s">
        <v>1927</v>
      </c>
      <c r="D532" s="151" t="s">
        <v>1955</v>
      </c>
      <c r="E532" s="144" t="str">
        <f t="shared" si="8"/>
        <v>埼玉県本庄市</v>
      </c>
      <c r="F532" s="151" t="s">
        <v>1953</v>
      </c>
    </row>
    <row r="533" spans="1:6" x14ac:dyDescent="0.2">
      <c r="A533" s="151" t="s">
        <v>1925</v>
      </c>
      <c r="B533" s="151" t="s">
        <v>1957</v>
      </c>
      <c r="C533" s="151" t="s">
        <v>1927</v>
      </c>
      <c r="D533" s="151" t="s">
        <v>1958</v>
      </c>
      <c r="E533" s="144" t="str">
        <f t="shared" si="8"/>
        <v>埼玉県東松山市</v>
      </c>
      <c r="F533" s="151" t="s">
        <v>1956</v>
      </c>
    </row>
    <row r="534" spans="1:6" x14ac:dyDescent="0.2">
      <c r="A534" s="151" t="s">
        <v>1925</v>
      </c>
      <c r="B534" s="151" t="s">
        <v>1960</v>
      </c>
      <c r="C534" s="151" t="s">
        <v>1927</v>
      </c>
      <c r="D534" s="151" t="s">
        <v>1961</v>
      </c>
      <c r="E534" s="144" t="str">
        <f t="shared" si="8"/>
        <v>埼玉県春日部市</v>
      </c>
      <c r="F534" s="151" t="s">
        <v>1959</v>
      </c>
    </row>
    <row r="535" spans="1:6" x14ac:dyDescent="0.2">
      <c r="A535" s="151" t="s">
        <v>1925</v>
      </c>
      <c r="B535" s="151" t="s">
        <v>1963</v>
      </c>
      <c r="C535" s="151" t="s">
        <v>1927</v>
      </c>
      <c r="D535" s="151" t="s">
        <v>1964</v>
      </c>
      <c r="E535" s="144" t="str">
        <f t="shared" si="8"/>
        <v>埼玉県狭山市</v>
      </c>
      <c r="F535" s="151" t="s">
        <v>1962</v>
      </c>
    </row>
    <row r="536" spans="1:6" x14ac:dyDescent="0.2">
      <c r="A536" s="151" t="s">
        <v>1925</v>
      </c>
      <c r="B536" s="151" t="s">
        <v>1966</v>
      </c>
      <c r="C536" s="151" t="s">
        <v>1927</v>
      </c>
      <c r="D536" s="151" t="s">
        <v>1967</v>
      </c>
      <c r="E536" s="144" t="str">
        <f t="shared" si="8"/>
        <v>埼玉県羽生市</v>
      </c>
      <c r="F536" s="151" t="s">
        <v>1965</v>
      </c>
    </row>
    <row r="537" spans="1:6" x14ac:dyDescent="0.2">
      <c r="A537" s="151" t="s">
        <v>1925</v>
      </c>
      <c r="B537" s="151" t="s">
        <v>1969</v>
      </c>
      <c r="C537" s="151" t="s">
        <v>1927</v>
      </c>
      <c r="D537" s="151" t="s">
        <v>1970</v>
      </c>
      <c r="E537" s="144" t="str">
        <f t="shared" si="8"/>
        <v>埼玉県鴻巣市</v>
      </c>
      <c r="F537" s="151" t="s">
        <v>1968</v>
      </c>
    </row>
    <row r="538" spans="1:6" x14ac:dyDescent="0.2">
      <c r="A538" s="151" t="s">
        <v>1925</v>
      </c>
      <c r="B538" s="151" t="s">
        <v>1972</v>
      </c>
      <c r="C538" s="151" t="s">
        <v>1927</v>
      </c>
      <c r="D538" s="151" t="s">
        <v>1973</v>
      </c>
      <c r="E538" s="144" t="str">
        <f t="shared" si="8"/>
        <v>埼玉県深谷市</v>
      </c>
      <c r="F538" s="151" t="s">
        <v>1971</v>
      </c>
    </row>
    <row r="539" spans="1:6" x14ac:dyDescent="0.2">
      <c r="A539" s="151" t="s">
        <v>1925</v>
      </c>
      <c r="B539" s="151" t="s">
        <v>1975</v>
      </c>
      <c r="C539" s="151" t="s">
        <v>1927</v>
      </c>
      <c r="D539" s="151" t="s">
        <v>1976</v>
      </c>
      <c r="E539" s="144" t="str">
        <f t="shared" si="8"/>
        <v>埼玉県上尾市</v>
      </c>
      <c r="F539" s="151" t="s">
        <v>1974</v>
      </c>
    </row>
    <row r="540" spans="1:6" x14ac:dyDescent="0.2">
      <c r="A540" s="151" t="s">
        <v>1925</v>
      </c>
      <c r="B540" s="151" t="s">
        <v>1978</v>
      </c>
      <c r="C540" s="151" t="s">
        <v>1927</v>
      </c>
      <c r="D540" s="151" t="s">
        <v>1979</v>
      </c>
      <c r="E540" s="144" t="str">
        <f t="shared" si="8"/>
        <v>埼玉県草加市</v>
      </c>
      <c r="F540" s="151" t="s">
        <v>1977</v>
      </c>
    </row>
    <row r="541" spans="1:6" x14ac:dyDescent="0.2">
      <c r="A541" s="151" t="s">
        <v>1925</v>
      </c>
      <c r="B541" s="151" t="s">
        <v>1981</v>
      </c>
      <c r="C541" s="151" t="s">
        <v>1927</v>
      </c>
      <c r="D541" s="151" t="s">
        <v>1982</v>
      </c>
      <c r="E541" s="144" t="str">
        <f t="shared" si="8"/>
        <v>埼玉県越谷市</v>
      </c>
      <c r="F541" s="151" t="s">
        <v>1980</v>
      </c>
    </row>
    <row r="542" spans="1:6" x14ac:dyDescent="0.2">
      <c r="A542" s="151" t="s">
        <v>1925</v>
      </c>
      <c r="B542" s="151" t="s">
        <v>1984</v>
      </c>
      <c r="C542" s="151" t="s">
        <v>1927</v>
      </c>
      <c r="D542" s="151" t="s">
        <v>1985</v>
      </c>
      <c r="E542" s="144" t="str">
        <f t="shared" si="8"/>
        <v>埼玉県蕨市</v>
      </c>
      <c r="F542" s="151" t="s">
        <v>1983</v>
      </c>
    </row>
    <row r="543" spans="1:6" x14ac:dyDescent="0.2">
      <c r="A543" s="151" t="s">
        <v>1925</v>
      </c>
      <c r="B543" s="151" t="s">
        <v>1987</v>
      </c>
      <c r="C543" s="151" t="s">
        <v>1927</v>
      </c>
      <c r="D543" s="151" t="s">
        <v>1988</v>
      </c>
      <c r="E543" s="144" t="str">
        <f t="shared" si="8"/>
        <v>埼玉県戸田市</v>
      </c>
      <c r="F543" s="151" t="s">
        <v>1986</v>
      </c>
    </row>
    <row r="544" spans="1:6" x14ac:dyDescent="0.2">
      <c r="A544" s="151" t="s">
        <v>1925</v>
      </c>
      <c r="B544" s="151" t="s">
        <v>1990</v>
      </c>
      <c r="C544" s="151" t="s">
        <v>1927</v>
      </c>
      <c r="D544" s="151" t="s">
        <v>1991</v>
      </c>
      <c r="E544" s="144" t="str">
        <f t="shared" si="8"/>
        <v>埼玉県入間市</v>
      </c>
      <c r="F544" s="151" t="s">
        <v>1989</v>
      </c>
    </row>
    <row r="545" spans="1:6" x14ac:dyDescent="0.2">
      <c r="A545" s="151" t="s">
        <v>1925</v>
      </c>
      <c r="B545" s="151" t="s">
        <v>1993</v>
      </c>
      <c r="C545" s="151" t="s">
        <v>1927</v>
      </c>
      <c r="D545" s="151" t="s">
        <v>1994</v>
      </c>
      <c r="E545" s="144" t="str">
        <f t="shared" si="8"/>
        <v>埼玉県朝霞市</v>
      </c>
      <c r="F545" s="151" t="s">
        <v>1992</v>
      </c>
    </row>
    <row r="546" spans="1:6" x14ac:dyDescent="0.2">
      <c r="A546" s="151" t="s">
        <v>1925</v>
      </c>
      <c r="B546" s="151" t="s">
        <v>1996</v>
      </c>
      <c r="C546" s="151" t="s">
        <v>1927</v>
      </c>
      <c r="D546" s="151" t="s">
        <v>1997</v>
      </c>
      <c r="E546" s="144" t="str">
        <f t="shared" si="8"/>
        <v>埼玉県志木市</v>
      </c>
      <c r="F546" s="151" t="s">
        <v>1995</v>
      </c>
    </row>
    <row r="547" spans="1:6" x14ac:dyDescent="0.2">
      <c r="A547" s="151" t="s">
        <v>1925</v>
      </c>
      <c r="B547" s="151" t="s">
        <v>1999</v>
      </c>
      <c r="C547" s="151" t="s">
        <v>1927</v>
      </c>
      <c r="D547" s="151" t="s">
        <v>2000</v>
      </c>
      <c r="E547" s="144" t="str">
        <f t="shared" si="8"/>
        <v>埼玉県和光市</v>
      </c>
      <c r="F547" s="151" t="s">
        <v>1998</v>
      </c>
    </row>
    <row r="548" spans="1:6" x14ac:dyDescent="0.2">
      <c r="A548" s="151" t="s">
        <v>1925</v>
      </c>
      <c r="B548" s="151" t="s">
        <v>2002</v>
      </c>
      <c r="C548" s="151" t="s">
        <v>1927</v>
      </c>
      <c r="D548" s="151" t="s">
        <v>2003</v>
      </c>
      <c r="E548" s="144" t="str">
        <f t="shared" si="8"/>
        <v>埼玉県新座市</v>
      </c>
      <c r="F548" s="151" t="s">
        <v>2001</v>
      </c>
    </row>
    <row r="549" spans="1:6" x14ac:dyDescent="0.2">
      <c r="A549" s="151" t="s">
        <v>1925</v>
      </c>
      <c r="B549" s="151" t="s">
        <v>2005</v>
      </c>
      <c r="C549" s="151" t="s">
        <v>1927</v>
      </c>
      <c r="D549" s="151" t="s">
        <v>2006</v>
      </c>
      <c r="E549" s="144" t="str">
        <f t="shared" si="8"/>
        <v>埼玉県桶川市</v>
      </c>
      <c r="F549" s="151" t="s">
        <v>2004</v>
      </c>
    </row>
    <row r="550" spans="1:6" x14ac:dyDescent="0.2">
      <c r="A550" s="151" t="s">
        <v>1925</v>
      </c>
      <c r="B550" s="151" t="s">
        <v>2008</v>
      </c>
      <c r="C550" s="151" t="s">
        <v>1927</v>
      </c>
      <c r="D550" s="151" t="s">
        <v>2009</v>
      </c>
      <c r="E550" s="144" t="str">
        <f t="shared" si="8"/>
        <v>埼玉県久喜市</v>
      </c>
      <c r="F550" s="151" t="s">
        <v>2007</v>
      </c>
    </row>
    <row r="551" spans="1:6" x14ac:dyDescent="0.2">
      <c r="A551" s="151" t="s">
        <v>1925</v>
      </c>
      <c r="B551" s="151" t="s">
        <v>2011</v>
      </c>
      <c r="C551" s="151" t="s">
        <v>1927</v>
      </c>
      <c r="D551" s="151" t="s">
        <v>2012</v>
      </c>
      <c r="E551" s="144" t="str">
        <f t="shared" si="8"/>
        <v>埼玉県北本市</v>
      </c>
      <c r="F551" s="151" t="s">
        <v>2010</v>
      </c>
    </row>
    <row r="552" spans="1:6" x14ac:dyDescent="0.2">
      <c r="A552" s="151" t="s">
        <v>1925</v>
      </c>
      <c r="B552" s="151" t="s">
        <v>2014</v>
      </c>
      <c r="C552" s="151" t="s">
        <v>1927</v>
      </c>
      <c r="D552" s="151" t="s">
        <v>2015</v>
      </c>
      <c r="E552" s="144" t="str">
        <f t="shared" si="8"/>
        <v>埼玉県八潮市</v>
      </c>
      <c r="F552" s="151" t="s">
        <v>2013</v>
      </c>
    </row>
    <row r="553" spans="1:6" x14ac:dyDescent="0.2">
      <c r="A553" s="151" t="s">
        <v>1925</v>
      </c>
      <c r="B553" s="151" t="s">
        <v>2017</v>
      </c>
      <c r="C553" s="151" t="s">
        <v>1927</v>
      </c>
      <c r="D553" s="151" t="s">
        <v>2018</v>
      </c>
      <c r="E553" s="144" t="str">
        <f t="shared" si="8"/>
        <v>埼玉県富士見市</v>
      </c>
      <c r="F553" s="151" t="s">
        <v>2016</v>
      </c>
    </row>
    <row r="554" spans="1:6" x14ac:dyDescent="0.2">
      <c r="A554" s="151" t="s">
        <v>1925</v>
      </c>
      <c r="B554" s="151" t="s">
        <v>2020</v>
      </c>
      <c r="C554" s="151" t="s">
        <v>1927</v>
      </c>
      <c r="D554" s="151" t="s">
        <v>2021</v>
      </c>
      <c r="E554" s="144" t="str">
        <f t="shared" si="8"/>
        <v>埼玉県三郷市</v>
      </c>
      <c r="F554" s="151" t="s">
        <v>2019</v>
      </c>
    </row>
    <row r="555" spans="1:6" x14ac:dyDescent="0.2">
      <c r="A555" s="151" t="s">
        <v>1925</v>
      </c>
      <c r="B555" s="151" t="s">
        <v>2023</v>
      </c>
      <c r="C555" s="151" t="s">
        <v>1927</v>
      </c>
      <c r="D555" s="151" t="s">
        <v>2024</v>
      </c>
      <c r="E555" s="144" t="str">
        <f t="shared" si="8"/>
        <v>埼玉県蓮田市</v>
      </c>
      <c r="F555" s="151" t="s">
        <v>2022</v>
      </c>
    </row>
    <row r="556" spans="1:6" x14ac:dyDescent="0.2">
      <c r="A556" s="151" t="s">
        <v>1925</v>
      </c>
      <c r="B556" s="151" t="s">
        <v>2026</v>
      </c>
      <c r="C556" s="151" t="s">
        <v>1927</v>
      </c>
      <c r="D556" s="151" t="s">
        <v>2027</v>
      </c>
      <c r="E556" s="144" t="str">
        <f t="shared" si="8"/>
        <v>埼玉県坂戸市</v>
      </c>
      <c r="F556" s="151" t="s">
        <v>2025</v>
      </c>
    </row>
    <row r="557" spans="1:6" x14ac:dyDescent="0.2">
      <c r="A557" s="151" t="s">
        <v>1925</v>
      </c>
      <c r="B557" s="151" t="s">
        <v>2029</v>
      </c>
      <c r="C557" s="151" t="s">
        <v>1927</v>
      </c>
      <c r="D557" s="151" t="s">
        <v>2030</v>
      </c>
      <c r="E557" s="144" t="str">
        <f t="shared" si="8"/>
        <v>埼玉県幸手市</v>
      </c>
      <c r="F557" s="151" t="s">
        <v>2028</v>
      </c>
    </row>
    <row r="558" spans="1:6" x14ac:dyDescent="0.2">
      <c r="A558" s="151" t="s">
        <v>1925</v>
      </c>
      <c r="B558" s="151" t="s">
        <v>2032</v>
      </c>
      <c r="C558" s="151" t="s">
        <v>1927</v>
      </c>
      <c r="D558" s="151" t="s">
        <v>2033</v>
      </c>
      <c r="E558" s="144" t="str">
        <f t="shared" si="8"/>
        <v>埼玉県鶴ヶ島市</v>
      </c>
      <c r="F558" s="151" t="s">
        <v>2031</v>
      </c>
    </row>
    <row r="559" spans="1:6" x14ac:dyDescent="0.2">
      <c r="A559" s="151" t="s">
        <v>1925</v>
      </c>
      <c r="B559" s="151" t="s">
        <v>2035</v>
      </c>
      <c r="C559" s="151" t="s">
        <v>1927</v>
      </c>
      <c r="D559" s="151" t="s">
        <v>2036</v>
      </c>
      <c r="E559" s="144" t="str">
        <f t="shared" si="8"/>
        <v>埼玉県日高市</v>
      </c>
      <c r="F559" s="151" t="s">
        <v>2034</v>
      </c>
    </row>
    <row r="560" spans="1:6" x14ac:dyDescent="0.2">
      <c r="A560" s="151" t="s">
        <v>1925</v>
      </c>
      <c r="B560" s="151" t="s">
        <v>2038</v>
      </c>
      <c r="C560" s="151" t="s">
        <v>1927</v>
      </c>
      <c r="D560" s="151" t="s">
        <v>2039</v>
      </c>
      <c r="E560" s="144" t="str">
        <f t="shared" si="8"/>
        <v>埼玉県吉川市</v>
      </c>
      <c r="F560" s="151" t="s">
        <v>2037</v>
      </c>
    </row>
    <row r="561" spans="1:6" x14ac:dyDescent="0.2">
      <c r="A561" s="151" t="s">
        <v>1925</v>
      </c>
      <c r="B561" s="151" t="s">
        <v>2041</v>
      </c>
      <c r="C561" s="151" t="s">
        <v>1927</v>
      </c>
      <c r="D561" s="151" t="s">
        <v>2042</v>
      </c>
      <c r="E561" s="144" t="str">
        <f t="shared" si="8"/>
        <v>埼玉県ふじみ野市</v>
      </c>
      <c r="F561" s="151" t="s">
        <v>2040</v>
      </c>
    </row>
    <row r="562" spans="1:6" x14ac:dyDescent="0.2">
      <c r="A562" s="151" t="s">
        <v>1922</v>
      </c>
      <c r="B562" s="151" t="s">
        <v>2044</v>
      </c>
      <c r="C562" s="151" t="s">
        <v>1923</v>
      </c>
      <c r="D562" s="151" t="s">
        <v>2045</v>
      </c>
      <c r="E562" s="144" t="str">
        <f t="shared" si="8"/>
        <v>埼玉県白岡市</v>
      </c>
      <c r="F562" s="151" t="s">
        <v>2043</v>
      </c>
    </row>
    <row r="563" spans="1:6" x14ac:dyDescent="0.2">
      <c r="A563" s="151" t="s">
        <v>1922</v>
      </c>
      <c r="B563" s="151" t="s">
        <v>2047</v>
      </c>
      <c r="C563" s="151" t="s">
        <v>1927</v>
      </c>
      <c r="D563" s="151" t="s">
        <v>2048</v>
      </c>
      <c r="E563" s="144" t="str">
        <f t="shared" si="8"/>
        <v>埼玉県伊奈町</v>
      </c>
      <c r="F563" s="151" t="s">
        <v>2046</v>
      </c>
    </row>
    <row r="564" spans="1:6" x14ac:dyDescent="0.2">
      <c r="A564" s="151" t="s">
        <v>1925</v>
      </c>
      <c r="B564" s="151" t="s">
        <v>2050</v>
      </c>
      <c r="C564" s="151" t="s">
        <v>1927</v>
      </c>
      <c r="D564" s="151" t="s">
        <v>2051</v>
      </c>
      <c r="E564" s="144" t="str">
        <f t="shared" si="8"/>
        <v>埼玉県三芳町</v>
      </c>
      <c r="F564" s="151" t="s">
        <v>2049</v>
      </c>
    </row>
    <row r="565" spans="1:6" x14ac:dyDescent="0.2">
      <c r="A565" s="151" t="s">
        <v>1925</v>
      </c>
      <c r="B565" s="151" t="s">
        <v>2053</v>
      </c>
      <c r="C565" s="151" t="s">
        <v>1927</v>
      </c>
      <c r="D565" s="151" t="s">
        <v>2054</v>
      </c>
      <c r="E565" s="144" t="str">
        <f t="shared" si="8"/>
        <v>埼玉県毛呂山町</v>
      </c>
      <c r="F565" s="151" t="s">
        <v>2052</v>
      </c>
    </row>
    <row r="566" spans="1:6" x14ac:dyDescent="0.2">
      <c r="A566" s="151" t="s">
        <v>1925</v>
      </c>
      <c r="B566" s="151" t="s">
        <v>2056</v>
      </c>
      <c r="C566" s="151" t="s">
        <v>1927</v>
      </c>
      <c r="D566" s="151" t="s">
        <v>2057</v>
      </c>
      <c r="E566" s="144" t="str">
        <f t="shared" si="8"/>
        <v>埼玉県越生町</v>
      </c>
      <c r="F566" s="151" t="s">
        <v>2055</v>
      </c>
    </row>
    <row r="567" spans="1:6" x14ac:dyDescent="0.2">
      <c r="A567" s="151" t="s">
        <v>1925</v>
      </c>
      <c r="B567" s="151" t="s">
        <v>2059</v>
      </c>
      <c r="C567" s="151" t="s">
        <v>1927</v>
      </c>
      <c r="D567" s="151" t="s">
        <v>2060</v>
      </c>
      <c r="E567" s="144" t="str">
        <f t="shared" si="8"/>
        <v>埼玉県滑川町</v>
      </c>
      <c r="F567" s="151" t="s">
        <v>2058</v>
      </c>
    </row>
    <row r="568" spans="1:6" x14ac:dyDescent="0.2">
      <c r="A568" s="151" t="s">
        <v>1925</v>
      </c>
      <c r="B568" s="151" t="s">
        <v>2062</v>
      </c>
      <c r="C568" s="151" t="s">
        <v>1927</v>
      </c>
      <c r="D568" s="151" t="s">
        <v>2063</v>
      </c>
      <c r="E568" s="144" t="str">
        <f t="shared" si="8"/>
        <v>埼玉県嵐山町</v>
      </c>
      <c r="F568" s="151" t="s">
        <v>2061</v>
      </c>
    </row>
    <row r="569" spans="1:6" x14ac:dyDescent="0.2">
      <c r="A569" s="151" t="s">
        <v>1925</v>
      </c>
      <c r="B569" s="151" t="s">
        <v>2065</v>
      </c>
      <c r="C569" s="151" t="s">
        <v>1927</v>
      </c>
      <c r="D569" s="151" t="s">
        <v>2066</v>
      </c>
      <c r="E569" s="144" t="str">
        <f t="shared" si="8"/>
        <v>埼玉県小川町</v>
      </c>
      <c r="F569" s="151" t="s">
        <v>2064</v>
      </c>
    </row>
    <row r="570" spans="1:6" x14ac:dyDescent="0.2">
      <c r="A570" s="151" t="s">
        <v>1925</v>
      </c>
      <c r="B570" s="151" t="s">
        <v>2068</v>
      </c>
      <c r="C570" s="151" t="s">
        <v>1927</v>
      </c>
      <c r="D570" s="151" t="s">
        <v>2069</v>
      </c>
      <c r="E570" s="144" t="str">
        <f t="shared" si="8"/>
        <v>埼玉県川島町</v>
      </c>
      <c r="F570" s="151" t="s">
        <v>2067</v>
      </c>
    </row>
    <row r="571" spans="1:6" x14ac:dyDescent="0.2">
      <c r="A571" s="151" t="s">
        <v>1925</v>
      </c>
      <c r="B571" s="151" t="s">
        <v>2071</v>
      </c>
      <c r="C571" s="151" t="s">
        <v>1927</v>
      </c>
      <c r="D571" s="151" t="s">
        <v>2072</v>
      </c>
      <c r="E571" s="144" t="str">
        <f t="shared" si="8"/>
        <v>埼玉県吉見町</v>
      </c>
      <c r="F571" s="151" t="s">
        <v>2070</v>
      </c>
    </row>
    <row r="572" spans="1:6" x14ac:dyDescent="0.2">
      <c r="A572" s="151" t="s">
        <v>1925</v>
      </c>
      <c r="B572" s="151" t="s">
        <v>2074</v>
      </c>
      <c r="C572" s="151" t="s">
        <v>1927</v>
      </c>
      <c r="D572" s="151" t="s">
        <v>2075</v>
      </c>
      <c r="E572" s="144" t="str">
        <f t="shared" si="8"/>
        <v>埼玉県鳩山町</v>
      </c>
      <c r="F572" s="151" t="s">
        <v>2073</v>
      </c>
    </row>
    <row r="573" spans="1:6" x14ac:dyDescent="0.2">
      <c r="A573" s="151" t="s">
        <v>1925</v>
      </c>
      <c r="B573" s="151" t="s">
        <v>2077</v>
      </c>
      <c r="C573" s="151" t="s">
        <v>1927</v>
      </c>
      <c r="D573" s="151" t="s">
        <v>2078</v>
      </c>
      <c r="E573" s="144" t="str">
        <f t="shared" si="8"/>
        <v>埼玉県ときがわ町</v>
      </c>
      <c r="F573" s="151" t="s">
        <v>2076</v>
      </c>
    </row>
    <row r="574" spans="1:6" x14ac:dyDescent="0.2">
      <c r="A574" s="151" t="s">
        <v>1925</v>
      </c>
      <c r="B574" s="151" t="s">
        <v>2080</v>
      </c>
      <c r="C574" s="151" t="s">
        <v>1927</v>
      </c>
      <c r="D574" s="151" t="s">
        <v>2081</v>
      </c>
      <c r="E574" s="144" t="str">
        <f t="shared" si="8"/>
        <v>埼玉県横瀬町</v>
      </c>
      <c r="F574" s="151" t="s">
        <v>2079</v>
      </c>
    </row>
    <row r="575" spans="1:6" x14ac:dyDescent="0.2">
      <c r="A575" s="151" t="s">
        <v>1925</v>
      </c>
      <c r="B575" s="151" t="s">
        <v>2083</v>
      </c>
      <c r="C575" s="151" t="s">
        <v>1927</v>
      </c>
      <c r="D575" s="151" t="s">
        <v>2084</v>
      </c>
      <c r="E575" s="144" t="str">
        <f t="shared" si="8"/>
        <v>埼玉県皆野町</v>
      </c>
      <c r="F575" s="151" t="s">
        <v>2082</v>
      </c>
    </row>
    <row r="576" spans="1:6" x14ac:dyDescent="0.2">
      <c r="A576" s="151" t="s">
        <v>1925</v>
      </c>
      <c r="B576" s="151" t="s">
        <v>2086</v>
      </c>
      <c r="C576" s="151" t="s">
        <v>1927</v>
      </c>
      <c r="D576" s="151" t="s">
        <v>2087</v>
      </c>
      <c r="E576" s="144" t="str">
        <f t="shared" si="8"/>
        <v>埼玉県長瀞町</v>
      </c>
      <c r="F576" s="151" t="s">
        <v>2085</v>
      </c>
    </row>
    <row r="577" spans="1:6" x14ac:dyDescent="0.2">
      <c r="A577" s="151" t="s">
        <v>1925</v>
      </c>
      <c r="B577" s="151" t="s">
        <v>2089</v>
      </c>
      <c r="C577" s="151" t="s">
        <v>1927</v>
      </c>
      <c r="D577" s="151" t="s">
        <v>2090</v>
      </c>
      <c r="E577" s="144" t="str">
        <f t="shared" si="8"/>
        <v>埼玉県小鹿野町</v>
      </c>
      <c r="F577" s="151" t="s">
        <v>2088</v>
      </c>
    </row>
    <row r="578" spans="1:6" x14ac:dyDescent="0.2">
      <c r="A578" s="151" t="s">
        <v>1925</v>
      </c>
      <c r="B578" s="151" t="s">
        <v>2092</v>
      </c>
      <c r="C578" s="151" t="s">
        <v>1927</v>
      </c>
      <c r="D578" s="151" t="s">
        <v>2093</v>
      </c>
      <c r="E578" s="144" t="str">
        <f t="shared" si="8"/>
        <v>埼玉県東秩父村</v>
      </c>
      <c r="F578" s="151" t="s">
        <v>2091</v>
      </c>
    </row>
    <row r="579" spans="1:6" x14ac:dyDescent="0.2">
      <c r="A579" s="151" t="s">
        <v>1925</v>
      </c>
      <c r="B579" s="151" t="s">
        <v>1220</v>
      </c>
      <c r="C579" s="151" t="s">
        <v>1927</v>
      </c>
      <c r="D579" s="151" t="s">
        <v>1221</v>
      </c>
      <c r="E579" s="144" t="str">
        <f t="shared" si="8"/>
        <v>埼玉県美里町</v>
      </c>
      <c r="F579" s="151" t="s">
        <v>2094</v>
      </c>
    </row>
    <row r="580" spans="1:6" x14ac:dyDescent="0.2">
      <c r="A580" s="151" t="s">
        <v>1925</v>
      </c>
      <c r="B580" s="151" t="s">
        <v>2096</v>
      </c>
      <c r="C580" s="151" t="s">
        <v>1927</v>
      </c>
      <c r="D580" s="151" t="s">
        <v>2097</v>
      </c>
      <c r="E580" s="144" t="str">
        <f t="shared" ref="E580:E643" si="9">CONCATENATE(A580,B580)</f>
        <v>埼玉県神川町</v>
      </c>
      <c r="F580" s="151" t="s">
        <v>2095</v>
      </c>
    </row>
    <row r="581" spans="1:6" x14ac:dyDescent="0.2">
      <c r="A581" s="151" t="s">
        <v>1925</v>
      </c>
      <c r="B581" s="151" t="s">
        <v>2099</v>
      </c>
      <c r="C581" s="151" t="s">
        <v>1927</v>
      </c>
      <c r="D581" s="151" t="s">
        <v>2100</v>
      </c>
      <c r="E581" s="144" t="str">
        <f t="shared" si="9"/>
        <v>埼玉県上里町</v>
      </c>
      <c r="F581" s="151" t="s">
        <v>2098</v>
      </c>
    </row>
    <row r="582" spans="1:6" x14ac:dyDescent="0.2">
      <c r="A582" s="151" t="s">
        <v>1925</v>
      </c>
      <c r="B582" s="151" t="s">
        <v>2102</v>
      </c>
      <c r="C582" s="151" t="s">
        <v>1927</v>
      </c>
      <c r="D582" s="151" t="s">
        <v>2103</v>
      </c>
      <c r="E582" s="144" t="str">
        <f t="shared" si="9"/>
        <v>埼玉県寄居町</v>
      </c>
      <c r="F582" s="151" t="s">
        <v>2101</v>
      </c>
    </row>
    <row r="583" spans="1:6" x14ac:dyDescent="0.2">
      <c r="A583" s="151" t="s">
        <v>1925</v>
      </c>
      <c r="B583" s="151" t="s">
        <v>2105</v>
      </c>
      <c r="C583" s="151" t="s">
        <v>1927</v>
      </c>
      <c r="D583" s="151" t="s">
        <v>2106</v>
      </c>
      <c r="E583" s="144" t="str">
        <f t="shared" si="9"/>
        <v>埼玉県宮代町</v>
      </c>
      <c r="F583" s="151" t="s">
        <v>2104</v>
      </c>
    </row>
    <row r="584" spans="1:6" x14ac:dyDescent="0.2">
      <c r="A584" s="151" t="s">
        <v>1925</v>
      </c>
      <c r="B584" s="151" t="s">
        <v>2108</v>
      </c>
      <c r="C584" s="151" t="s">
        <v>1927</v>
      </c>
      <c r="D584" s="151" t="s">
        <v>2109</v>
      </c>
      <c r="E584" s="144" t="str">
        <f t="shared" si="9"/>
        <v>埼玉県杉戸町</v>
      </c>
      <c r="F584" s="151" t="s">
        <v>2107</v>
      </c>
    </row>
    <row r="585" spans="1:6" x14ac:dyDescent="0.2">
      <c r="A585" s="151" t="s">
        <v>1925</v>
      </c>
      <c r="B585" s="151" t="s">
        <v>2111</v>
      </c>
      <c r="C585" s="151" t="s">
        <v>1927</v>
      </c>
      <c r="D585" s="151" t="s">
        <v>2112</v>
      </c>
      <c r="E585" s="144" t="str">
        <f t="shared" si="9"/>
        <v>埼玉県松伏町</v>
      </c>
      <c r="F585" s="151" t="s">
        <v>2110</v>
      </c>
    </row>
    <row r="586" spans="1:6" x14ac:dyDescent="0.2">
      <c r="A586" s="148" t="s">
        <v>2114</v>
      </c>
      <c r="B586" s="149"/>
      <c r="C586" s="150" t="s">
        <v>2115</v>
      </c>
      <c r="D586" s="149"/>
      <c r="E586" s="144" t="str">
        <f t="shared" si="9"/>
        <v>千葉県</v>
      </c>
      <c r="F586" s="148" t="s">
        <v>2113</v>
      </c>
    </row>
    <row r="587" spans="1:6" x14ac:dyDescent="0.2">
      <c r="A587" s="151" t="s">
        <v>2117</v>
      </c>
      <c r="B587" s="151" t="s">
        <v>2118</v>
      </c>
      <c r="C587" s="151" t="s">
        <v>2119</v>
      </c>
      <c r="D587" s="151" t="s">
        <v>2120</v>
      </c>
      <c r="E587" s="144" t="str">
        <f t="shared" si="9"/>
        <v>千葉県千葉市</v>
      </c>
      <c r="F587" s="151" t="s">
        <v>2116</v>
      </c>
    </row>
    <row r="588" spans="1:6" x14ac:dyDescent="0.2">
      <c r="A588" s="151" t="s">
        <v>2117</v>
      </c>
      <c r="B588" s="151" t="s">
        <v>2122</v>
      </c>
      <c r="C588" s="151" t="s">
        <v>2119</v>
      </c>
      <c r="D588" s="151" t="s">
        <v>2123</v>
      </c>
      <c r="E588" s="144" t="str">
        <f t="shared" si="9"/>
        <v>千葉県銚子市</v>
      </c>
      <c r="F588" s="151" t="s">
        <v>2121</v>
      </c>
    </row>
    <row r="589" spans="1:6" x14ac:dyDescent="0.2">
      <c r="A589" s="151" t="s">
        <v>2117</v>
      </c>
      <c r="B589" s="151" t="s">
        <v>2125</v>
      </c>
      <c r="C589" s="151" t="s">
        <v>2119</v>
      </c>
      <c r="D589" s="151" t="s">
        <v>2126</v>
      </c>
      <c r="E589" s="144" t="str">
        <f t="shared" si="9"/>
        <v>千葉県市川市</v>
      </c>
      <c r="F589" s="151" t="s">
        <v>2124</v>
      </c>
    </row>
    <row r="590" spans="1:6" x14ac:dyDescent="0.2">
      <c r="A590" s="151" t="s">
        <v>2117</v>
      </c>
      <c r="B590" s="151" t="s">
        <v>2128</v>
      </c>
      <c r="C590" s="151" t="s">
        <v>2119</v>
      </c>
      <c r="D590" s="151" t="s">
        <v>2129</v>
      </c>
      <c r="E590" s="144" t="str">
        <f t="shared" si="9"/>
        <v>千葉県船橋市</v>
      </c>
      <c r="F590" s="151" t="s">
        <v>2127</v>
      </c>
    </row>
    <row r="591" spans="1:6" x14ac:dyDescent="0.2">
      <c r="A591" s="151" t="s">
        <v>2117</v>
      </c>
      <c r="B591" s="151" t="s">
        <v>2131</v>
      </c>
      <c r="C591" s="151" t="s">
        <v>2119</v>
      </c>
      <c r="D591" s="151" t="s">
        <v>2132</v>
      </c>
      <c r="E591" s="144" t="str">
        <f t="shared" si="9"/>
        <v>千葉県館山市</v>
      </c>
      <c r="F591" s="151" t="s">
        <v>2130</v>
      </c>
    </row>
    <row r="592" spans="1:6" x14ac:dyDescent="0.2">
      <c r="A592" s="151" t="s">
        <v>2117</v>
      </c>
      <c r="B592" s="151" t="s">
        <v>2134</v>
      </c>
      <c r="C592" s="151" t="s">
        <v>2119</v>
      </c>
      <c r="D592" s="151" t="s">
        <v>2135</v>
      </c>
      <c r="E592" s="144" t="str">
        <f t="shared" si="9"/>
        <v>千葉県木更津市</v>
      </c>
      <c r="F592" s="151" t="s">
        <v>2133</v>
      </c>
    </row>
    <row r="593" spans="1:6" x14ac:dyDescent="0.2">
      <c r="A593" s="151" t="s">
        <v>2117</v>
      </c>
      <c r="B593" s="151" t="s">
        <v>2137</v>
      </c>
      <c r="C593" s="151" t="s">
        <v>2119</v>
      </c>
      <c r="D593" s="151" t="s">
        <v>2138</v>
      </c>
      <c r="E593" s="144" t="str">
        <f t="shared" si="9"/>
        <v>千葉県松戸市</v>
      </c>
      <c r="F593" s="151" t="s">
        <v>2136</v>
      </c>
    </row>
    <row r="594" spans="1:6" x14ac:dyDescent="0.2">
      <c r="A594" s="151" t="s">
        <v>2117</v>
      </c>
      <c r="B594" s="151" t="s">
        <v>2140</v>
      </c>
      <c r="C594" s="151" t="s">
        <v>2119</v>
      </c>
      <c r="D594" s="151" t="s">
        <v>2141</v>
      </c>
      <c r="E594" s="144" t="str">
        <f t="shared" si="9"/>
        <v>千葉県野田市</v>
      </c>
      <c r="F594" s="151" t="s">
        <v>2139</v>
      </c>
    </row>
    <row r="595" spans="1:6" x14ac:dyDescent="0.2">
      <c r="A595" s="151" t="s">
        <v>2117</v>
      </c>
      <c r="B595" s="151" t="s">
        <v>2143</v>
      </c>
      <c r="C595" s="151" t="s">
        <v>2119</v>
      </c>
      <c r="D595" s="151" t="s">
        <v>2144</v>
      </c>
      <c r="E595" s="144" t="str">
        <f t="shared" si="9"/>
        <v>千葉県茂原市</v>
      </c>
      <c r="F595" s="151" t="s">
        <v>2142</v>
      </c>
    </row>
    <row r="596" spans="1:6" x14ac:dyDescent="0.2">
      <c r="A596" s="151" t="s">
        <v>2117</v>
      </c>
      <c r="B596" s="151" t="s">
        <v>2146</v>
      </c>
      <c r="C596" s="151" t="s">
        <v>2119</v>
      </c>
      <c r="D596" s="151" t="s">
        <v>2147</v>
      </c>
      <c r="E596" s="144" t="str">
        <f t="shared" si="9"/>
        <v>千葉県成田市</v>
      </c>
      <c r="F596" s="151" t="s">
        <v>2145</v>
      </c>
    </row>
    <row r="597" spans="1:6" x14ac:dyDescent="0.2">
      <c r="A597" s="151" t="s">
        <v>2117</v>
      </c>
      <c r="B597" s="151" t="s">
        <v>2149</v>
      </c>
      <c r="C597" s="151" t="s">
        <v>2119</v>
      </c>
      <c r="D597" s="151" t="s">
        <v>1773</v>
      </c>
      <c r="E597" s="144" t="str">
        <f t="shared" si="9"/>
        <v>千葉県佐倉市</v>
      </c>
      <c r="F597" s="151" t="s">
        <v>2148</v>
      </c>
    </row>
    <row r="598" spans="1:6" x14ac:dyDescent="0.2">
      <c r="A598" s="151" t="s">
        <v>2117</v>
      </c>
      <c r="B598" s="151" t="s">
        <v>2151</v>
      </c>
      <c r="C598" s="151" t="s">
        <v>2119</v>
      </c>
      <c r="D598" s="151" t="s">
        <v>2152</v>
      </c>
      <c r="E598" s="144" t="str">
        <f t="shared" si="9"/>
        <v>千葉県東金市</v>
      </c>
      <c r="F598" s="151" t="s">
        <v>2150</v>
      </c>
    </row>
    <row r="599" spans="1:6" x14ac:dyDescent="0.2">
      <c r="A599" s="151" t="s">
        <v>2117</v>
      </c>
      <c r="B599" s="151" t="s">
        <v>2154</v>
      </c>
      <c r="C599" s="151" t="s">
        <v>2119</v>
      </c>
      <c r="D599" s="151" t="s">
        <v>2155</v>
      </c>
      <c r="E599" s="144" t="str">
        <f t="shared" si="9"/>
        <v>千葉県旭市</v>
      </c>
      <c r="F599" s="151" t="s">
        <v>2153</v>
      </c>
    </row>
    <row r="600" spans="1:6" x14ac:dyDescent="0.2">
      <c r="A600" s="151" t="s">
        <v>2117</v>
      </c>
      <c r="B600" s="151" t="s">
        <v>2157</v>
      </c>
      <c r="C600" s="151" t="s">
        <v>2119</v>
      </c>
      <c r="D600" s="151" t="s">
        <v>2158</v>
      </c>
      <c r="E600" s="144" t="str">
        <f t="shared" si="9"/>
        <v>千葉県習志野市</v>
      </c>
      <c r="F600" s="151" t="s">
        <v>2156</v>
      </c>
    </row>
    <row r="601" spans="1:6" x14ac:dyDescent="0.2">
      <c r="A601" s="151" t="s">
        <v>2117</v>
      </c>
      <c r="B601" s="151" t="s">
        <v>2160</v>
      </c>
      <c r="C601" s="151" t="s">
        <v>2119</v>
      </c>
      <c r="D601" s="151" t="s">
        <v>2161</v>
      </c>
      <c r="E601" s="144" t="str">
        <f t="shared" si="9"/>
        <v>千葉県柏市</v>
      </c>
      <c r="F601" s="151" t="s">
        <v>2159</v>
      </c>
    </row>
    <row r="602" spans="1:6" x14ac:dyDescent="0.2">
      <c r="A602" s="151" t="s">
        <v>2117</v>
      </c>
      <c r="B602" s="151" t="s">
        <v>2163</v>
      </c>
      <c r="C602" s="151" t="s">
        <v>2119</v>
      </c>
      <c r="D602" s="151" t="s">
        <v>2164</v>
      </c>
      <c r="E602" s="144" t="str">
        <f t="shared" si="9"/>
        <v>千葉県勝浦市</v>
      </c>
      <c r="F602" s="151" t="s">
        <v>2162</v>
      </c>
    </row>
    <row r="603" spans="1:6" x14ac:dyDescent="0.2">
      <c r="A603" s="151" t="s">
        <v>2117</v>
      </c>
      <c r="B603" s="151" t="s">
        <v>2166</v>
      </c>
      <c r="C603" s="151" t="s">
        <v>2119</v>
      </c>
      <c r="D603" s="151" t="s">
        <v>2167</v>
      </c>
      <c r="E603" s="144" t="str">
        <f t="shared" si="9"/>
        <v>千葉県市原市</v>
      </c>
      <c r="F603" s="151" t="s">
        <v>2165</v>
      </c>
    </row>
    <row r="604" spans="1:6" x14ac:dyDescent="0.2">
      <c r="A604" s="151" t="s">
        <v>2117</v>
      </c>
      <c r="B604" s="151" t="s">
        <v>2169</v>
      </c>
      <c r="C604" s="151" t="s">
        <v>2119</v>
      </c>
      <c r="D604" s="151" t="s">
        <v>2170</v>
      </c>
      <c r="E604" s="144" t="str">
        <f t="shared" si="9"/>
        <v>千葉県流山市</v>
      </c>
      <c r="F604" s="151" t="s">
        <v>2168</v>
      </c>
    </row>
    <row r="605" spans="1:6" x14ac:dyDescent="0.2">
      <c r="A605" s="151" t="s">
        <v>2117</v>
      </c>
      <c r="B605" s="151" t="s">
        <v>2172</v>
      </c>
      <c r="C605" s="151" t="s">
        <v>2119</v>
      </c>
      <c r="D605" s="151" t="s">
        <v>2173</v>
      </c>
      <c r="E605" s="144" t="str">
        <f t="shared" si="9"/>
        <v>千葉県八千代市</v>
      </c>
      <c r="F605" s="151" t="s">
        <v>2171</v>
      </c>
    </row>
    <row r="606" spans="1:6" x14ac:dyDescent="0.2">
      <c r="A606" s="151" t="s">
        <v>2117</v>
      </c>
      <c r="B606" s="151" t="s">
        <v>2175</v>
      </c>
      <c r="C606" s="151" t="s">
        <v>2119</v>
      </c>
      <c r="D606" s="151" t="s">
        <v>2176</v>
      </c>
      <c r="E606" s="144" t="str">
        <f t="shared" si="9"/>
        <v>千葉県我孫子市</v>
      </c>
      <c r="F606" s="151" t="s">
        <v>2174</v>
      </c>
    </row>
    <row r="607" spans="1:6" x14ac:dyDescent="0.2">
      <c r="A607" s="151" t="s">
        <v>2117</v>
      </c>
      <c r="B607" s="151" t="s">
        <v>2178</v>
      </c>
      <c r="C607" s="151" t="s">
        <v>2119</v>
      </c>
      <c r="D607" s="151" t="s">
        <v>2179</v>
      </c>
      <c r="E607" s="144" t="str">
        <f t="shared" si="9"/>
        <v>千葉県鴨川市</v>
      </c>
      <c r="F607" s="151" t="s">
        <v>2177</v>
      </c>
    </row>
    <row r="608" spans="1:6" x14ac:dyDescent="0.2">
      <c r="A608" s="151" t="s">
        <v>2117</v>
      </c>
      <c r="B608" s="151" t="s">
        <v>2181</v>
      </c>
      <c r="C608" s="151" t="s">
        <v>2119</v>
      </c>
      <c r="D608" s="151" t="s">
        <v>2182</v>
      </c>
      <c r="E608" s="144" t="str">
        <f t="shared" si="9"/>
        <v>千葉県鎌ケ谷市</v>
      </c>
      <c r="F608" s="151" t="s">
        <v>2180</v>
      </c>
    </row>
    <row r="609" spans="1:6" x14ac:dyDescent="0.2">
      <c r="A609" s="151" t="s">
        <v>2117</v>
      </c>
      <c r="B609" s="151" t="s">
        <v>2184</v>
      </c>
      <c r="C609" s="151" t="s">
        <v>2119</v>
      </c>
      <c r="D609" s="151" t="s">
        <v>2185</v>
      </c>
      <c r="E609" s="144" t="str">
        <f t="shared" si="9"/>
        <v>千葉県君津市</v>
      </c>
      <c r="F609" s="151" t="s">
        <v>2183</v>
      </c>
    </row>
    <row r="610" spans="1:6" x14ac:dyDescent="0.2">
      <c r="A610" s="151" t="s">
        <v>2117</v>
      </c>
      <c r="B610" s="151" t="s">
        <v>2187</v>
      </c>
      <c r="C610" s="151" t="s">
        <v>2119</v>
      </c>
      <c r="D610" s="151" t="s">
        <v>2188</v>
      </c>
      <c r="E610" s="144" t="str">
        <f t="shared" si="9"/>
        <v>千葉県富津市</v>
      </c>
      <c r="F610" s="151" t="s">
        <v>2186</v>
      </c>
    </row>
    <row r="611" spans="1:6" x14ac:dyDescent="0.2">
      <c r="A611" s="151" t="s">
        <v>2117</v>
      </c>
      <c r="B611" s="151" t="s">
        <v>2190</v>
      </c>
      <c r="C611" s="151" t="s">
        <v>2119</v>
      </c>
      <c r="D611" s="151" t="s">
        <v>2191</v>
      </c>
      <c r="E611" s="144" t="str">
        <f t="shared" si="9"/>
        <v>千葉県浦安市</v>
      </c>
      <c r="F611" s="151" t="s">
        <v>2189</v>
      </c>
    </row>
    <row r="612" spans="1:6" x14ac:dyDescent="0.2">
      <c r="A612" s="151" t="s">
        <v>2117</v>
      </c>
      <c r="B612" s="151" t="s">
        <v>2193</v>
      </c>
      <c r="C612" s="151" t="s">
        <v>2119</v>
      </c>
      <c r="D612" s="151" t="s">
        <v>2194</v>
      </c>
      <c r="E612" s="144" t="str">
        <f t="shared" si="9"/>
        <v>千葉県四街道市</v>
      </c>
      <c r="F612" s="151" t="s">
        <v>2192</v>
      </c>
    </row>
    <row r="613" spans="1:6" x14ac:dyDescent="0.2">
      <c r="A613" s="151" t="s">
        <v>2117</v>
      </c>
      <c r="B613" s="151" t="s">
        <v>2196</v>
      </c>
      <c r="C613" s="151" t="s">
        <v>2119</v>
      </c>
      <c r="D613" s="151" t="s">
        <v>2197</v>
      </c>
      <c r="E613" s="144" t="str">
        <f t="shared" si="9"/>
        <v>千葉県袖ケ浦市</v>
      </c>
      <c r="F613" s="151" t="s">
        <v>2195</v>
      </c>
    </row>
    <row r="614" spans="1:6" x14ac:dyDescent="0.2">
      <c r="A614" s="151" t="s">
        <v>2117</v>
      </c>
      <c r="B614" s="151" t="s">
        <v>2199</v>
      </c>
      <c r="C614" s="151" t="s">
        <v>2119</v>
      </c>
      <c r="D614" s="151" t="s">
        <v>2200</v>
      </c>
      <c r="E614" s="144" t="str">
        <f t="shared" si="9"/>
        <v>千葉県八街市</v>
      </c>
      <c r="F614" s="151" t="s">
        <v>2198</v>
      </c>
    </row>
    <row r="615" spans="1:6" x14ac:dyDescent="0.2">
      <c r="A615" s="151" t="s">
        <v>2117</v>
      </c>
      <c r="B615" s="151" t="s">
        <v>2202</v>
      </c>
      <c r="C615" s="151" t="s">
        <v>2119</v>
      </c>
      <c r="D615" s="151" t="s">
        <v>2203</v>
      </c>
      <c r="E615" s="144" t="str">
        <f t="shared" si="9"/>
        <v>千葉県印西市</v>
      </c>
      <c r="F615" s="151" t="s">
        <v>2201</v>
      </c>
    </row>
    <row r="616" spans="1:6" x14ac:dyDescent="0.2">
      <c r="A616" s="151" t="s">
        <v>2117</v>
      </c>
      <c r="B616" s="151" t="s">
        <v>2205</v>
      </c>
      <c r="C616" s="151" t="s">
        <v>2119</v>
      </c>
      <c r="D616" s="151" t="s">
        <v>2206</v>
      </c>
      <c r="E616" s="144" t="str">
        <f t="shared" si="9"/>
        <v>千葉県白井市</v>
      </c>
      <c r="F616" s="151" t="s">
        <v>2204</v>
      </c>
    </row>
    <row r="617" spans="1:6" x14ac:dyDescent="0.2">
      <c r="A617" s="151" t="s">
        <v>2117</v>
      </c>
      <c r="B617" s="151" t="s">
        <v>2208</v>
      </c>
      <c r="C617" s="151" t="s">
        <v>2119</v>
      </c>
      <c r="D617" s="151" t="s">
        <v>2209</v>
      </c>
      <c r="E617" s="144" t="str">
        <f t="shared" si="9"/>
        <v>千葉県富里市</v>
      </c>
      <c r="F617" s="151" t="s">
        <v>2207</v>
      </c>
    </row>
    <row r="618" spans="1:6" x14ac:dyDescent="0.2">
      <c r="A618" s="151" t="s">
        <v>2117</v>
      </c>
      <c r="B618" s="151" t="s">
        <v>2211</v>
      </c>
      <c r="C618" s="151" t="s">
        <v>2119</v>
      </c>
      <c r="D618" s="151" t="s">
        <v>2212</v>
      </c>
      <c r="E618" s="144" t="str">
        <f t="shared" si="9"/>
        <v>千葉県南房総市</v>
      </c>
      <c r="F618" s="151" t="s">
        <v>2210</v>
      </c>
    </row>
    <row r="619" spans="1:6" x14ac:dyDescent="0.2">
      <c r="A619" s="151" t="s">
        <v>2117</v>
      </c>
      <c r="B619" s="151" t="s">
        <v>2214</v>
      </c>
      <c r="C619" s="151" t="s">
        <v>2119</v>
      </c>
      <c r="D619" s="151" t="s">
        <v>2215</v>
      </c>
      <c r="E619" s="144" t="str">
        <f t="shared" si="9"/>
        <v>千葉県匝瑳市</v>
      </c>
      <c r="F619" s="151" t="s">
        <v>2213</v>
      </c>
    </row>
    <row r="620" spans="1:6" x14ac:dyDescent="0.2">
      <c r="A620" s="151" t="s">
        <v>2117</v>
      </c>
      <c r="B620" s="151" t="s">
        <v>2217</v>
      </c>
      <c r="C620" s="151" t="s">
        <v>2119</v>
      </c>
      <c r="D620" s="151" t="s">
        <v>2218</v>
      </c>
      <c r="E620" s="144" t="str">
        <f t="shared" si="9"/>
        <v>千葉県香取市</v>
      </c>
      <c r="F620" s="151" t="s">
        <v>2216</v>
      </c>
    </row>
    <row r="621" spans="1:6" x14ac:dyDescent="0.2">
      <c r="A621" s="151" t="s">
        <v>2117</v>
      </c>
      <c r="B621" s="151" t="s">
        <v>2220</v>
      </c>
      <c r="C621" s="151" t="s">
        <v>2119</v>
      </c>
      <c r="D621" s="151" t="s">
        <v>2221</v>
      </c>
      <c r="E621" s="144" t="str">
        <f t="shared" si="9"/>
        <v>千葉県山武市</v>
      </c>
      <c r="F621" s="151" t="s">
        <v>2219</v>
      </c>
    </row>
    <row r="622" spans="1:6" x14ac:dyDescent="0.2">
      <c r="A622" s="151" t="s">
        <v>2117</v>
      </c>
      <c r="B622" s="151" t="s">
        <v>2223</v>
      </c>
      <c r="C622" s="151" t="s">
        <v>2119</v>
      </c>
      <c r="D622" s="151" t="s">
        <v>2224</v>
      </c>
      <c r="E622" s="144" t="str">
        <f t="shared" si="9"/>
        <v>千葉県いすみ市</v>
      </c>
      <c r="F622" s="151" t="s">
        <v>2222</v>
      </c>
    </row>
    <row r="623" spans="1:6" x14ac:dyDescent="0.2">
      <c r="A623" s="151" t="s">
        <v>2117</v>
      </c>
      <c r="B623" s="151" t="s">
        <v>2226</v>
      </c>
      <c r="C623" s="151" t="s">
        <v>2119</v>
      </c>
      <c r="D623" s="151" t="s">
        <v>2227</v>
      </c>
      <c r="E623" s="144" t="str">
        <f t="shared" si="9"/>
        <v>千葉県大網白里市</v>
      </c>
      <c r="F623" s="151" t="s">
        <v>2225</v>
      </c>
    </row>
    <row r="624" spans="1:6" x14ac:dyDescent="0.2">
      <c r="A624" s="151" t="s">
        <v>2117</v>
      </c>
      <c r="B624" s="151" t="s">
        <v>2229</v>
      </c>
      <c r="C624" s="151" t="s">
        <v>2119</v>
      </c>
      <c r="D624" s="151" t="s">
        <v>2230</v>
      </c>
      <c r="E624" s="144" t="str">
        <f t="shared" si="9"/>
        <v>千葉県酒々井町</v>
      </c>
      <c r="F624" s="151" t="s">
        <v>2228</v>
      </c>
    </row>
    <row r="625" spans="1:6" x14ac:dyDescent="0.2">
      <c r="A625" s="151" t="s">
        <v>2117</v>
      </c>
      <c r="B625" s="151" t="s">
        <v>2232</v>
      </c>
      <c r="C625" s="151" t="s">
        <v>2119</v>
      </c>
      <c r="D625" s="151" t="s">
        <v>2233</v>
      </c>
      <c r="E625" s="144" t="str">
        <f t="shared" si="9"/>
        <v>千葉県栄町</v>
      </c>
      <c r="F625" s="151" t="s">
        <v>2231</v>
      </c>
    </row>
    <row r="626" spans="1:6" x14ac:dyDescent="0.2">
      <c r="A626" s="151" t="s">
        <v>2117</v>
      </c>
      <c r="B626" s="151" t="s">
        <v>2235</v>
      </c>
      <c r="C626" s="151" t="s">
        <v>2119</v>
      </c>
      <c r="D626" s="151" t="s">
        <v>2236</v>
      </c>
      <c r="E626" s="144" t="str">
        <f t="shared" si="9"/>
        <v>千葉県神崎町</v>
      </c>
      <c r="F626" s="151" t="s">
        <v>2234</v>
      </c>
    </row>
    <row r="627" spans="1:6" x14ac:dyDescent="0.2">
      <c r="A627" s="151" t="s">
        <v>2117</v>
      </c>
      <c r="B627" s="151" t="s">
        <v>2238</v>
      </c>
      <c r="C627" s="151" t="s">
        <v>2119</v>
      </c>
      <c r="D627" s="151" t="s">
        <v>2239</v>
      </c>
      <c r="E627" s="144" t="str">
        <f t="shared" si="9"/>
        <v>千葉県多古町</v>
      </c>
      <c r="F627" s="151" t="s">
        <v>2237</v>
      </c>
    </row>
    <row r="628" spans="1:6" x14ac:dyDescent="0.2">
      <c r="A628" s="151" t="s">
        <v>2117</v>
      </c>
      <c r="B628" s="151" t="s">
        <v>2241</v>
      </c>
      <c r="C628" s="151" t="s">
        <v>2119</v>
      </c>
      <c r="D628" s="151" t="s">
        <v>2242</v>
      </c>
      <c r="E628" s="144" t="str">
        <f t="shared" si="9"/>
        <v>千葉県東庄町</v>
      </c>
      <c r="F628" s="151" t="s">
        <v>2240</v>
      </c>
    </row>
    <row r="629" spans="1:6" x14ac:dyDescent="0.2">
      <c r="A629" s="151" t="s">
        <v>2117</v>
      </c>
      <c r="B629" s="151" t="s">
        <v>2244</v>
      </c>
      <c r="C629" s="151" t="s">
        <v>2119</v>
      </c>
      <c r="D629" s="151" t="s">
        <v>2245</v>
      </c>
      <c r="E629" s="144" t="str">
        <f t="shared" si="9"/>
        <v>千葉県九十九里町</v>
      </c>
      <c r="F629" s="151" t="s">
        <v>2243</v>
      </c>
    </row>
    <row r="630" spans="1:6" x14ac:dyDescent="0.2">
      <c r="A630" s="151" t="s">
        <v>2117</v>
      </c>
      <c r="B630" s="151" t="s">
        <v>2247</v>
      </c>
      <c r="C630" s="151" t="s">
        <v>2119</v>
      </c>
      <c r="D630" s="151" t="s">
        <v>2248</v>
      </c>
      <c r="E630" s="144" t="str">
        <f t="shared" si="9"/>
        <v>千葉県芝山町</v>
      </c>
      <c r="F630" s="151" t="s">
        <v>2246</v>
      </c>
    </row>
    <row r="631" spans="1:6" x14ac:dyDescent="0.2">
      <c r="A631" s="151" t="s">
        <v>2117</v>
      </c>
      <c r="B631" s="151" t="s">
        <v>2250</v>
      </c>
      <c r="C631" s="151" t="s">
        <v>2119</v>
      </c>
      <c r="D631" s="151" t="s">
        <v>2251</v>
      </c>
      <c r="E631" s="144" t="str">
        <f t="shared" si="9"/>
        <v>千葉県横芝光町</v>
      </c>
      <c r="F631" s="151" t="s">
        <v>2249</v>
      </c>
    </row>
    <row r="632" spans="1:6" x14ac:dyDescent="0.2">
      <c r="A632" s="151" t="s">
        <v>2117</v>
      </c>
      <c r="B632" s="151" t="s">
        <v>2253</v>
      </c>
      <c r="C632" s="151" t="s">
        <v>2119</v>
      </c>
      <c r="D632" s="151" t="s">
        <v>2254</v>
      </c>
      <c r="E632" s="144" t="str">
        <f t="shared" si="9"/>
        <v>千葉県一宮町</v>
      </c>
      <c r="F632" s="151" t="s">
        <v>2252</v>
      </c>
    </row>
    <row r="633" spans="1:6" x14ac:dyDescent="0.2">
      <c r="A633" s="151" t="s">
        <v>2117</v>
      </c>
      <c r="B633" s="151" t="s">
        <v>2256</v>
      </c>
      <c r="C633" s="151" t="s">
        <v>2119</v>
      </c>
      <c r="D633" s="151" t="s">
        <v>2257</v>
      </c>
      <c r="E633" s="144" t="str">
        <f t="shared" si="9"/>
        <v>千葉県睦沢町</v>
      </c>
      <c r="F633" s="151" t="s">
        <v>2255</v>
      </c>
    </row>
    <row r="634" spans="1:6" x14ac:dyDescent="0.2">
      <c r="A634" s="151" t="s">
        <v>2117</v>
      </c>
      <c r="B634" s="151" t="s">
        <v>2259</v>
      </c>
      <c r="C634" s="151" t="s">
        <v>2119</v>
      </c>
      <c r="D634" s="151" t="s">
        <v>2260</v>
      </c>
      <c r="E634" s="144" t="str">
        <f t="shared" si="9"/>
        <v>千葉県長生村</v>
      </c>
      <c r="F634" s="151" t="s">
        <v>2258</v>
      </c>
    </row>
    <row r="635" spans="1:6" x14ac:dyDescent="0.2">
      <c r="A635" s="151" t="s">
        <v>2117</v>
      </c>
      <c r="B635" s="151" t="s">
        <v>2262</v>
      </c>
      <c r="C635" s="151" t="s">
        <v>2119</v>
      </c>
      <c r="D635" s="151" t="s">
        <v>2263</v>
      </c>
      <c r="E635" s="144" t="str">
        <f t="shared" si="9"/>
        <v>千葉県白子町</v>
      </c>
      <c r="F635" s="151" t="s">
        <v>2261</v>
      </c>
    </row>
    <row r="636" spans="1:6" x14ac:dyDescent="0.2">
      <c r="A636" s="151" t="s">
        <v>2117</v>
      </c>
      <c r="B636" s="151" t="s">
        <v>2265</v>
      </c>
      <c r="C636" s="151" t="s">
        <v>2119</v>
      </c>
      <c r="D636" s="151" t="s">
        <v>2266</v>
      </c>
      <c r="E636" s="144" t="str">
        <f t="shared" si="9"/>
        <v>千葉県長柄町</v>
      </c>
      <c r="F636" s="151" t="s">
        <v>2264</v>
      </c>
    </row>
    <row r="637" spans="1:6" x14ac:dyDescent="0.2">
      <c r="A637" s="151" t="s">
        <v>2117</v>
      </c>
      <c r="B637" s="151" t="s">
        <v>2268</v>
      </c>
      <c r="C637" s="151" t="s">
        <v>2119</v>
      </c>
      <c r="D637" s="151" t="s">
        <v>2269</v>
      </c>
      <c r="E637" s="144" t="str">
        <f t="shared" si="9"/>
        <v>千葉県長南町</v>
      </c>
      <c r="F637" s="151" t="s">
        <v>2267</v>
      </c>
    </row>
    <row r="638" spans="1:6" x14ac:dyDescent="0.2">
      <c r="A638" s="151" t="s">
        <v>2117</v>
      </c>
      <c r="B638" s="151" t="s">
        <v>2271</v>
      </c>
      <c r="C638" s="151" t="s">
        <v>2119</v>
      </c>
      <c r="D638" s="151" t="s">
        <v>2272</v>
      </c>
      <c r="E638" s="144" t="str">
        <f t="shared" si="9"/>
        <v>千葉県大多喜町</v>
      </c>
      <c r="F638" s="151" t="s">
        <v>2270</v>
      </c>
    </row>
    <row r="639" spans="1:6" x14ac:dyDescent="0.2">
      <c r="A639" s="151" t="s">
        <v>2117</v>
      </c>
      <c r="B639" s="151" t="s">
        <v>2274</v>
      </c>
      <c r="C639" s="151" t="s">
        <v>2119</v>
      </c>
      <c r="D639" s="151" t="s">
        <v>2275</v>
      </c>
      <c r="E639" s="144" t="str">
        <f t="shared" si="9"/>
        <v>千葉県御宿町</v>
      </c>
      <c r="F639" s="151" t="s">
        <v>2273</v>
      </c>
    </row>
    <row r="640" spans="1:6" x14ac:dyDescent="0.2">
      <c r="A640" s="151" t="s">
        <v>2117</v>
      </c>
      <c r="B640" s="151" t="s">
        <v>2277</v>
      </c>
      <c r="C640" s="151" t="s">
        <v>2119</v>
      </c>
      <c r="D640" s="151" t="s">
        <v>2278</v>
      </c>
      <c r="E640" s="144" t="str">
        <f t="shared" si="9"/>
        <v>千葉県鋸南町</v>
      </c>
      <c r="F640" s="151" t="s">
        <v>2276</v>
      </c>
    </row>
    <row r="641" spans="1:6" x14ac:dyDescent="0.2">
      <c r="A641" s="148" t="s">
        <v>2280</v>
      </c>
      <c r="B641" s="149"/>
      <c r="C641" s="150" t="s">
        <v>2281</v>
      </c>
      <c r="D641" s="149"/>
      <c r="E641" s="144" t="str">
        <f t="shared" si="9"/>
        <v>東京都</v>
      </c>
      <c r="F641" s="148" t="s">
        <v>2279</v>
      </c>
    </row>
    <row r="642" spans="1:6" x14ac:dyDescent="0.2">
      <c r="A642" s="151" t="s">
        <v>2283</v>
      </c>
      <c r="B642" s="151" t="s">
        <v>2284</v>
      </c>
      <c r="C642" s="151" t="s">
        <v>2285</v>
      </c>
      <c r="D642" s="151" t="s">
        <v>2286</v>
      </c>
      <c r="E642" s="144" t="str">
        <f t="shared" si="9"/>
        <v>東京都千代田区</v>
      </c>
      <c r="F642" s="151" t="s">
        <v>2282</v>
      </c>
    </row>
    <row r="643" spans="1:6" x14ac:dyDescent="0.2">
      <c r="A643" s="151" t="s">
        <v>2283</v>
      </c>
      <c r="B643" s="151" t="s">
        <v>2288</v>
      </c>
      <c r="C643" s="151" t="s">
        <v>2285</v>
      </c>
      <c r="D643" s="151" t="s">
        <v>2289</v>
      </c>
      <c r="E643" s="144" t="str">
        <f t="shared" si="9"/>
        <v>東京都中央区</v>
      </c>
      <c r="F643" s="151" t="s">
        <v>2287</v>
      </c>
    </row>
    <row r="644" spans="1:6" x14ac:dyDescent="0.2">
      <c r="A644" s="151" t="s">
        <v>2283</v>
      </c>
      <c r="B644" s="151" t="s">
        <v>2291</v>
      </c>
      <c r="C644" s="151" t="s">
        <v>2285</v>
      </c>
      <c r="D644" s="151" t="s">
        <v>2292</v>
      </c>
      <c r="E644" s="144" t="str">
        <f t="shared" ref="E644:E707" si="10">CONCATENATE(A644,B644)</f>
        <v>東京都港区</v>
      </c>
      <c r="F644" s="151" t="s">
        <v>2290</v>
      </c>
    </row>
    <row r="645" spans="1:6" x14ac:dyDescent="0.2">
      <c r="A645" s="151" t="s">
        <v>2283</v>
      </c>
      <c r="B645" s="151" t="s">
        <v>2294</v>
      </c>
      <c r="C645" s="151" t="s">
        <v>2285</v>
      </c>
      <c r="D645" s="151" t="s">
        <v>2295</v>
      </c>
      <c r="E645" s="144" t="str">
        <f t="shared" si="10"/>
        <v>東京都新宿区</v>
      </c>
      <c r="F645" s="151" t="s">
        <v>2293</v>
      </c>
    </row>
    <row r="646" spans="1:6" x14ac:dyDescent="0.2">
      <c r="A646" s="151" t="s">
        <v>2283</v>
      </c>
      <c r="B646" s="151" t="s">
        <v>2297</v>
      </c>
      <c r="C646" s="151" t="s">
        <v>2285</v>
      </c>
      <c r="D646" s="151" t="s">
        <v>2298</v>
      </c>
      <c r="E646" s="144" t="str">
        <f t="shared" si="10"/>
        <v>東京都文京区</v>
      </c>
      <c r="F646" s="151" t="s">
        <v>2296</v>
      </c>
    </row>
    <row r="647" spans="1:6" x14ac:dyDescent="0.2">
      <c r="A647" s="151" t="s">
        <v>2283</v>
      </c>
      <c r="B647" s="151" t="s">
        <v>2300</v>
      </c>
      <c r="C647" s="151" t="s">
        <v>2285</v>
      </c>
      <c r="D647" s="151" t="s">
        <v>2301</v>
      </c>
      <c r="E647" s="144" t="str">
        <f t="shared" si="10"/>
        <v>東京都台東区</v>
      </c>
      <c r="F647" s="151" t="s">
        <v>2299</v>
      </c>
    </row>
    <row r="648" spans="1:6" x14ac:dyDescent="0.2">
      <c r="A648" s="151" t="s">
        <v>2283</v>
      </c>
      <c r="B648" s="151" t="s">
        <v>2303</v>
      </c>
      <c r="C648" s="151" t="s">
        <v>2285</v>
      </c>
      <c r="D648" s="151" t="s">
        <v>2304</v>
      </c>
      <c r="E648" s="144" t="str">
        <f t="shared" si="10"/>
        <v>東京都墨田区</v>
      </c>
      <c r="F648" s="151" t="s">
        <v>2302</v>
      </c>
    </row>
    <row r="649" spans="1:6" x14ac:dyDescent="0.2">
      <c r="A649" s="151" t="s">
        <v>2283</v>
      </c>
      <c r="B649" s="151" t="s">
        <v>2306</v>
      </c>
      <c r="C649" s="151" t="s">
        <v>2285</v>
      </c>
      <c r="D649" s="151" t="s">
        <v>2307</v>
      </c>
      <c r="E649" s="144" t="str">
        <f t="shared" si="10"/>
        <v>東京都江東区</v>
      </c>
      <c r="F649" s="151" t="s">
        <v>2305</v>
      </c>
    </row>
    <row r="650" spans="1:6" x14ac:dyDescent="0.2">
      <c r="A650" s="151" t="s">
        <v>2283</v>
      </c>
      <c r="B650" s="151" t="s">
        <v>2309</v>
      </c>
      <c r="C650" s="151" t="s">
        <v>2285</v>
      </c>
      <c r="D650" s="151" t="s">
        <v>2310</v>
      </c>
      <c r="E650" s="144" t="str">
        <f t="shared" si="10"/>
        <v>東京都品川区</v>
      </c>
      <c r="F650" s="151" t="s">
        <v>2308</v>
      </c>
    </row>
    <row r="651" spans="1:6" x14ac:dyDescent="0.2">
      <c r="A651" s="151" t="s">
        <v>2283</v>
      </c>
      <c r="B651" s="151" t="s">
        <v>2312</v>
      </c>
      <c r="C651" s="151" t="s">
        <v>2285</v>
      </c>
      <c r="D651" s="151" t="s">
        <v>2313</v>
      </c>
      <c r="E651" s="144" t="str">
        <f t="shared" si="10"/>
        <v>東京都目黒区</v>
      </c>
      <c r="F651" s="151" t="s">
        <v>2311</v>
      </c>
    </row>
    <row r="652" spans="1:6" x14ac:dyDescent="0.2">
      <c r="A652" s="151" t="s">
        <v>2283</v>
      </c>
      <c r="B652" s="151" t="s">
        <v>2315</v>
      </c>
      <c r="C652" s="151" t="s">
        <v>2285</v>
      </c>
      <c r="D652" s="151" t="s">
        <v>2316</v>
      </c>
      <c r="E652" s="144" t="str">
        <f t="shared" si="10"/>
        <v>東京都大田区</v>
      </c>
      <c r="F652" s="151" t="s">
        <v>2314</v>
      </c>
    </row>
    <row r="653" spans="1:6" x14ac:dyDescent="0.2">
      <c r="A653" s="151" t="s">
        <v>2283</v>
      </c>
      <c r="B653" s="151" t="s">
        <v>2318</v>
      </c>
      <c r="C653" s="151" t="s">
        <v>2285</v>
      </c>
      <c r="D653" s="151" t="s">
        <v>2319</v>
      </c>
      <c r="E653" s="144" t="str">
        <f t="shared" si="10"/>
        <v>東京都世田谷区</v>
      </c>
      <c r="F653" s="151" t="s">
        <v>2317</v>
      </c>
    </row>
    <row r="654" spans="1:6" x14ac:dyDescent="0.2">
      <c r="A654" s="151" t="s">
        <v>2283</v>
      </c>
      <c r="B654" s="151" t="s">
        <v>2321</v>
      </c>
      <c r="C654" s="151" t="s">
        <v>2285</v>
      </c>
      <c r="D654" s="151" t="s">
        <v>2322</v>
      </c>
      <c r="E654" s="144" t="str">
        <f t="shared" si="10"/>
        <v>東京都渋谷区</v>
      </c>
      <c r="F654" s="151" t="s">
        <v>2320</v>
      </c>
    </row>
    <row r="655" spans="1:6" x14ac:dyDescent="0.2">
      <c r="A655" s="151" t="s">
        <v>2283</v>
      </c>
      <c r="B655" s="151" t="s">
        <v>2324</v>
      </c>
      <c r="C655" s="151" t="s">
        <v>2285</v>
      </c>
      <c r="D655" s="151" t="s">
        <v>2325</v>
      </c>
      <c r="E655" s="144" t="str">
        <f t="shared" si="10"/>
        <v>東京都中野区</v>
      </c>
      <c r="F655" s="151" t="s">
        <v>2323</v>
      </c>
    </row>
    <row r="656" spans="1:6" x14ac:dyDescent="0.2">
      <c r="A656" s="151" t="s">
        <v>2283</v>
      </c>
      <c r="B656" s="151" t="s">
        <v>2327</v>
      </c>
      <c r="C656" s="151" t="s">
        <v>2285</v>
      </c>
      <c r="D656" s="151" t="s">
        <v>2328</v>
      </c>
      <c r="E656" s="144" t="str">
        <f t="shared" si="10"/>
        <v>東京都杉並区</v>
      </c>
      <c r="F656" s="151" t="s">
        <v>2326</v>
      </c>
    </row>
    <row r="657" spans="1:6" x14ac:dyDescent="0.2">
      <c r="A657" s="151" t="s">
        <v>2283</v>
      </c>
      <c r="B657" s="151" t="s">
        <v>2330</v>
      </c>
      <c r="C657" s="151" t="s">
        <v>2285</v>
      </c>
      <c r="D657" s="151" t="s">
        <v>2331</v>
      </c>
      <c r="E657" s="144" t="str">
        <f t="shared" si="10"/>
        <v>東京都豊島区</v>
      </c>
      <c r="F657" s="151" t="s">
        <v>2329</v>
      </c>
    </row>
    <row r="658" spans="1:6" x14ac:dyDescent="0.2">
      <c r="A658" s="151" t="s">
        <v>2283</v>
      </c>
      <c r="B658" s="151" t="s">
        <v>2333</v>
      </c>
      <c r="C658" s="151" t="s">
        <v>2285</v>
      </c>
      <c r="D658" s="151" t="s">
        <v>2334</v>
      </c>
      <c r="E658" s="144" t="str">
        <f t="shared" si="10"/>
        <v>東京都北区</v>
      </c>
      <c r="F658" s="151" t="s">
        <v>2332</v>
      </c>
    </row>
    <row r="659" spans="1:6" x14ac:dyDescent="0.2">
      <c r="A659" s="151" t="s">
        <v>2283</v>
      </c>
      <c r="B659" s="151" t="s">
        <v>2336</v>
      </c>
      <c r="C659" s="151" t="s">
        <v>2285</v>
      </c>
      <c r="D659" s="151" t="s">
        <v>2337</v>
      </c>
      <c r="E659" s="144" t="str">
        <f t="shared" si="10"/>
        <v>東京都荒川区</v>
      </c>
      <c r="F659" s="151" t="s">
        <v>2335</v>
      </c>
    </row>
    <row r="660" spans="1:6" x14ac:dyDescent="0.2">
      <c r="A660" s="151" t="s">
        <v>2283</v>
      </c>
      <c r="B660" s="151" t="s">
        <v>2339</v>
      </c>
      <c r="C660" s="151" t="s">
        <v>2285</v>
      </c>
      <c r="D660" s="151" t="s">
        <v>2340</v>
      </c>
      <c r="E660" s="144" t="str">
        <f t="shared" si="10"/>
        <v>東京都板橋区</v>
      </c>
      <c r="F660" s="151" t="s">
        <v>2338</v>
      </c>
    </row>
    <row r="661" spans="1:6" x14ac:dyDescent="0.2">
      <c r="A661" s="151" t="s">
        <v>2283</v>
      </c>
      <c r="B661" s="151" t="s">
        <v>2342</v>
      </c>
      <c r="C661" s="151" t="s">
        <v>2285</v>
      </c>
      <c r="D661" s="151" t="s">
        <v>2343</v>
      </c>
      <c r="E661" s="144" t="str">
        <f t="shared" si="10"/>
        <v>東京都練馬区</v>
      </c>
      <c r="F661" s="151" t="s">
        <v>2341</v>
      </c>
    </row>
    <row r="662" spans="1:6" x14ac:dyDescent="0.2">
      <c r="A662" s="151" t="s">
        <v>2283</v>
      </c>
      <c r="B662" s="151" t="s">
        <v>2345</v>
      </c>
      <c r="C662" s="151" t="s">
        <v>2285</v>
      </c>
      <c r="D662" s="151" t="s">
        <v>2346</v>
      </c>
      <c r="E662" s="144" t="str">
        <f t="shared" si="10"/>
        <v>東京都足立区</v>
      </c>
      <c r="F662" s="151" t="s">
        <v>2344</v>
      </c>
    </row>
    <row r="663" spans="1:6" x14ac:dyDescent="0.2">
      <c r="A663" s="151" t="s">
        <v>2283</v>
      </c>
      <c r="B663" s="151" t="s">
        <v>2348</v>
      </c>
      <c r="C663" s="151" t="s">
        <v>2285</v>
      </c>
      <c r="D663" s="151" t="s">
        <v>2349</v>
      </c>
      <c r="E663" s="144" t="str">
        <f t="shared" si="10"/>
        <v>東京都葛飾区</v>
      </c>
      <c r="F663" s="151" t="s">
        <v>2347</v>
      </c>
    </row>
    <row r="664" spans="1:6" x14ac:dyDescent="0.2">
      <c r="A664" s="151" t="s">
        <v>2283</v>
      </c>
      <c r="B664" s="151" t="s">
        <v>2351</v>
      </c>
      <c r="C664" s="151" t="s">
        <v>2285</v>
      </c>
      <c r="D664" s="151" t="s">
        <v>2352</v>
      </c>
      <c r="E664" s="144" t="str">
        <f t="shared" si="10"/>
        <v>東京都江戸川区</v>
      </c>
      <c r="F664" s="151" t="s">
        <v>2350</v>
      </c>
    </row>
    <row r="665" spans="1:6" x14ac:dyDescent="0.2">
      <c r="A665" s="151" t="s">
        <v>2283</v>
      </c>
      <c r="B665" s="151" t="s">
        <v>2354</v>
      </c>
      <c r="C665" s="151" t="s">
        <v>2285</v>
      </c>
      <c r="D665" s="151" t="s">
        <v>2355</v>
      </c>
      <c r="E665" s="144" t="str">
        <f t="shared" si="10"/>
        <v>東京都八王子市</v>
      </c>
      <c r="F665" s="151" t="s">
        <v>2353</v>
      </c>
    </row>
    <row r="666" spans="1:6" x14ac:dyDescent="0.2">
      <c r="A666" s="151" t="s">
        <v>2283</v>
      </c>
      <c r="B666" s="151" t="s">
        <v>2357</v>
      </c>
      <c r="C666" s="151" t="s">
        <v>2285</v>
      </c>
      <c r="D666" s="151" t="s">
        <v>2358</v>
      </c>
      <c r="E666" s="144" t="str">
        <f t="shared" si="10"/>
        <v>東京都立川市</v>
      </c>
      <c r="F666" s="151" t="s">
        <v>2356</v>
      </c>
    </row>
    <row r="667" spans="1:6" x14ac:dyDescent="0.2">
      <c r="A667" s="151" t="s">
        <v>2283</v>
      </c>
      <c r="B667" s="151" t="s">
        <v>2360</v>
      </c>
      <c r="C667" s="151" t="s">
        <v>2285</v>
      </c>
      <c r="D667" s="151" t="s">
        <v>2361</v>
      </c>
      <c r="E667" s="144" t="str">
        <f t="shared" si="10"/>
        <v>東京都武蔵野市</v>
      </c>
      <c r="F667" s="151" t="s">
        <v>2359</v>
      </c>
    </row>
    <row r="668" spans="1:6" x14ac:dyDescent="0.2">
      <c r="A668" s="151" t="s">
        <v>2283</v>
      </c>
      <c r="B668" s="151" t="s">
        <v>2363</v>
      </c>
      <c r="C668" s="151" t="s">
        <v>2285</v>
      </c>
      <c r="D668" s="151" t="s">
        <v>2364</v>
      </c>
      <c r="E668" s="144" t="str">
        <f t="shared" si="10"/>
        <v>東京都三鷹市</v>
      </c>
      <c r="F668" s="151" t="s">
        <v>2362</v>
      </c>
    </row>
    <row r="669" spans="1:6" x14ac:dyDescent="0.2">
      <c r="A669" s="151" t="s">
        <v>2283</v>
      </c>
      <c r="B669" s="151" t="s">
        <v>2366</v>
      </c>
      <c r="C669" s="151" t="s">
        <v>2285</v>
      </c>
      <c r="D669" s="151" t="s">
        <v>2367</v>
      </c>
      <c r="E669" s="144" t="str">
        <f t="shared" si="10"/>
        <v>東京都青梅市</v>
      </c>
      <c r="F669" s="151" t="s">
        <v>2365</v>
      </c>
    </row>
    <row r="670" spans="1:6" x14ac:dyDescent="0.2">
      <c r="A670" s="151" t="s">
        <v>2283</v>
      </c>
      <c r="B670" s="151" t="s">
        <v>2369</v>
      </c>
      <c r="C670" s="151" t="s">
        <v>2285</v>
      </c>
      <c r="D670" s="151" t="s">
        <v>2370</v>
      </c>
      <c r="E670" s="144" t="str">
        <f t="shared" si="10"/>
        <v>東京都府中市</v>
      </c>
      <c r="F670" s="151" t="s">
        <v>2368</v>
      </c>
    </row>
    <row r="671" spans="1:6" x14ac:dyDescent="0.2">
      <c r="A671" s="151" t="s">
        <v>2283</v>
      </c>
      <c r="B671" s="151" t="s">
        <v>2372</v>
      </c>
      <c r="C671" s="151" t="s">
        <v>2285</v>
      </c>
      <c r="D671" s="151" t="s">
        <v>2373</v>
      </c>
      <c r="E671" s="144" t="str">
        <f t="shared" si="10"/>
        <v>東京都昭島市</v>
      </c>
      <c r="F671" s="151" t="s">
        <v>2371</v>
      </c>
    </row>
    <row r="672" spans="1:6" x14ac:dyDescent="0.2">
      <c r="A672" s="151" t="s">
        <v>2283</v>
      </c>
      <c r="B672" s="151" t="s">
        <v>2375</v>
      </c>
      <c r="C672" s="151" t="s">
        <v>2285</v>
      </c>
      <c r="D672" s="151" t="s">
        <v>2376</v>
      </c>
      <c r="E672" s="144" t="str">
        <f t="shared" si="10"/>
        <v>東京都調布市</v>
      </c>
      <c r="F672" s="151" t="s">
        <v>2374</v>
      </c>
    </row>
    <row r="673" spans="1:7" x14ac:dyDescent="0.2">
      <c r="A673" s="151" t="s">
        <v>2283</v>
      </c>
      <c r="B673" s="151" t="s">
        <v>2378</v>
      </c>
      <c r="C673" s="151" t="s">
        <v>2285</v>
      </c>
      <c r="D673" s="151" t="s">
        <v>2379</v>
      </c>
      <c r="E673" s="144" t="str">
        <f t="shared" si="10"/>
        <v>東京都町田市</v>
      </c>
      <c r="F673" s="151" t="s">
        <v>2377</v>
      </c>
    </row>
    <row r="674" spans="1:7" x14ac:dyDescent="0.2">
      <c r="A674" s="151" t="s">
        <v>2283</v>
      </c>
      <c r="B674" s="151" t="s">
        <v>2381</v>
      </c>
      <c r="C674" s="151" t="s">
        <v>2285</v>
      </c>
      <c r="D674" s="151" t="s">
        <v>2382</v>
      </c>
      <c r="E674" s="144" t="str">
        <f t="shared" si="10"/>
        <v>東京都小金井市</v>
      </c>
      <c r="F674" s="151" t="s">
        <v>2380</v>
      </c>
    </row>
    <row r="675" spans="1:7" x14ac:dyDescent="0.2">
      <c r="A675" s="151" t="s">
        <v>2283</v>
      </c>
      <c r="B675" s="151" t="s">
        <v>2384</v>
      </c>
      <c r="C675" s="151" t="s">
        <v>2285</v>
      </c>
      <c r="D675" s="151" t="s">
        <v>2385</v>
      </c>
      <c r="E675" s="144" t="str">
        <f t="shared" si="10"/>
        <v>東京都小平市</v>
      </c>
      <c r="F675" s="151" t="s">
        <v>2383</v>
      </c>
    </row>
    <row r="676" spans="1:7" x14ac:dyDescent="0.2">
      <c r="A676" s="151" t="s">
        <v>2283</v>
      </c>
      <c r="B676" s="151" t="s">
        <v>2387</v>
      </c>
      <c r="C676" s="151" t="s">
        <v>2285</v>
      </c>
      <c r="D676" s="151" t="s">
        <v>2388</v>
      </c>
      <c r="E676" s="144" t="str">
        <f t="shared" si="10"/>
        <v>東京都日野市</v>
      </c>
      <c r="F676" s="151" t="s">
        <v>2386</v>
      </c>
    </row>
    <row r="677" spans="1:7" x14ac:dyDescent="0.2">
      <c r="A677" s="151" t="s">
        <v>2283</v>
      </c>
      <c r="B677" s="151" t="s">
        <v>2390</v>
      </c>
      <c r="C677" s="151" t="s">
        <v>2285</v>
      </c>
      <c r="D677" s="151" t="s">
        <v>2391</v>
      </c>
      <c r="E677" s="144" t="str">
        <f t="shared" si="10"/>
        <v>東京都東村山市</v>
      </c>
      <c r="F677" s="151" t="s">
        <v>2389</v>
      </c>
    </row>
    <row r="678" spans="1:7" x14ac:dyDescent="0.2">
      <c r="A678" s="151" t="s">
        <v>2283</v>
      </c>
      <c r="B678" s="151" t="s">
        <v>2393</v>
      </c>
      <c r="C678" s="151" t="s">
        <v>2285</v>
      </c>
      <c r="D678" s="151" t="s">
        <v>2394</v>
      </c>
      <c r="E678" s="144" t="str">
        <f t="shared" si="10"/>
        <v>東京都国分寺市</v>
      </c>
      <c r="F678" s="151" t="s">
        <v>2392</v>
      </c>
    </row>
    <row r="679" spans="1:7" x14ac:dyDescent="0.2">
      <c r="A679" s="151" t="s">
        <v>2283</v>
      </c>
      <c r="B679" s="151" t="s">
        <v>2396</v>
      </c>
      <c r="C679" s="151" t="s">
        <v>2285</v>
      </c>
      <c r="D679" s="151" t="s">
        <v>2397</v>
      </c>
      <c r="E679" s="144" t="str">
        <f t="shared" si="10"/>
        <v>東京都国立市</v>
      </c>
      <c r="F679" s="151" t="s">
        <v>2395</v>
      </c>
    </row>
    <row r="680" spans="1:7" x14ac:dyDescent="0.2">
      <c r="A680" s="151" t="s">
        <v>2283</v>
      </c>
      <c r="B680" s="151" t="s">
        <v>2399</v>
      </c>
      <c r="C680" s="151" t="s">
        <v>2285</v>
      </c>
      <c r="D680" s="151" t="s">
        <v>2400</v>
      </c>
      <c r="E680" s="144" t="str">
        <f t="shared" si="10"/>
        <v>東京都福生市</v>
      </c>
      <c r="F680" s="151" t="s">
        <v>2398</v>
      </c>
      <c r="G680" s="152"/>
    </row>
    <row r="681" spans="1:7" x14ac:dyDescent="0.2">
      <c r="A681" s="151" t="s">
        <v>2283</v>
      </c>
      <c r="B681" s="151" t="s">
        <v>2402</v>
      </c>
      <c r="C681" s="151" t="s">
        <v>2285</v>
      </c>
      <c r="D681" s="151" t="s">
        <v>2403</v>
      </c>
      <c r="E681" s="144" t="str">
        <f t="shared" si="10"/>
        <v>東京都狛江市</v>
      </c>
      <c r="F681" s="151" t="s">
        <v>2401</v>
      </c>
    </row>
    <row r="682" spans="1:7" x14ac:dyDescent="0.2">
      <c r="A682" s="151" t="s">
        <v>2283</v>
      </c>
      <c r="B682" s="151" t="s">
        <v>2405</v>
      </c>
      <c r="C682" s="151" t="s">
        <v>2285</v>
      </c>
      <c r="D682" s="151" t="s">
        <v>2406</v>
      </c>
      <c r="E682" s="144" t="str">
        <f t="shared" si="10"/>
        <v>東京都東大和市</v>
      </c>
      <c r="F682" s="151" t="s">
        <v>2404</v>
      </c>
    </row>
    <row r="683" spans="1:7" x14ac:dyDescent="0.2">
      <c r="A683" s="151" t="s">
        <v>2283</v>
      </c>
      <c r="B683" s="151" t="s">
        <v>2408</v>
      </c>
      <c r="C683" s="151" t="s">
        <v>2285</v>
      </c>
      <c r="D683" s="151" t="s">
        <v>2409</v>
      </c>
      <c r="E683" s="144" t="str">
        <f t="shared" si="10"/>
        <v>東京都清瀬市</v>
      </c>
      <c r="F683" s="151" t="s">
        <v>2407</v>
      </c>
    </row>
    <row r="684" spans="1:7" x14ac:dyDescent="0.2">
      <c r="A684" s="151" t="s">
        <v>2283</v>
      </c>
      <c r="B684" s="151" t="s">
        <v>2411</v>
      </c>
      <c r="C684" s="151" t="s">
        <v>2285</v>
      </c>
      <c r="D684" s="151" t="s">
        <v>2412</v>
      </c>
      <c r="E684" s="144" t="str">
        <f t="shared" si="10"/>
        <v>東京都東久留米市</v>
      </c>
      <c r="F684" s="151" t="s">
        <v>2410</v>
      </c>
    </row>
    <row r="685" spans="1:7" x14ac:dyDescent="0.2">
      <c r="A685" s="151" t="s">
        <v>2283</v>
      </c>
      <c r="B685" s="151" t="s">
        <v>2414</v>
      </c>
      <c r="C685" s="151" t="s">
        <v>2285</v>
      </c>
      <c r="D685" s="151" t="s">
        <v>2415</v>
      </c>
      <c r="E685" s="144" t="str">
        <f t="shared" si="10"/>
        <v>東京都武蔵村山市</v>
      </c>
      <c r="F685" s="151" t="s">
        <v>2413</v>
      </c>
    </row>
    <row r="686" spans="1:7" x14ac:dyDescent="0.2">
      <c r="A686" s="151" t="s">
        <v>2283</v>
      </c>
      <c r="B686" s="151" t="s">
        <v>2417</v>
      </c>
      <c r="C686" s="151" t="s">
        <v>2285</v>
      </c>
      <c r="D686" s="151" t="s">
        <v>2418</v>
      </c>
      <c r="E686" s="144" t="str">
        <f t="shared" si="10"/>
        <v>東京都多摩市</v>
      </c>
      <c r="F686" s="151" t="s">
        <v>2416</v>
      </c>
    </row>
    <row r="687" spans="1:7" x14ac:dyDescent="0.2">
      <c r="A687" s="151" t="s">
        <v>2283</v>
      </c>
      <c r="B687" s="151" t="s">
        <v>2420</v>
      </c>
      <c r="C687" s="151" t="s">
        <v>2285</v>
      </c>
      <c r="D687" s="151" t="s">
        <v>2421</v>
      </c>
      <c r="E687" s="144" t="str">
        <f t="shared" si="10"/>
        <v>東京都稲城市</v>
      </c>
      <c r="F687" s="151" t="s">
        <v>2419</v>
      </c>
    </row>
    <row r="688" spans="1:7" x14ac:dyDescent="0.2">
      <c r="A688" s="151" t="s">
        <v>2283</v>
      </c>
      <c r="B688" s="151" t="s">
        <v>2423</v>
      </c>
      <c r="C688" s="151" t="s">
        <v>2285</v>
      </c>
      <c r="D688" s="151" t="s">
        <v>2424</v>
      </c>
      <c r="E688" s="144" t="str">
        <f t="shared" si="10"/>
        <v>東京都羽村市</v>
      </c>
      <c r="F688" s="151" t="s">
        <v>2422</v>
      </c>
    </row>
    <row r="689" spans="1:6" x14ac:dyDescent="0.2">
      <c r="A689" s="151" t="s">
        <v>2283</v>
      </c>
      <c r="B689" s="151" t="s">
        <v>2426</v>
      </c>
      <c r="C689" s="151" t="s">
        <v>2285</v>
      </c>
      <c r="D689" s="151" t="s">
        <v>2427</v>
      </c>
      <c r="E689" s="144" t="str">
        <f t="shared" si="10"/>
        <v>東京都あきる野市</v>
      </c>
      <c r="F689" s="151" t="s">
        <v>2425</v>
      </c>
    </row>
    <row r="690" spans="1:6" x14ac:dyDescent="0.2">
      <c r="A690" s="151" t="s">
        <v>2283</v>
      </c>
      <c r="B690" s="151" t="s">
        <v>2429</v>
      </c>
      <c r="C690" s="151" t="s">
        <v>2285</v>
      </c>
      <c r="D690" s="151" t="s">
        <v>2430</v>
      </c>
      <c r="E690" s="144" t="str">
        <f t="shared" si="10"/>
        <v>東京都西東京市</v>
      </c>
      <c r="F690" s="151" t="s">
        <v>2428</v>
      </c>
    </row>
    <row r="691" spans="1:6" x14ac:dyDescent="0.2">
      <c r="A691" s="151" t="s">
        <v>2283</v>
      </c>
      <c r="B691" s="151" t="s">
        <v>2432</v>
      </c>
      <c r="C691" s="151" t="s">
        <v>2285</v>
      </c>
      <c r="D691" s="151" t="s">
        <v>2433</v>
      </c>
      <c r="E691" s="144" t="str">
        <f t="shared" si="10"/>
        <v>東京都瑞穂町</v>
      </c>
      <c r="F691" s="151" t="s">
        <v>2431</v>
      </c>
    </row>
    <row r="692" spans="1:6" x14ac:dyDescent="0.2">
      <c r="A692" s="151" t="s">
        <v>2283</v>
      </c>
      <c r="B692" s="151" t="s">
        <v>2435</v>
      </c>
      <c r="C692" s="151" t="s">
        <v>2285</v>
      </c>
      <c r="D692" s="151" t="s">
        <v>2436</v>
      </c>
      <c r="E692" s="144" t="str">
        <f t="shared" si="10"/>
        <v>東京都日の出町</v>
      </c>
      <c r="F692" s="151" t="s">
        <v>2434</v>
      </c>
    </row>
    <row r="693" spans="1:6" x14ac:dyDescent="0.2">
      <c r="A693" s="151" t="s">
        <v>2283</v>
      </c>
      <c r="B693" s="151" t="s">
        <v>2438</v>
      </c>
      <c r="C693" s="151" t="s">
        <v>2285</v>
      </c>
      <c r="D693" s="151" t="s">
        <v>2439</v>
      </c>
      <c r="E693" s="144" t="str">
        <f t="shared" si="10"/>
        <v>東京都檜原村</v>
      </c>
      <c r="F693" s="151" t="s">
        <v>2437</v>
      </c>
    </row>
    <row r="694" spans="1:6" x14ac:dyDescent="0.2">
      <c r="A694" s="151" t="s">
        <v>2283</v>
      </c>
      <c r="B694" s="151" t="s">
        <v>2441</v>
      </c>
      <c r="C694" s="151" t="s">
        <v>2285</v>
      </c>
      <c r="D694" s="151" t="s">
        <v>2442</v>
      </c>
      <c r="E694" s="144" t="str">
        <f t="shared" si="10"/>
        <v>東京都奥多摩町</v>
      </c>
      <c r="F694" s="151" t="s">
        <v>2440</v>
      </c>
    </row>
    <row r="695" spans="1:6" x14ac:dyDescent="0.2">
      <c r="A695" s="151" t="s">
        <v>2283</v>
      </c>
      <c r="B695" s="151" t="s">
        <v>2444</v>
      </c>
      <c r="C695" s="151" t="s">
        <v>2285</v>
      </c>
      <c r="D695" s="151" t="s">
        <v>2445</v>
      </c>
      <c r="E695" s="144" t="str">
        <f t="shared" si="10"/>
        <v>東京都大島町</v>
      </c>
      <c r="F695" s="151" t="s">
        <v>2443</v>
      </c>
    </row>
    <row r="696" spans="1:6" x14ac:dyDescent="0.2">
      <c r="A696" s="151" t="s">
        <v>2283</v>
      </c>
      <c r="B696" s="151" t="s">
        <v>2447</v>
      </c>
      <c r="C696" s="151" t="s">
        <v>2285</v>
      </c>
      <c r="D696" s="151" t="s">
        <v>2448</v>
      </c>
      <c r="E696" s="144" t="str">
        <f t="shared" si="10"/>
        <v>東京都利島村</v>
      </c>
      <c r="F696" s="151" t="s">
        <v>2446</v>
      </c>
    </row>
    <row r="697" spans="1:6" x14ac:dyDescent="0.2">
      <c r="A697" s="151" t="s">
        <v>2283</v>
      </c>
      <c r="B697" s="151" t="s">
        <v>2450</v>
      </c>
      <c r="C697" s="151" t="s">
        <v>2285</v>
      </c>
      <c r="D697" s="151" t="s">
        <v>2451</v>
      </c>
      <c r="E697" s="144" t="str">
        <f t="shared" si="10"/>
        <v>東京都新島村</v>
      </c>
      <c r="F697" s="151" t="s">
        <v>2449</v>
      </c>
    </row>
    <row r="698" spans="1:6" x14ac:dyDescent="0.2">
      <c r="A698" s="151" t="s">
        <v>2283</v>
      </c>
      <c r="B698" s="151" t="s">
        <v>2453</v>
      </c>
      <c r="C698" s="151" t="s">
        <v>2285</v>
      </c>
      <c r="D698" s="151" t="s">
        <v>2454</v>
      </c>
      <c r="E698" s="144" t="str">
        <f t="shared" si="10"/>
        <v>東京都神津島村</v>
      </c>
      <c r="F698" s="151" t="s">
        <v>2452</v>
      </c>
    </row>
    <row r="699" spans="1:6" x14ac:dyDescent="0.2">
      <c r="A699" s="151" t="s">
        <v>2283</v>
      </c>
      <c r="B699" s="151" t="s">
        <v>2456</v>
      </c>
      <c r="C699" s="151" t="s">
        <v>2285</v>
      </c>
      <c r="D699" s="151" t="s">
        <v>2457</v>
      </c>
      <c r="E699" s="144" t="str">
        <f t="shared" si="10"/>
        <v>東京都三宅村</v>
      </c>
      <c r="F699" s="151" t="s">
        <v>2455</v>
      </c>
    </row>
    <row r="700" spans="1:6" x14ac:dyDescent="0.2">
      <c r="A700" s="151" t="s">
        <v>2283</v>
      </c>
      <c r="B700" s="151" t="s">
        <v>2459</v>
      </c>
      <c r="C700" s="151" t="s">
        <v>2285</v>
      </c>
      <c r="D700" s="151" t="s">
        <v>2460</v>
      </c>
      <c r="E700" s="144" t="str">
        <f t="shared" si="10"/>
        <v>東京都御蔵島村</v>
      </c>
      <c r="F700" s="151" t="s">
        <v>2458</v>
      </c>
    </row>
    <row r="701" spans="1:6" x14ac:dyDescent="0.2">
      <c r="A701" s="151" t="s">
        <v>2283</v>
      </c>
      <c r="B701" s="151" t="s">
        <v>2462</v>
      </c>
      <c r="C701" s="151" t="s">
        <v>2285</v>
      </c>
      <c r="D701" s="151" t="s">
        <v>2463</v>
      </c>
      <c r="E701" s="144" t="str">
        <f t="shared" si="10"/>
        <v>東京都八丈町</v>
      </c>
      <c r="F701" s="151" t="s">
        <v>2461</v>
      </c>
    </row>
    <row r="702" spans="1:6" x14ac:dyDescent="0.2">
      <c r="A702" s="151" t="s">
        <v>2283</v>
      </c>
      <c r="B702" s="151" t="s">
        <v>2465</v>
      </c>
      <c r="C702" s="151" t="s">
        <v>2285</v>
      </c>
      <c r="D702" s="151" t="s">
        <v>2466</v>
      </c>
      <c r="E702" s="144" t="str">
        <f t="shared" si="10"/>
        <v>東京都青ヶ島村</v>
      </c>
      <c r="F702" s="151" t="s">
        <v>2464</v>
      </c>
    </row>
    <row r="703" spans="1:6" x14ac:dyDescent="0.2">
      <c r="A703" s="151" t="s">
        <v>2283</v>
      </c>
      <c r="B703" s="151" t="s">
        <v>2468</v>
      </c>
      <c r="C703" s="151" t="s">
        <v>2285</v>
      </c>
      <c r="D703" s="151" t="s">
        <v>2469</v>
      </c>
      <c r="E703" s="144" t="str">
        <f t="shared" si="10"/>
        <v>東京都小笠原村</v>
      </c>
      <c r="F703" s="151" t="s">
        <v>2467</v>
      </c>
    </row>
    <row r="704" spans="1:6" x14ac:dyDescent="0.2">
      <c r="A704" s="148" t="s">
        <v>2471</v>
      </c>
      <c r="B704" s="149"/>
      <c r="C704" s="150" t="s">
        <v>2472</v>
      </c>
      <c r="D704" s="149"/>
      <c r="E704" s="144" t="str">
        <f t="shared" si="10"/>
        <v>神奈川県</v>
      </c>
      <c r="F704" s="148" t="s">
        <v>2470</v>
      </c>
    </row>
    <row r="705" spans="1:6" x14ac:dyDescent="0.2">
      <c r="A705" s="151" t="s">
        <v>2474</v>
      </c>
      <c r="B705" s="151" t="s">
        <v>2475</v>
      </c>
      <c r="C705" s="151" t="s">
        <v>2476</v>
      </c>
      <c r="D705" s="151" t="s">
        <v>2477</v>
      </c>
      <c r="E705" s="144" t="str">
        <f t="shared" si="10"/>
        <v>神奈川県横浜市</v>
      </c>
      <c r="F705" s="151" t="s">
        <v>2473</v>
      </c>
    </row>
    <row r="706" spans="1:6" x14ac:dyDescent="0.2">
      <c r="A706" s="151" t="s">
        <v>2474</v>
      </c>
      <c r="B706" s="151" t="s">
        <v>2479</v>
      </c>
      <c r="C706" s="151" t="s">
        <v>2476</v>
      </c>
      <c r="D706" s="151" t="s">
        <v>2480</v>
      </c>
      <c r="E706" s="144" t="str">
        <f t="shared" si="10"/>
        <v>神奈川県川崎市</v>
      </c>
      <c r="F706" s="151" t="s">
        <v>2478</v>
      </c>
    </row>
    <row r="707" spans="1:6" x14ac:dyDescent="0.2">
      <c r="A707" s="151" t="s">
        <v>2474</v>
      </c>
      <c r="B707" s="151" t="s">
        <v>2482</v>
      </c>
      <c r="C707" s="151" t="s">
        <v>2476</v>
      </c>
      <c r="D707" s="151" t="s">
        <v>2483</v>
      </c>
      <c r="E707" s="144" t="str">
        <f t="shared" si="10"/>
        <v>神奈川県相模原市</v>
      </c>
      <c r="F707" s="151" t="s">
        <v>2481</v>
      </c>
    </row>
    <row r="708" spans="1:6" x14ac:dyDescent="0.2">
      <c r="A708" s="151" t="s">
        <v>2474</v>
      </c>
      <c r="B708" s="151" t="s">
        <v>2485</v>
      </c>
      <c r="C708" s="151" t="s">
        <v>2476</v>
      </c>
      <c r="D708" s="151" t="s">
        <v>2486</v>
      </c>
      <c r="E708" s="144" t="str">
        <f t="shared" ref="E708:E771" si="11">CONCATENATE(A708,B708)</f>
        <v>神奈川県横須賀市</v>
      </c>
      <c r="F708" s="151" t="s">
        <v>2484</v>
      </c>
    </row>
    <row r="709" spans="1:6" x14ac:dyDescent="0.2">
      <c r="A709" s="151" t="s">
        <v>2474</v>
      </c>
      <c r="B709" s="151" t="s">
        <v>2488</v>
      </c>
      <c r="C709" s="151" t="s">
        <v>2476</v>
      </c>
      <c r="D709" s="151" t="s">
        <v>2489</v>
      </c>
      <c r="E709" s="144" t="str">
        <f t="shared" si="11"/>
        <v>神奈川県平塚市</v>
      </c>
      <c r="F709" s="151" t="s">
        <v>2487</v>
      </c>
    </row>
    <row r="710" spans="1:6" x14ac:dyDescent="0.2">
      <c r="A710" s="151" t="s">
        <v>2474</v>
      </c>
      <c r="B710" s="151" t="s">
        <v>2491</v>
      </c>
      <c r="C710" s="151" t="s">
        <v>2476</v>
      </c>
      <c r="D710" s="151" t="s">
        <v>2492</v>
      </c>
      <c r="E710" s="144" t="str">
        <f t="shared" si="11"/>
        <v>神奈川県鎌倉市</v>
      </c>
      <c r="F710" s="151" t="s">
        <v>2490</v>
      </c>
    </row>
    <row r="711" spans="1:6" x14ac:dyDescent="0.2">
      <c r="A711" s="151" t="s">
        <v>2474</v>
      </c>
      <c r="B711" s="151" t="s">
        <v>2494</v>
      </c>
      <c r="C711" s="151" t="s">
        <v>2476</v>
      </c>
      <c r="D711" s="151" t="s">
        <v>2495</v>
      </c>
      <c r="E711" s="144" t="str">
        <f t="shared" si="11"/>
        <v>神奈川県藤沢市</v>
      </c>
      <c r="F711" s="151" t="s">
        <v>2493</v>
      </c>
    </row>
    <row r="712" spans="1:6" x14ac:dyDescent="0.2">
      <c r="A712" s="151" t="s">
        <v>2474</v>
      </c>
      <c r="B712" s="151" t="s">
        <v>2497</v>
      </c>
      <c r="C712" s="151" t="s">
        <v>2476</v>
      </c>
      <c r="D712" s="151" t="s">
        <v>2498</v>
      </c>
      <c r="E712" s="144" t="str">
        <f t="shared" si="11"/>
        <v>神奈川県小田原市</v>
      </c>
      <c r="F712" s="151" t="s">
        <v>2496</v>
      </c>
    </row>
    <row r="713" spans="1:6" x14ac:dyDescent="0.2">
      <c r="A713" s="151" t="s">
        <v>2474</v>
      </c>
      <c r="B713" s="151" t="s">
        <v>2500</v>
      </c>
      <c r="C713" s="151" t="s">
        <v>2476</v>
      </c>
      <c r="D713" s="151" t="s">
        <v>2501</v>
      </c>
      <c r="E713" s="144" t="str">
        <f t="shared" si="11"/>
        <v>神奈川県茅ヶ崎市</v>
      </c>
      <c r="F713" s="151" t="s">
        <v>2499</v>
      </c>
    </row>
    <row r="714" spans="1:6" x14ac:dyDescent="0.2">
      <c r="A714" s="151" t="s">
        <v>2474</v>
      </c>
      <c r="B714" s="151" t="s">
        <v>2503</v>
      </c>
      <c r="C714" s="151" t="s">
        <v>2476</v>
      </c>
      <c r="D714" s="151" t="s">
        <v>2504</v>
      </c>
      <c r="E714" s="144" t="str">
        <f t="shared" si="11"/>
        <v>神奈川県逗子市</v>
      </c>
      <c r="F714" s="151" t="s">
        <v>2502</v>
      </c>
    </row>
    <row r="715" spans="1:6" x14ac:dyDescent="0.2">
      <c r="A715" s="151" t="s">
        <v>2474</v>
      </c>
      <c r="B715" s="151" t="s">
        <v>2506</v>
      </c>
      <c r="C715" s="151" t="s">
        <v>2476</v>
      </c>
      <c r="D715" s="151" t="s">
        <v>2507</v>
      </c>
      <c r="E715" s="144" t="str">
        <f t="shared" si="11"/>
        <v>神奈川県三浦市</v>
      </c>
      <c r="F715" s="151" t="s">
        <v>2505</v>
      </c>
    </row>
    <row r="716" spans="1:6" x14ac:dyDescent="0.2">
      <c r="A716" s="151" t="s">
        <v>2474</v>
      </c>
      <c r="B716" s="151" t="s">
        <v>2509</v>
      </c>
      <c r="C716" s="151" t="s">
        <v>2476</v>
      </c>
      <c r="D716" s="151" t="s">
        <v>2510</v>
      </c>
      <c r="E716" s="144" t="str">
        <f t="shared" si="11"/>
        <v>神奈川県秦野市</v>
      </c>
      <c r="F716" s="151" t="s">
        <v>2508</v>
      </c>
    </row>
    <row r="717" spans="1:6" x14ac:dyDescent="0.2">
      <c r="A717" s="151" t="s">
        <v>2474</v>
      </c>
      <c r="B717" s="151" t="s">
        <v>2512</v>
      </c>
      <c r="C717" s="151" t="s">
        <v>2476</v>
      </c>
      <c r="D717" s="151" t="s">
        <v>2513</v>
      </c>
      <c r="E717" s="144" t="str">
        <f t="shared" si="11"/>
        <v>神奈川県厚木市</v>
      </c>
      <c r="F717" s="151" t="s">
        <v>2511</v>
      </c>
    </row>
    <row r="718" spans="1:6" x14ac:dyDescent="0.2">
      <c r="A718" s="151" t="s">
        <v>2474</v>
      </c>
      <c r="B718" s="151" t="s">
        <v>2515</v>
      </c>
      <c r="C718" s="151" t="s">
        <v>2476</v>
      </c>
      <c r="D718" s="151" t="s">
        <v>2516</v>
      </c>
      <c r="E718" s="144" t="str">
        <f t="shared" si="11"/>
        <v>神奈川県大和市</v>
      </c>
      <c r="F718" s="151" t="s">
        <v>2514</v>
      </c>
    </row>
    <row r="719" spans="1:6" x14ac:dyDescent="0.2">
      <c r="A719" s="151" t="s">
        <v>2474</v>
      </c>
      <c r="B719" s="151" t="s">
        <v>2518</v>
      </c>
      <c r="C719" s="151" t="s">
        <v>2476</v>
      </c>
      <c r="D719" s="151" t="s">
        <v>2519</v>
      </c>
      <c r="E719" s="144" t="str">
        <f t="shared" si="11"/>
        <v>神奈川県伊勢原市</v>
      </c>
      <c r="F719" s="151" t="s">
        <v>2517</v>
      </c>
    </row>
    <row r="720" spans="1:6" x14ac:dyDescent="0.2">
      <c r="A720" s="151" t="s">
        <v>2474</v>
      </c>
      <c r="B720" s="151" t="s">
        <v>2521</v>
      </c>
      <c r="C720" s="151" t="s">
        <v>2476</v>
      </c>
      <c r="D720" s="151" t="s">
        <v>2522</v>
      </c>
      <c r="E720" s="144" t="str">
        <f t="shared" si="11"/>
        <v>神奈川県海老名市</v>
      </c>
      <c r="F720" s="151" t="s">
        <v>2520</v>
      </c>
    </row>
    <row r="721" spans="1:6" x14ac:dyDescent="0.2">
      <c r="A721" s="151" t="s">
        <v>2474</v>
      </c>
      <c r="B721" s="151" t="s">
        <v>2524</v>
      </c>
      <c r="C721" s="151" t="s">
        <v>2476</v>
      </c>
      <c r="D721" s="151" t="s">
        <v>2525</v>
      </c>
      <c r="E721" s="144" t="str">
        <f t="shared" si="11"/>
        <v>神奈川県座間市</v>
      </c>
      <c r="F721" s="151" t="s">
        <v>2523</v>
      </c>
    </row>
    <row r="722" spans="1:6" x14ac:dyDescent="0.2">
      <c r="A722" s="151" t="s">
        <v>2474</v>
      </c>
      <c r="B722" s="151" t="s">
        <v>2527</v>
      </c>
      <c r="C722" s="151" t="s">
        <v>2476</v>
      </c>
      <c r="D722" s="151" t="s">
        <v>2528</v>
      </c>
      <c r="E722" s="144" t="str">
        <f t="shared" si="11"/>
        <v>神奈川県南足柄市</v>
      </c>
      <c r="F722" s="151" t="s">
        <v>2526</v>
      </c>
    </row>
    <row r="723" spans="1:6" x14ac:dyDescent="0.2">
      <c r="A723" s="151" t="s">
        <v>2474</v>
      </c>
      <c r="B723" s="151" t="s">
        <v>2530</v>
      </c>
      <c r="C723" s="151" t="s">
        <v>2476</v>
      </c>
      <c r="D723" s="151" t="s">
        <v>2531</v>
      </c>
      <c r="E723" s="144" t="str">
        <f t="shared" si="11"/>
        <v>神奈川県綾瀬市</v>
      </c>
      <c r="F723" s="151" t="s">
        <v>2529</v>
      </c>
    </row>
    <row r="724" spans="1:6" x14ac:dyDescent="0.2">
      <c r="A724" s="151" t="s">
        <v>2474</v>
      </c>
      <c r="B724" s="151" t="s">
        <v>2533</v>
      </c>
      <c r="C724" s="151" t="s">
        <v>2476</v>
      </c>
      <c r="D724" s="151" t="s">
        <v>2534</v>
      </c>
      <c r="E724" s="144" t="str">
        <f t="shared" si="11"/>
        <v>神奈川県葉山町</v>
      </c>
      <c r="F724" s="151" t="s">
        <v>2532</v>
      </c>
    </row>
    <row r="725" spans="1:6" x14ac:dyDescent="0.2">
      <c r="A725" s="151" t="s">
        <v>2474</v>
      </c>
      <c r="B725" s="151" t="s">
        <v>2536</v>
      </c>
      <c r="C725" s="151" t="s">
        <v>2476</v>
      </c>
      <c r="D725" s="151" t="s">
        <v>2537</v>
      </c>
      <c r="E725" s="144" t="str">
        <f t="shared" si="11"/>
        <v>神奈川県寒川町</v>
      </c>
      <c r="F725" s="151" t="s">
        <v>2535</v>
      </c>
    </row>
    <row r="726" spans="1:6" x14ac:dyDescent="0.2">
      <c r="A726" s="151" t="s">
        <v>2474</v>
      </c>
      <c r="B726" s="151" t="s">
        <v>2539</v>
      </c>
      <c r="C726" s="151" t="s">
        <v>2476</v>
      </c>
      <c r="D726" s="151" t="s">
        <v>2540</v>
      </c>
      <c r="E726" s="144" t="str">
        <f t="shared" si="11"/>
        <v>神奈川県大磯町</v>
      </c>
      <c r="F726" s="151" t="s">
        <v>2538</v>
      </c>
    </row>
    <row r="727" spans="1:6" x14ac:dyDescent="0.2">
      <c r="A727" s="151" t="s">
        <v>2474</v>
      </c>
      <c r="B727" s="151" t="s">
        <v>2542</v>
      </c>
      <c r="C727" s="151" t="s">
        <v>2476</v>
      </c>
      <c r="D727" s="151" t="s">
        <v>2543</v>
      </c>
      <c r="E727" s="144" t="str">
        <f t="shared" si="11"/>
        <v>神奈川県二宮町</v>
      </c>
      <c r="F727" s="151" t="s">
        <v>2541</v>
      </c>
    </row>
    <row r="728" spans="1:6" x14ac:dyDescent="0.2">
      <c r="A728" s="151" t="s">
        <v>2474</v>
      </c>
      <c r="B728" s="151" t="s">
        <v>2545</v>
      </c>
      <c r="C728" s="151" t="s">
        <v>2476</v>
      </c>
      <c r="D728" s="151" t="s">
        <v>2546</v>
      </c>
      <c r="E728" s="144" t="str">
        <f t="shared" si="11"/>
        <v>神奈川県中井町</v>
      </c>
      <c r="F728" s="151" t="s">
        <v>2544</v>
      </c>
    </row>
    <row r="729" spans="1:6" x14ac:dyDescent="0.2">
      <c r="A729" s="151" t="s">
        <v>2474</v>
      </c>
      <c r="B729" s="151" t="s">
        <v>2548</v>
      </c>
      <c r="C729" s="151" t="s">
        <v>2476</v>
      </c>
      <c r="D729" s="151" t="s">
        <v>2549</v>
      </c>
      <c r="E729" s="144" t="str">
        <f t="shared" si="11"/>
        <v>神奈川県大井町</v>
      </c>
      <c r="F729" s="151" t="s">
        <v>2547</v>
      </c>
    </row>
    <row r="730" spans="1:6" x14ac:dyDescent="0.2">
      <c r="A730" s="151" t="s">
        <v>2474</v>
      </c>
      <c r="B730" s="151" t="s">
        <v>2551</v>
      </c>
      <c r="C730" s="151" t="s">
        <v>2476</v>
      </c>
      <c r="D730" s="151" t="s">
        <v>2552</v>
      </c>
      <c r="E730" s="144" t="str">
        <f t="shared" si="11"/>
        <v>神奈川県松田町</v>
      </c>
      <c r="F730" s="151" t="s">
        <v>2550</v>
      </c>
    </row>
    <row r="731" spans="1:6" x14ac:dyDescent="0.2">
      <c r="A731" s="151" t="s">
        <v>2474</v>
      </c>
      <c r="B731" s="151" t="s">
        <v>2554</v>
      </c>
      <c r="C731" s="151" t="s">
        <v>2476</v>
      </c>
      <c r="D731" s="151" t="s">
        <v>2555</v>
      </c>
      <c r="E731" s="144" t="str">
        <f t="shared" si="11"/>
        <v>神奈川県山北町</v>
      </c>
      <c r="F731" s="151" t="s">
        <v>2553</v>
      </c>
    </row>
    <row r="732" spans="1:6" x14ac:dyDescent="0.2">
      <c r="A732" s="151" t="s">
        <v>2474</v>
      </c>
      <c r="B732" s="151" t="s">
        <v>2557</v>
      </c>
      <c r="C732" s="151" t="s">
        <v>2476</v>
      </c>
      <c r="D732" s="151" t="s">
        <v>2558</v>
      </c>
      <c r="E732" s="144" t="str">
        <f t="shared" si="11"/>
        <v>神奈川県開成町</v>
      </c>
      <c r="F732" s="151" t="s">
        <v>2556</v>
      </c>
    </row>
    <row r="733" spans="1:6" x14ac:dyDescent="0.2">
      <c r="A733" s="151" t="s">
        <v>2474</v>
      </c>
      <c r="B733" s="151" t="s">
        <v>2560</v>
      </c>
      <c r="C733" s="151" t="s">
        <v>2476</v>
      </c>
      <c r="D733" s="151" t="s">
        <v>2561</v>
      </c>
      <c r="E733" s="144" t="str">
        <f t="shared" si="11"/>
        <v>神奈川県箱根町</v>
      </c>
      <c r="F733" s="151" t="s">
        <v>2559</v>
      </c>
    </row>
    <row r="734" spans="1:6" x14ac:dyDescent="0.2">
      <c r="A734" s="151" t="s">
        <v>2474</v>
      </c>
      <c r="B734" s="151" t="s">
        <v>2563</v>
      </c>
      <c r="C734" s="151" t="s">
        <v>2476</v>
      </c>
      <c r="D734" s="151" t="s">
        <v>2564</v>
      </c>
      <c r="E734" s="144" t="str">
        <f t="shared" si="11"/>
        <v>神奈川県真鶴町</v>
      </c>
      <c r="F734" s="151" t="s">
        <v>2562</v>
      </c>
    </row>
    <row r="735" spans="1:6" x14ac:dyDescent="0.2">
      <c r="A735" s="151" t="s">
        <v>2474</v>
      </c>
      <c r="B735" s="151" t="s">
        <v>2566</v>
      </c>
      <c r="C735" s="151" t="s">
        <v>2476</v>
      </c>
      <c r="D735" s="151" t="s">
        <v>2567</v>
      </c>
      <c r="E735" s="144" t="str">
        <f t="shared" si="11"/>
        <v>神奈川県湯河原町</v>
      </c>
      <c r="F735" s="151" t="s">
        <v>2565</v>
      </c>
    </row>
    <row r="736" spans="1:6" x14ac:dyDescent="0.2">
      <c r="A736" s="151" t="s">
        <v>2474</v>
      </c>
      <c r="B736" s="151" t="s">
        <v>2569</v>
      </c>
      <c r="C736" s="151" t="s">
        <v>2476</v>
      </c>
      <c r="D736" s="151" t="s">
        <v>2570</v>
      </c>
      <c r="E736" s="144" t="str">
        <f t="shared" si="11"/>
        <v>神奈川県愛川町</v>
      </c>
      <c r="F736" s="151" t="s">
        <v>2568</v>
      </c>
    </row>
    <row r="737" spans="1:6" x14ac:dyDescent="0.2">
      <c r="A737" s="151" t="s">
        <v>2474</v>
      </c>
      <c r="B737" s="151" t="s">
        <v>2572</v>
      </c>
      <c r="C737" s="151" t="s">
        <v>2476</v>
      </c>
      <c r="D737" s="151" t="s">
        <v>2573</v>
      </c>
      <c r="E737" s="144" t="str">
        <f t="shared" si="11"/>
        <v>神奈川県清川村</v>
      </c>
      <c r="F737" s="151" t="s">
        <v>2571</v>
      </c>
    </row>
    <row r="738" spans="1:6" x14ac:dyDescent="0.2">
      <c r="A738" s="148" t="s">
        <v>2575</v>
      </c>
      <c r="B738" s="149"/>
      <c r="C738" s="150" t="s">
        <v>2576</v>
      </c>
      <c r="D738" s="149"/>
      <c r="E738" s="144" t="str">
        <f t="shared" si="11"/>
        <v>新潟県</v>
      </c>
      <c r="F738" s="148" t="s">
        <v>2574</v>
      </c>
    </row>
    <row r="739" spans="1:6" x14ac:dyDescent="0.2">
      <c r="A739" s="151" t="s">
        <v>2578</v>
      </c>
      <c r="B739" s="151" t="s">
        <v>2579</v>
      </c>
      <c r="C739" s="151" t="s">
        <v>2580</v>
      </c>
      <c r="D739" s="151" t="s">
        <v>2581</v>
      </c>
      <c r="E739" s="144" t="str">
        <f t="shared" si="11"/>
        <v>新潟県新潟市</v>
      </c>
      <c r="F739" s="151" t="s">
        <v>2577</v>
      </c>
    </row>
    <row r="740" spans="1:6" x14ac:dyDescent="0.2">
      <c r="A740" s="151" t="s">
        <v>2578</v>
      </c>
      <c r="B740" s="151" t="s">
        <v>2583</v>
      </c>
      <c r="C740" s="151" t="s">
        <v>2580</v>
      </c>
      <c r="D740" s="151" t="s">
        <v>2584</v>
      </c>
      <c r="E740" s="144" t="str">
        <f t="shared" si="11"/>
        <v>新潟県長岡市</v>
      </c>
      <c r="F740" s="151" t="s">
        <v>2582</v>
      </c>
    </row>
    <row r="741" spans="1:6" x14ac:dyDescent="0.2">
      <c r="A741" s="151" t="s">
        <v>2578</v>
      </c>
      <c r="B741" s="151" t="s">
        <v>2586</v>
      </c>
      <c r="C741" s="151" t="s">
        <v>2580</v>
      </c>
      <c r="D741" s="151" t="s">
        <v>2587</v>
      </c>
      <c r="E741" s="144" t="str">
        <f t="shared" si="11"/>
        <v>新潟県三条市</v>
      </c>
      <c r="F741" s="151" t="s">
        <v>2585</v>
      </c>
    </row>
    <row r="742" spans="1:6" x14ac:dyDescent="0.2">
      <c r="A742" s="151" t="s">
        <v>2578</v>
      </c>
      <c r="B742" s="151" t="s">
        <v>2589</v>
      </c>
      <c r="C742" s="151" t="s">
        <v>2580</v>
      </c>
      <c r="D742" s="151" t="s">
        <v>2590</v>
      </c>
      <c r="E742" s="144" t="str">
        <f t="shared" si="11"/>
        <v>新潟県柏崎市</v>
      </c>
      <c r="F742" s="151" t="s">
        <v>2588</v>
      </c>
    </row>
    <row r="743" spans="1:6" x14ac:dyDescent="0.2">
      <c r="A743" s="151" t="s">
        <v>2578</v>
      </c>
      <c r="B743" s="151" t="s">
        <v>2592</v>
      </c>
      <c r="C743" s="151" t="s">
        <v>2580</v>
      </c>
      <c r="D743" s="151" t="s">
        <v>2593</v>
      </c>
      <c r="E743" s="144" t="str">
        <f t="shared" si="11"/>
        <v>新潟県新発田市</v>
      </c>
      <c r="F743" s="151" t="s">
        <v>2591</v>
      </c>
    </row>
    <row r="744" spans="1:6" x14ac:dyDescent="0.2">
      <c r="A744" s="151" t="s">
        <v>2578</v>
      </c>
      <c r="B744" s="151" t="s">
        <v>2595</v>
      </c>
      <c r="C744" s="151" t="s">
        <v>2580</v>
      </c>
      <c r="D744" s="151" t="s">
        <v>2596</v>
      </c>
      <c r="E744" s="144" t="str">
        <f t="shared" si="11"/>
        <v>新潟県小千谷市</v>
      </c>
      <c r="F744" s="151" t="s">
        <v>2594</v>
      </c>
    </row>
    <row r="745" spans="1:6" x14ac:dyDescent="0.2">
      <c r="A745" s="151" t="s">
        <v>2578</v>
      </c>
      <c r="B745" s="151" t="s">
        <v>2598</v>
      </c>
      <c r="C745" s="151" t="s">
        <v>2580</v>
      </c>
      <c r="D745" s="151" t="s">
        <v>2599</v>
      </c>
      <c r="E745" s="144" t="str">
        <f t="shared" si="11"/>
        <v>新潟県加茂市</v>
      </c>
      <c r="F745" s="151" t="s">
        <v>2597</v>
      </c>
    </row>
    <row r="746" spans="1:6" x14ac:dyDescent="0.2">
      <c r="A746" s="151" t="s">
        <v>2578</v>
      </c>
      <c r="B746" s="151" t="s">
        <v>2601</v>
      </c>
      <c r="C746" s="151" t="s">
        <v>2580</v>
      </c>
      <c r="D746" s="151" t="s">
        <v>2602</v>
      </c>
      <c r="E746" s="144" t="str">
        <f t="shared" si="11"/>
        <v>新潟県十日町市</v>
      </c>
      <c r="F746" s="151" t="s">
        <v>2600</v>
      </c>
    </row>
    <row r="747" spans="1:6" x14ac:dyDescent="0.2">
      <c r="A747" s="151" t="s">
        <v>2578</v>
      </c>
      <c r="B747" s="151" t="s">
        <v>2604</v>
      </c>
      <c r="C747" s="151" t="s">
        <v>2580</v>
      </c>
      <c r="D747" s="151" t="s">
        <v>2605</v>
      </c>
      <c r="E747" s="144" t="str">
        <f t="shared" si="11"/>
        <v>新潟県見附市</v>
      </c>
      <c r="F747" s="151" t="s">
        <v>2603</v>
      </c>
    </row>
    <row r="748" spans="1:6" x14ac:dyDescent="0.2">
      <c r="A748" s="151" t="s">
        <v>2578</v>
      </c>
      <c r="B748" s="151" t="s">
        <v>2607</v>
      </c>
      <c r="C748" s="151" t="s">
        <v>2580</v>
      </c>
      <c r="D748" s="151" t="s">
        <v>2608</v>
      </c>
      <c r="E748" s="144" t="str">
        <f t="shared" si="11"/>
        <v>新潟県村上市</v>
      </c>
      <c r="F748" s="151" t="s">
        <v>2606</v>
      </c>
    </row>
    <row r="749" spans="1:6" x14ac:dyDescent="0.2">
      <c r="A749" s="151" t="s">
        <v>2578</v>
      </c>
      <c r="B749" s="151" t="s">
        <v>2610</v>
      </c>
      <c r="C749" s="151" t="s">
        <v>2580</v>
      </c>
      <c r="D749" s="151" t="s">
        <v>2611</v>
      </c>
      <c r="E749" s="144" t="str">
        <f t="shared" si="11"/>
        <v>新潟県燕市</v>
      </c>
      <c r="F749" s="151" t="s">
        <v>2609</v>
      </c>
    </row>
    <row r="750" spans="1:6" x14ac:dyDescent="0.2">
      <c r="A750" s="151" t="s">
        <v>2578</v>
      </c>
      <c r="B750" s="151" t="s">
        <v>2613</v>
      </c>
      <c r="C750" s="151" t="s">
        <v>2580</v>
      </c>
      <c r="D750" s="151" t="s">
        <v>2614</v>
      </c>
      <c r="E750" s="144" t="str">
        <f t="shared" si="11"/>
        <v>新潟県糸魚川市</v>
      </c>
      <c r="F750" s="151" t="s">
        <v>2612</v>
      </c>
    </row>
    <row r="751" spans="1:6" x14ac:dyDescent="0.2">
      <c r="A751" s="151" t="s">
        <v>2578</v>
      </c>
      <c r="B751" s="151" t="s">
        <v>2616</v>
      </c>
      <c r="C751" s="151" t="s">
        <v>2580</v>
      </c>
      <c r="D751" s="151" t="s">
        <v>2617</v>
      </c>
      <c r="E751" s="144" t="str">
        <f t="shared" si="11"/>
        <v>新潟県妙高市</v>
      </c>
      <c r="F751" s="151" t="s">
        <v>2615</v>
      </c>
    </row>
    <row r="752" spans="1:6" x14ac:dyDescent="0.2">
      <c r="A752" s="151" t="s">
        <v>2578</v>
      </c>
      <c r="B752" s="151" t="s">
        <v>2619</v>
      </c>
      <c r="C752" s="151" t="s">
        <v>2580</v>
      </c>
      <c r="D752" s="151" t="s">
        <v>2620</v>
      </c>
      <c r="E752" s="144" t="str">
        <f t="shared" si="11"/>
        <v>新潟県五泉市</v>
      </c>
      <c r="F752" s="151" t="s">
        <v>2618</v>
      </c>
    </row>
    <row r="753" spans="1:6" x14ac:dyDescent="0.2">
      <c r="A753" s="151" t="s">
        <v>2578</v>
      </c>
      <c r="B753" s="151" t="s">
        <v>2622</v>
      </c>
      <c r="C753" s="151" t="s">
        <v>2580</v>
      </c>
      <c r="D753" s="151" t="s">
        <v>2623</v>
      </c>
      <c r="E753" s="144" t="str">
        <f t="shared" si="11"/>
        <v>新潟県上越市</v>
      </c>
      <c r="F753" s="151" t="s">
        <v>2621</v>
      </c>
    </row>
    <row r="754" spans="1:6" x14ac:dyDescent="0.2">
      <c r="A754" s="151" t="s">
        <v>2578</v>
      </c>
      <c r="B754" s="151" t="s">
        <v>2625</v>
      </c>
      <c r="C754" s="151" t="s">
        <v>2580</v>
      </c>
      <c r="D754" s="151" t="s">
        <v>2626</v>
      </c>
      <c r="E754" s="144" t="str">
        <f t="shared" si="11"/>
        <v>新潟県阿賀野市</v>
      </c>
      <c r="F754" s="151" t="s">
        <v>2624</v>
      </c>
    </row>
    <row r="755" spans="1:6" x14ac:dyDescent="0.2">
      <c r="A755" s="151" t="s">
        <v>2578</v>
      </c>
      <c r="B755" s="151" t="s">
        <v>2628</v>
      </c>
      <c r="C755" s="151" t="s">
        <v>2580</v>
      </c>
      <c r="D755" s="151" t="s">
        <v>2629</v>
      </c>
      <c r="E755" s="144" t="str">
        <f t="shared" si="11"/>
        <v>新潟県佐渡市</v>
      </c>
      <c r="F755" s="151" t="s">
        <v>2627</v>
      </c>
    </row>
    <row r="756" spans="1:6" x14ac:dyDescent="0.2">
      <c r="A756" s="151" t="s">
        <v>2578</v>
      </c>
      <c r="B756" s="151" t="s">
        <v>2631</v>
      </c>
      <c r="C756" s="151" t="s">
        <v>2580</v>
      </c>
      <c r="D756" s="151" t="s">
        <v>2632</v>
      </c>
      <c r="E756" s="144" t="str">
        <f t="shared" si="11"/>
        <v>新潟県魚沼市</v>
      </c>
      <c r="F756" s="151" t="s">
        <v>2630</v>
      </c>
    </row>
    <row r="757" spans="1:6" x14ac:dyDescent="0.2">
      <c r="A757" s="151" t="s">
        <v>2578</v>
      </c>
      <c r="B757" s="151" t="s">
        <v>2634</v>
      </c>
      <c r="C757" s="151" t="s">
        <v>2580</v>
      </c>
      <c r="D757" s="151" t="s">
        <v>2635</v>
      </c>
      <c r="E757" s="144" t="str">
        <f t="shared" si="11"/>
        <v>新潟県南魚沼市</v>
      </c>
      <c r="F757" s="151" t="s">
        <v>2633</v>
      </c>
    </row>
    <row r="758" spans="1:6" x14ac:dyDescent="0.2">
      <c r="A758" s="151" t="s">
        <v>2578</v>
      </c>
      <c r="B758" s="151" t="s">
        <v>2637</v>
      </c>
      <c r="C758" s="151" t="s">
        <v>2580</v>
      </c>
      <c r="D758" s="151" t="s">
        <v>2638</v>
      </c>
      <c r="E758" s="144" t="str">
        <f t="shared" si="11"/>
        <v>新潟県胎内市</v>
      </c>
      <c r="F758" s="151" t="s">
        <v>2636</v>
      </c>
    </row>
    <row r="759" spans="1:6" x14ac:dyDescent="0.2">
      <c r="A759" s="151" t="s">
        <v>2578</v>
      </c>
      <c r="B759" s="151" t="s">
        <v>2640</v>
      </c>
      <c r="C759" s="151" t="s">
        <v>2580</v>
      </c>
      <c r="D759" s="151" t="s">
        <v>2641</v>
      </c>
      <c r="E759" s="144" t="str">
        <f t="shared" si="11"/>
        <v>新潟県聖籠町</v>
      </c>
      <c r="F759" s="151" t="s">
        <v>2639</v>
      </c>
    </row>
    <row r="760" spans="1:6" x14ac:dyDescent="0.2">
      <c r="A760" s="151" t="s">
        <v>2578</v>
      </c>
      <c r="B760" s="151" t="s">
        <v>2643</v>
      </c>
      <c r="C760" s="151" t="s">
        <v>2580</v>
      </c>
      <c r="D760" s="151" t="s">
        <v>2644</v>
      </c>
      <c r="E760" s="144" t="str">
        <f t="shared" si="11"/>
        <v>新潟県弥彦村</v>
      </c>
      <c r="F760" s="151" t="s">
        <v>2642</v>
      </c>
    </row>
    <row r="761" spans="1:6" x14ac:dyDescent="0.2">
      <c r="A761" s="151" t="s">
        <v>2578</v>
      </c>
      <c r="B761" s="151" t="s">
        <v>2646</v>
      </c>
      <c r="C761" s="151" t="s">
        <v>2580</v>
      </c>
      <c r="D761" s="151" t="s">
        <v>2647</v>
      </c>
      <c r="E761" s="144" t="str">
        <f t="shared" si="11"/>
        <v>新潟県田上町</v>
      </c>
      <c r="F761" s="151" t="s">
        <v>2645</v>
      </c>
    </row>
    <row r="762" spans="1:6" x14ac:dyDescent="0.2">
      <c r="A762" s="151" t="s">
        <v>2578</v>
      </c>
      <c r="B762" s="151" t="s">
        <v>2649</v>
      </c>
      <c r="C762" s="151" t="s">
        <v>2580</v>
      </c>
      <c r="D762" s="151" t="s">
        <v>2650</v>
      </c>
      <c r="E762" s="144" t="str">
        <f t="shared" si="11"/>
        <v>新潟県阿賀町</v>
      </c>
      <c r="F762" s="151" t="s">
        <v>2648</v>
      </c>
    </row>
    <row r="763" spans="1:6" x14ac:dyDescent="0.2">
      <c r="A763" s="151" t="s">
        <v>2578</v>
      </c>
      <c r="B763" s="151" t="s">
        <v>2652</v>
      </c>
      <c r="C763" s="151" t="s">
        <v>2580</v>
      </c>
      <c r="D763" s="151" t="s">
        <v>2653</v>
      </c>
      <c r="E763" s="144" t="str">
        <f t="shared" si="11"/>
        <v>新潟県出雲崎町</v>
      </c>
      <c r="F763" s="151" t="s">
        <v>2651</v>
      </c>
    </row>
    <row r="764" spans="1:6" x14ac:dyDescent="0.2">
      <c r="A764" s="151" t="s">
        <v>2578</v>
      </c>
      <c r="B764" s="151" t="s">
        <v>2655</v>
      </c>
      <c r="C764" s="151" t="s">
        <v>2580</v>
      </c>
      <c r="D764" s="151" t="s">
        <v>2656</v>
      </c>
      <c r="E764" s="144" t="str">
        <f t="shared" si="11"/>
        <v>新潟県湯沢町</v>
      </c>
      <c r="F764" s="151" t="s">
        <v>2654</v>
      </c>
    </row>
    <row r="765" spans="1:6" x14ac:dyDescent="0.2">
      <c r="A765" s="151" t="s">
        <v>2578</v>
      </c>
      <c r="B765" s="151" t="s">
        <v>2658</v>
      </c>
      <c r="C765" s="151" t="s">
        <v>2580</v>
      </c>
      <c r="D765" s="151" t="s">
        <v>2659</v>
      </c>
      <c r="E765" s="144" t="str">
        <f t="shared" si="11"/>
        <v>新潟県津南町</v>
      </c>
      <c r="F765" s="151" t="s">
        <v>2657</v>
      </c>
    </row>
    <row r="766" spans="1:6" x14ac:dyDescent="0.2">
      <c r="A766" s="151" t="s">
        <v>2578</v>
      </c>
      <c r="B766" s="151" t="s">
        <v>2661</v>
      </c>
      <c r="C766" s="151" t="s">
        <v>2580</v>
      </c>
      <c r="D766" s="151" t="s">
        <v>2662</v>
      </c>
      <c r="E766" s="144" t="str">
        <f t="shared" si="11"/>
        <v>新潟県刈羽村</v>
      </c>
      <c r="F766" s="151" t="s">
        <v>2660</v>
      </c>
    </row>
    <row r="767" spans="1:6" x14ac:dyDescent="0.2">
      <c r="A767" s="151" t="s">
        <v>2578</v>
      </c>
      <c r="B767" s="151" t="s">
        <v>2664</v>
      </c>
      <c r="C767" s="151" t="s">
        <v>2580</v>
      </c>
      <c r="D767" s="151" t="s">
        <v>2665</v>
      </c>
      <c r="E767" s="144" t="str">
        <f t="shared" si="11"/>
        <v>新潟県関川村</v>
      </c>
      <c r="F767" s="151" t="s">
        <v>2663</v>
      </c>
    </row>
    <row r="768" spans="1:6" x14ac:dyDescent="0.2">
      <c r="A768" s="151" t="s">
        <v>2578</v>
      </c>
      <c r="B768" s="151" t="s">
        <v>2667</v>
      </c>
      <c r="C768" s="151" t="s">
        <v>2580</v>
      </c>
      <c r="D768" s="151" t="s">
        <v>2668</v>
      </c>
      <c r="E768" s="144" t="str">
        <f t="shared" si="11"/>
        <v>新潟県粟島浦村</v>
      </c>
      <c r="F768" s="151" t="s">
        <v>2666</v>
      </c>
    </row>
    <row r="769" spans="1:6" x14ac:dyDescent="0.2">
      <c r="A769" s="148" t="s">
        <v>2670</v>
      </c>
      <c r="B769" s="149"/>
      <c r="C769" s="150" t="s">
        <v>2671</v>
      </c>
      <c r="D769" s="149"/>
      <c r="E769" s="144" t="str">
        <f t="shared" si="11"/>
        <v>富山県</v>
      </c>
      <c r="F769" s="148" t="s">
        <v>2669</v>
      </c>
    </row>
    <row r="770" spans="1:6" x14ac:dyDescent="0.2">
      <c r="A770" s="151" t="s">
        <v>2673</v>
      </c>
      <c r="B770" s="151" t="s">
        <v>2674</v>
      </c>
      <c r="C770" s="151" t="s">
        <v>2675</v>
      </c>
      <c r="D770" s="151" t="s">
        <v>2676</v>
      </c>
      <c r="E770" s="144" t="str">
        <f t="shared" si="11"/>
        <v>富山県富山市</v>
      </c>
      <c r="F770" s="151" t="s">
        <v>2672</v>
      </c>
    </row>
    <row r="771" spans="1:6" x14ac:dyDescent="0.2">
      <c r="A771" s="151" t="s">
        <v>2673</v>
      </c>
      <c r="B771" s="151" t="s">
        <v>2678</v>
      </c>
      <c r="C771" s="151" t="s">
        <v>2675</v>
      </c>
      <c r="D771" s="151" t="s">
        <v>2679</v>
      </c>
      <c r="E771" s="144" t="str">
        <f t="shared" si="11"/>
        <v>富山県高岡市</v>
      </c>
      <c r="F771" s="151" t="s">
        <v>2677</v>
      </c>
    </row>
    <row r="772" spans="1:6" x14ac:dyDescent="0.2">
      <c r="A772" s="151" t="s">
        <v>2673</v>
      </c>
      <c r="B772" s="151" t="s">
        <v>2681</v>
      </c>
      <c r="C772" s="151" t="s">
        <v>2675</v>
      </c>
      <c r="D772" s="151" t="s">
        <v>2682</v>
      </c>
      <c r="E772" s="144" t="str">
        <f t="shared" ref="E772:E835" si="12">CONCATENATE(A772,B772)</f>
        <v>富山県魚津市</v>
      </c>
      <c r="F772" s="151" t="s">
        <v>2680</v>
      </c>
    </row>
    <row r="773" spans="1:6" x14ac:dyDescent="0.2">
      <c r="A773" s="151" t="s">
        <v>2673</v>
      </c>
      <c r="B773" s="151" t="s">
        <v>2684</v>
      </c>
      <c r="C773" s="151" t="s">
        <v>2675</v>
      </c>
      <c r="D773" s="151" t="s">
        <v>2685</v>
      </c>
      <c r="E773" s="144" t="str">
        <f t="shared" si="12"/>
        <v>富山県氷見市</v>
      </c>
      <c r="F773" s="151" t="s">
        <v>2683</v>
      </c>
    </row>
    <row r="774" spans="1:6" x14ac:dyDescent="0.2">
      <c r="A774" s="151" t="s">
        <v>2673</v>
      </c>
      <c r="B774" s="151" t="s">
        <v>2687</v>
      </c>
      <c r="C774" s="151" t="s">
        <v>2675</v>
      </c>
      <c r="D774" s="151" t="s">
        <v>2688</v>
      </c>
      <c r="E774" s="144" t="str">
        <f t="shared" si="12"/>
        <v>富山県滑川市</v>
      </c>
      <c r="F774" s="151" t="s">
        <v>2686</v>
      </c>
    </row>
    <row r="775" spans="1:6" x14ac:dyDescent="0.2">
      <c r="A775" s="151" t="s">
        <v>2673</v>
      </c>
      <c r="B775" s="151" t="s">
        <v>2690</v>
      </c>
      <c r="C775" s="151" t="s">
        <v>2675</v>
      </c>
      <c r="D775" s="151" t="s">
        <v>2691</v>
      </c>
      <c r="E775" s="144" t="str">
        <f t="shared" si="12"/>
        <v>富山県黒部市</v>
      </c>
      <c r="F775" s="151" t="s">
        <v>2689</v>
      </c>
    </row>
    <row r="776" spans="1:6" x14ac:dyDescent="0.2">
      <c r="A776" s="151" t="s">
        <v>2673</v>
      </c>
      <c r="B776" s="151" t="s">
        <v>2693</v>
      </c>
      <c r="C776" s="151" t="s">
        <v>2675</v>
      </c>
      <c r="D776" s="151" t="s">
        <v>2694</v>
      </c>
      <c r="E776" s="144" t="str">
        <f t="shared" si="12"/>
        <v>富山県砺波市</v>
      </c>
      <c r="F776" s="151" t="s">
        <v>2692</v>
      </c>
    </row>
    <row r="777" spans="1:6" x14ac:dyDescent="0.2">
      <c r="A777" s="151" t="s">
        <v>2673</v>
      </c>
      <c r="B777" s="151" t="s">
        <v>2696</v>
      </c>
      <c r="C777" s="151" t="s">
        <v>2675</v>
      </c>
      <c r="D777" s="151" t="s">
        <v>2697</v>
      </c>
      <c r="E777" s="144" t="str">
        <f t="shared" si="12"/>
        <v>富山県小矢部市</v>
      </c>
      <c r="F777" s="151" t="s">
        <v>2695</v>
      </c>
    </row>
    <row r="778" spans="1:6" x14ac:dyDescent="0.2">
      <c r="A778" s="151" t="s">
        <v>2673</v>
      </c>
      <c r="B778" s="151" t="s">
        <v>2699</v>
      </c>
      <c r="C778" s="151" t="s">
        <v>2675</v>
      </c>
      <c r="D778" s="151" t="s">
        <v>2700</v>
      </c>
      <c r="E778" s="144" t="str">
        <f t="shared" si="12"/>
        <v>富山県南砺市</v>
      </c>
      <c r="F778" s="151" t="s">
        <v>2698</v>
      </c>
    </row>
    <row r="779" spans="1:6" x14ac:dyDescent="0.2">
      <c r="A779" s="151" t="s">
        <v>2673</v>
      </c>
      <c r="B779" s="151" t="s">
        <v>2702</v>
      </c>
      <c r="C779" s="151" t="s">
        <v>2675</v>
      </c>
      <c r="D779" s="151" t="s">
        <v>2703</v>
      </c>
      <c r="E779" s="144" t="str">
        <f t="shared" si="12"/>
        <v>富山県射水市</v>
      </c>
      <c r="F779" s="151" t="s">
        <v>2701</v>
      </c>
    </row>
    <row r="780" spans="1:6" x14ac:dyDescent="0.2">
      <c r="A780" s="151" t="s">
        <v>2673</v>
      </c>
      <c r="B780" s="151" t="s">
        <v>2705</v>
      </c>
      <c r="C780" s="151" t="s">
        <v>2675</v>
      </c>
      <c r="D780" s="151" t="s">
        <v>2706</v>
      </c>
      <c r="E780" s="144" t="str">
        <f t="shared" si="12"/>
        <v>富山県舟橋村</v>
      </c>
      <c r="F780" s="151" t="s">
        <v>2704</v>
      </c>
    </row>
    <row r="781" spans="1:6" x14ac:dyDescent="0.2">
      <c r="A781" s="151" t="s">
        <v>2673</v>
      </c>
      <c r="B781" s="151" t="s">
        <v>2708</v>
      </c>
      <c r="C781" s="151" t="s">
        <v>2675</v>
      </c>
      <c r="D781" s="151" t="s">
        <v>2709</v>
      </c>
      <c r="E781" s="144" t="str">
        <f t="shared" si="12"/>
        <v>富山県上市町</v>
      </c>
      <c r="F781" s="151" t="s">
        <v>2707</v>
      </c>
    </row>
    <row r="782" spans="1:6" x14ac:dyDescent="0.2">
      <c r="A782" s="151" t="s">
        <v>2673</v>
      </c>
      <c r="B782" s="151" t="s">
        <v>2711</v>
      </c>
      <c r="C782" s="151" t="s">
        <v>2675</v>
      </c>
      <c r="D782" s="151" t="s">
        <v>2712</v>
      </c>
      <c r="E782" s="144" t="str">
        <f t="shared" si="12"/>
        <v>富山県立山町</v>
      </c>
      <c r="F782" s="151" t="s">
        <v>2710</v>
      </c>
    </row>
    <row r="783" spans="1:6" x14ac:dyDescent="0.2">
      <c r="A783" s="151" t="s">
        <v>2673</v>
      </c>
      <c r="B783" s="151" t="s">
        <v>2714</v>
      </c>
      <c r="C783" s="151" t="s">
        <v>2675</v>
      </c>
      <c r="D783" s="151" t="s">
        <v>2715</v>
      </c>
      <c r="E783" s="144" t="str">
        <f t="shared" si="12"/>
        <v>富山県入善町</v>
      </c>
      <c r="F783" s="151" t="s">
        <v>2713</v>
      </c>
    </row>
    <row r="784" spans="1:6" x14ac:dyDescent="0.2">
      <c r="A784" s="151" t="s">
        <v>2673</v>
      </c>
      <c r="B784" s="151" t="s">
        <v>1365</v>
      </c>
      <c r="C784" s="151" t="s">
        <v>2675</v>
      </c>
      <c r="D784" s="151" t="s">
        <v>1366</v>
      </c>
      <c r="E784" s="144" t="str">
        <f t="shared" si="12"/>
        <v>富山県朝日町</v>
      </c>
      <c r="F784" s="151" t="s">
        <v>2716</v>
      </c>
    </row>
    <row r="785" spans="1:6" x14ac:dyDescent="0.2">
      <c r="A785" s="148" t="s">
        <v>2718</v>
      </c>
      <c r="B785" s="149"/>
      <c r="C785" s="150" t="s">
        <v>2719</v>
      </c>
      <c r="D785" s="149"/>
      <c r="E785" s="144" t="str">
        <f t="shared" si="12"/>
        <v>石川県</v>
      </c>
      <c r="F785" s="148" t="s">
        <v>2717</v>
      </c>
    </row>
    <row r="786" spans="1:6" x14ac:dyDescent="0.2">
      <c r="A786" s="151" t="s">
        <v>2721</v>
      </c>
      <c r="B786" s="151" t="s">
        <v>2722</v>
      </c>
      <c r="C786" s="151" t="s">
        <v>2723</v>
      </c>
      <c r="D786" s="151" t="s">
        <v>2724</v>
      </c>
      <c r="E786" s="144" t="str">
        <f t="shared" si="12"/>
        <v>石川県金沢市</v>
      </c>
      <c r="F786" s="151" t="s">
        <v>2720</v>
      </c>
    </row>
    <row r="787" spans="1:6" x14ac:dyDescent="0.2">
      <c r="A787" s="151" t="s">
        <v>2721</v>
      </c>
      <c r="B787" s="151" t="s">
        <v>2726</v>
      </c>
      <c r="C787" s="151" t="s">
        <v>2723</v>
      </c>
      <c r="D787" s="151" t="s">
        <v>2727</v>
      </c>
      <c r="E787" s="144" t="str">
        <f t="shared" si="12"/>
        <v>石川県七尾市</v>
      </c>
      <c r="F787" s="151" t="s">
        <v>2725</v>
      </c>
    </row>
    <row r="788" spans="1:6" x14ac:dyDescent="0.2">
      <c r="A788" s="151" t="s">
        <v>2721</v>
      </c>
      <c r="B788" s="151" t="s">
        <v>2729</v>
      </c>
      <c r="C788" s="151" t="s">
        <v>2723</v>
      </c>
      <c r="D788" s="151" t="s">
        <v>2730</v>
      </c>
      <c r="E788" s="144" t="str">
        <f t="shared" si="12"/>
        <v>石川県小松市</v>
      </c>
      <c r="F788" s="151" t="s">
        <v>2728</v>
      </c>
    </row>
    <row r="789" spans="1:6" x14ac:dyDescent="0.2">
      <c r="A789" s="151" t="s">
        <v>2721</v>
      </c>
      <c r="B789" s="151" t="s">
        <v>2732</v>
      </c>
      <c r="C789" s="151" t="s">
        <v>2723</v>
      </c>
      <c r="D789" s="151" t="s">
        <v>2733</v>
      </c>
      <c r="E789" s="144" t="str">
        <f t="shared" si="12"/>
        <v>石川県輪島市</v>
      </c>
      <c r="F789" s="151" t="s">
        <v>2731</v>
      </c>
    </row>
    <row r="790" spans="1:6" x14ac:dyDescent="0.2">
      <c r="A790" s="151" t="s">
        <v>2721</v>
      </c>
      <c r="B790" s="151" t="s">
        <v>2735</v>
      </c>
      <c r="C790" s="151" t="s">
        <v>2723</v>
      </c>
      <c r="D790" s="151" t="s">
        <v>2736</v>
      </c>
      <c r="E790" s="144" t="str">
        <f t="shared" si="12"/>
        <v>石川県珠洲市</v>
      </c>
      <c r="F790" s="151" t="s">
        <v>2734</v>
      </c>
    </row>
    <row r="791" spans="1:6" x14ac:dyDescent="0.2">
      <c r="A791" s="151" t="s">
        <v>2721</v>
      </c>
      <c r="B791" s="151" t="s">
        <v>2738</v>
      </c>
      <c r="C791" s="151" t="s">
        <v>2723</v>
      </c>
      <c r="D791" s="151" t="s">
        <v>2739</v>
      </c>
      <c r="E791" s="144" t="str">
        <f t="shared" si="12"/>
        <v>石川県加賀市</v>
      </c>
      <c r="F791" s="151" t="s">
        <v>2737</v>
      </c>
    </row>
    <row r="792" spans="1:6" x14ac:dyDescent="0.2">
      <c r="A792" s="151" t="s">
        <v>2721</v>
      </c>
      <c r="B792" s="151" t="s">
        <v>2741</v>
      </c>
      <c r="C792" s="151" t="s">
        <v>2723</v>
      </c>
      <c r="D792" s="151" t="s">
        <v>2742</v>
      </c>
      <c r="E792" s="144" t="str">
        <f t="shared" si="12"/>
        <v>石川県羽咋市</v>
      </c>
      <c r="F792" s="151" t="s">
        <v>2740</v>
      </c>
    </row>
    <row r="793" spans="1:6" x14ac:dyDescent="0.2">
      <c r="A793" s="151" t="s">
        <v>2721</v>
      </c>
      <c r="B793" s="151" t="s">
        <v>2744</v>
      </c>
      <c r="C793" s="151" t="s">
        <v>2723</v>
      </c>
      <c r="D793" s="151" t="s">
        <v>2745</v>
      </c>
      <c r="E793" s="144" t="str">
        <f t="shared" si="12"/>
        <v>石川県かほく市</v>
      </c>
      <c r="F793" s="151" t="s">
        <v>2743</v>
      </c>
    </row>
    <row r="794" spans="1:6" x14ac:dyDescent="0.2">
      <c r="A794" s="151" t="s">
        <v>2721</v>
      </c>
      <c r="B794" s="151" t="s">
        <v>2747</v>
      </c>
      <c r="C794" s="151" t="s">
        <v>2723</v>
      </c>
      <c r="D794" s="151" t="s">
        <v>2748</v>
      </c>
      <c r="E794" s="144" t="str">
        <f t="shared" si="12"/>
        <v>石川県白山市</v>
      </c>
      <c r="F794" s="151" t="s">
        <v>2746</v>
      </c>
    </row>
    <row r="795" spans="1:6" x14ac:dyDescent="0.2">
      <c r="A795" s="151" t="s">
        <v>2721</v>
      </c>
      <c r="B795" s="151" t="s">
        <v>2750</v>
      </c>
      <c r="C795" s="151" t="s">
        <v>2723</v>
      </c>
      <c r="D795" s="151" t="s">
        <v>2751</v>
      </c>
      <c r="E795" s="144" t="str">
        <f t="shared" si="12"/>
        <v>石川県能美市</v>
      </c>
      <c r="F795" s="151" t="s">
        <v>2749</v>
      </c>
    </row>
    <row r="796" spans="1:6" x14ac:dyDescent="0.2">
      <c r="A796" s="151" t="s">
        <v>2721</v>
      </c>
      <c r="B796" s="151" t="s">
        <v>2753</v>
      </c>
      <c r="C796" s="151" t="s">
        <v>2723</v>
      </c>
      <c r="D796" s="151" t="s">
        <v>2754</v>
      </c>
      <c r="E796" s="144" t="str">
        <f t="shared" si="12"/>
        <v>石川県野々市市</v>
      </c>
      <c r="F796" s="151" t="s">
        <v>2752</v>
      </c>
    </row>
    <row r="797" spans="1:6" x14ac:dyDescent="0.2">
      <c r="A797" s="151" t="s">
        <v>2721</v>
      </c>
      <c r="B797" s="151" t="s">
        <v>2756</v>
      </c>
      <c r="C797" s="151" t="s">
        <v>2723</v>
      </c>
      <c r="D797" s="151" t="s">
        <v>2757</v>
      </c>
      <c r="E797" s="144" t="str">
        <f t="shared" si="12"/>
        <v>石川県川北町</v>
      </c>
      <c r="F797" s="151" t="s">
        <v>2755</v>
      </c>
    </row>
    <row r="798" spans="1:6" x14ac:dyDescent="0.2">
      <c r="A798" s="151" t="s">
        <v>2721</v>
      </c>
      <c r="B798" s="151" t="s">
        <v>2759</v>
      </c>
      <c r="C798" s="151" t="s">
        <v>2723</v>
      </c>
      <c r="D798" s="151" t="s">
        <v>2760</v>
      </c>
      <c r="E798" s="144" t="str">
        <f t="shared" si="12"/>
        <v>石川県津幡町</v>
      </c>
      <c r="F798" s="151" t="s">
        <v>2758</v>
      </c>
    </row>
    <row r="799" spans="1:6" x14ac:dyDescent="0.2">
      <c r="A799" s="151" t="s">
        <v>2721</v>
      </c>
      <c r="B799" s="151" t="s">
        <v>2762</v>
      </c>
      <c r="C799" s="151" t="s">
        <v>2723</v>
      </c>
      <c r="D799" s="151" t="s">
        <v>2763</v>
      </c>
      <c r="E799" s="144" t="str">
        <f t="shared" si="12"/>
        <v>石川県内灘町</v>
      </c>
      <c r="F799" s="151" t="s">
        <v>2761</v>
      </c>
    </row>
    <row r="800" spans="1:6" x14ac:dyDescent="0.2">
      <c r="A800" s="151" t="s">
        <v>2721</v>
      </c>
      <c r="B800" s="151" t="s">
        <v>2765</v>
      </c>
      <c r="C800" s="151" t="s">
        <v>2723</v>
      </c>
      <c r="D800" s="151" t="s">
        <v>2766</v>
      </c>
      <c r="E800" s="144" t="str">
        <f t="shared" si="12"/>
        <v>石川県志賀町</v>
      </c>
      <c r="F800" s="151" t="s">
        <v>2764</v>
      </c>
    </row>
    <row r="801" spans="1:6" x14ac:dyDescent="0.2">
      <c r="A801" s="151" t="s">
        <v>2721</v>
      </c>
      <c r="B801" s="151" t="s">
        <v>2768</v>
      </c>
      <c r="C801" s="151" t="s">
        <v>2723</v>
      </c>
      <c r="D801" s="151" t="s">
        <v>2769</v>
      </c>
      <c r="E801" s="144" t="str">
        <f t="shared" si="12"/>
        <v>石川県宝達志水町</v>
      </c>
      <c r="F801" s="151" t="s">
        <v>2767</v>
      </c>
    </row>
    <row r="802" spans="1:6" x14ac:dyDescent="0.2">
      <c r="A802" s="151" t="s">
        <v>2721</v>
      </c>
      <c r="B802" s="151" t="s">
        <v>2771</v>
      </c>
      <c r="C802" s="151" t="s">
        <v>2723</v>
      </c>
      <c r="D802" s="151" t="s">
        <v>2772</v>
      </c>
      <c r="E802" s="144" t="str">
        <f t="shared" si="12"/>
        <v>石川県中能登町</v>
      </c>
      <c r="F802" s="151" t="s">
        <v>2770</v>
      </c>
    </row>
    <row r="803" spans="1:6" x14ac:dyDescent="0.2">
      <c r="A803" s="151" t="s">
        <v>2721</v>
      </c>
      <c r="B803" s="151" t="s">
        <v>2774</v>
      </c>
      <c r="C803" s="151" t="s">
        <v>2723</v>
      </c>
      <c r="D803" s="151" t="s">
        <v>2775</v>
      </c>
      <c r="E803" s="144" t="str">
        <f t="shared" si="12"/>
        <v>石川県穴水町</v>
      </c>
      <c r="F803" s="151" t="s">
        <v>2773</v>
      </c>
    </row>
    <row r="804" spans="1:6" x14ac:dyDescent="0.2">
      <c r="A804" s="151" t="s">
        <v>2721</v>
      </c>
      <c r="B804" s="151" t="s">
        <v>2777</v>
      </c>
      <c r="C804" s="151" t="s">
        <v>2723</v>
      </c>
      <c r="D804" s="151" t="s">
        <v>2778</v>
      </c>
      <c r="E804" s="144" t="str">
        <f t="shared" si="12"/>
        <v>石川県能登町</v>
      </c>
      <c r="F804" s="151" t="s">
        <v>2776</v>
      </c>
    </row>
    <row r="805" spans="1:6" x14ac:dyDescent="0.2">
      <c r="A805" s="148" t="s">
        <v>2780</v>
      </c>
      <c r="B805" s="149"/>
      <c r="C805" s="150" t="s">
        <v>2781</v>
      </c>
      <c r="D805" s="149"/>
      <c r="E805" s="144" t="str">
        <f t="shared" si="12"/>
        <v>福井県</v>
      </c>
      <c r="F805" s="148" t="s">
        <v>2779</v>
      </c>
    </row>
    <row r="806" spans="1:6" x14ac:dyDescent="0.2">
      <c r="A806" s="151" t="s">
        <v>2783</v>
      </c>
      <c r="B806" s="151" t="s">
        <v>2784</v>
      </c>
      <c r="C806" s="151" t="s">
        <v>2785</v>
      </c>
      <c r="D806" s="151" t="s">
        <v>2786</v>
      </c>
      <c r="E806" s="144" t="str">
        <f t="shared" si="12"/>
        <v>福井県福井市</v>
      </c>
      <c r="F806" s="151" t="s">
        <v>2782</v>
      </c>
    </row>
    <row r="807" spans="1:6" x14ac:dyDescent="0.2">
      <c r="A807" s="151" t="s">
        <v>2783</v>
      </c>
      <c r="B807" s="151" t="s">
        <v>2788</v>
      </c>
      <c r="C807" s="151" t="s">
        <v>2785</v>
      </c>
      <c r="D807" s="151" t="s">
        <v>2789</v>
      </c>
      <c r="E807" s="144" t="str">
        <f t="shared" si="12"/>
        <v>福井県敦賀市</v>
      </c>
      <c r="F807" s="151" t="s">
        <v>2787</v>
      </c>
    </row>
    <row r="808" spans="1:6" x14ac:dyDescent="0.2">
      <c r="A808" s="151" t="s">
        <v>2783</v>
      </c>
      <c r="B808" s="151" t="s">
        <v>2791</v>
      </c>
      <c r="C808" s="151" t="s">
        <v>2785</v>
      </c>
      <c r="D808" s="151" t="s">
        <v>2792</v>
      </c>
      <c r="E808" s="144" t="str">
        <f t="shared" si="12"/>
        <v>福井県小浜市</v>
      </c>
      <c r="F808" s="151" t="s">
        <v>2790</v>
      </c>
    </row>
    <row r="809" spans="1:6" x14ac:dyDescent="0.2">
      <c r="A809" s="151" t="s">
        <v>2783</v>
      </c>
      <c r="B809" s="151" t="s">
        <v>2794</v>
      </c>
      <c r="C809" s="151" t="s">
        <v>2785</v>
      </c>
      <c r="D809" s="151" t="s">
        <v>2795</v>
      </c>
      <c r="E809" s="144" t="str">
        <f t="shared" si="12"/>
        <v>福井県大野市</v>
      </c>
      <c r="F809" s="151" t="s">
        <v>2793</v>
      </c>
    </row>
    <row r="810" spans="1:6" x14ac:dyDescent="0.2">
      <c r="A810" s="151" t="s">
        <v>2783</v>
      </c>
      <c r="B810" s="151" t="s">
        <v>2797</v>
      </c>
      <c r="C810" s="151" t="s">
        <v>2785</v>
      </c>
      <c r="D810" s="151" t="s">
        <v>2798</v>
      </c>
      <c r="E810" s="144" t="str">
        <f t="shared" si="12"/>
        <v>福井県勝山市</v>
      </c>
      <c r="F810" s="151" t="s">
        <v>2796</v>
      </c>
    </row>
    <row r="811" spans="1:6" x14ac:dyDescent="0.2">
      <c r="A811" s="151" t="s">
        <v>2783</v>
      </c>
      <c r="B811" s="151" t="s">
        <v>2800</v>
      </c>
      <c r="C811" s="151" t="s">
        <v>2785</v>
      </c>
      <c r="D811" s="151" t="s">
        <v>2801</v>
      </c>
      <c r="E811" s="144" t="str">
        <f t="shared" si="12"/>
        <v>福井県鯖江市</v>
      </c>
      <c r="F811" s="151" t="s">
        <v>2799</v>
      </c>
    </row>
    <row r="812" spans="1:6" x14ac:dyDescent="0.2">
      <c r="A812" s="151" t="s">
        <v>2783</v>
      </c>
      <c r="B812" s="151" t="s">
        <v>2803</v>
      </c>
      <c r="C812" s="151" t="s">
        <v>2785</v>
      </c>
      <c r="D812" s="151" t="s">
        <v>2804</v>
      </c>
      <c r="E812" s="144" t="str">
        <f t="shared" si="12"/>
        <v>福井県あわら市</v>
      </c>
      <c r="F812" s="151" t="s">
        <v>2802</v>
      </c>
    </row>
    <row r="813" spans="1:6" x14ac:dyDescent="0.2">
      <c r="A813" s="151" t="s">
        <v>2783</v>
      </c>
      <c r="B813" s="151" t="s">
        <v>2806</v>
      </c>
      <c r="C813" s="151" t="s">
        <v>2785</v>
      </c>
      <c r="D813" s="151" t="s">
        <v>2807</v>
      </c>
      <c r="E813" s="144" t="str">
        <f t="shared" si="12"/>
        <v>福井県越前市</v>
      </c>
      <c r="F813" s="151" t="s">
        <v>2805</v>
      </c>
    </row>
    <row r="814" spans="1:6" x14ac:dyDescent="0.2">
      <c r="A814" s="151" t="s">
        <v>2783</v>
      </c>
      <c r="B814" s="151" t="s">
        <v>2809</v>
      </c>
      <c r="C814" s="151" t="s">
        <v>2785</v>
      </c>
      <c r="D814" s="151" t="s">
        <v>2810</v>
      </c>
      <c r="E814" s="144" t="str">
        <f t="shared" si="12"/>
        <v>福井県坂井市</v>
      </c>
      <c r="F814" s="151" t="s">
        <v>2808</v>
      </c>
    </row>
    <row r="815" spans="1:6" x14ac:dyDescent="0.2">
      <c r="A815" s="151" t="s">
        <v>2783</v>
      </c>
      <c r="B815" s="151" t="s">
        <v>2812</v>
      </c>
      <c r="C815" s="151" t="s">
        <v>2785</v>
      </c>
      <c r="D815" s="151" t="s">
        <v>2813</v>
      </c>
      <c r="E815" s="144" t="str">
        <f t="shared" si="12"/>
        <v>福井県永平寺町</v>
      </c>
      <c r="F815" s="151" t="s">
        <v>2811</v>
      </c>
    </row>
    <row r="816" spans="1:6" x14ac:dyDescent="0.2">
      <c r="A816" s="151" t="s">
        <v>2783</v>
      </c>
      <c r="B816" s="151" t="s">
        <v>839</v>
      </c>
      <c r="C816" s="151" t="s">
        <v>2785</v>
      </c>
      <c r="D816" s="151" t="s">
        <v>840</v>
      </c>
      <c r="E816" s="144" t="str">
        <f t="shared" si="12"/>
        <v>福井県池田町</v>
      </c>
      <c r="F816" s="151" t="s">
        <v>2814</v>
      </c>
    </row>
    <row r="817" spans="1:6" x14ac:dyDescent="0.2">
      <c r="A817" s="151" t="s">
        <v>2783</v>
      </c>
      <c r="B817" s="151" t="s">
        <v>2816</v>
      </c>
      <c r="C817" s="151" t="s">
        <v>2785</v>
      </c>
      <c r="D817" s="151" t="s">
        <v>2817</v>
      </c>
      <c r="E817" s="144" t="str">
        <f t="shared" si="12"/>
        <v>福井県南越前町</v>
      </c>
      <c r="F817" s="151" t="s">
        <v>2815</v>
      </c>
    </row>
    <row r="818" spans="1:6" x14ac:dyDescent="0.2">
      <c r="A818" s="151" t="s">
        <v>2783</v>
      </c>
      <c r="B818" s="151" t="s">
        <v>2819</v>
      </c>
      <c r="C818" s="151" t="s">
        <v>2785</v>
      </c>
      <c r="D818" s="151" t="s">
        <v>2820</v>
      </c>
      <c r="E818" s="144" t="str">
        <f t="shared" si="12"/>
        <v>福井県越前町</v>
      </c>
      <c r="F818" s="151" t="s">
        <v>2818</v>
      </c>
    </row>
    <row r="819" spans="1:6" x14ac:dyDescent="0.2">
      <c r="A819" s="151" t="s">
        <v>2783</v>
      </c>
      <c r="B819" s="151" t="s">
        <v>2822</v>
      </c>
      <c r="C819" s="151" t="s">
        <v>2785</v>
      </c>
      <c r="D819" s="151" t="s">
        <v>2823</v>
      </c>
      <c r="E819" s="144" t="str">
        <f t="shared" si="12"/>
        <v>福井県美浜町</v>
      </c>
      <c r="F819" s="151" t="s">
        <v>2821</v>
      </c>
    </row>
    <row r="820" spans="1:6" x14ac:dyDescent="0.2">
      <c r="A820" s="151" t="s">
        <v>2783</v>
      </c>
      <c r="B820" s="151" t="s">
        <v>2825</v>
      </c>
      <c r="C820" s="151" t="s">
        <v>2785</v>
      </c>
      <c r="D820" s="151" t="s">
        <v>2826</v>
      </c>
      <c r="E820" s="144" t="str">
        <f t="shared" si="12"/>
        <v>福井県高浜町</v>
      </c>
      <c r="F820" s="151" t="s">
        <v>2824</v>
      </c>
    </row>
    <row r="821" spans="1:6" x14ac:dyDescent="0.2">
      <c r="A821" s="151" t="s">
        <v>2783</v>
      </c>
      <c r="B821" s="151" t="s">
        <v>2828</v>
      </c>
      <c r="C821" s="151" t="s">
        <v>2785</v>
      </c>
      <c r="D821" s="151" t="s">
        <v>2829</v>
      </c>
      <c r="E821" s="144" t="str">
        <f t="shared" si="12"/>
        <v>福井県おおい町</v>
      </c>
      <c r="F821" s="151" t="s">
        <v>2827</v>
      </c>
    </row>
    <row r="822" spans="1:6" x14ac:dyDescent="0.2">
      <c r="A822" s="151" t="s">
        <v>2783</v>
      </c>
      <c r="B822" s="151" t="s">
        <v>2831</v>
      </c>
      <c r="C822" s="151" t="s">
        <v>2785</v>
      </c>
      <c r="D822" s="151" t="s">
        <v>2832</v>
      </c>
      <c r="E822" s="144" t="str">
        <f t="shared" si="12"/>
        <v>福井県若狭町</v>
      </c>
      <c r="F822" s="151" t="s">
        <v>2830</v>
      </c>
    </row>
    <row r="823" spans="1:6" x14ac:dyDescent="0.2">
      <c r="A823" s="148" t="s">
        <v>2834</v>
      </c>
      <c r="B823" s="149"/>
      <c r="C823" s="150" t="s">
        <v>2835</v>
      </c>
      <c r="D823" s="149"/>
      <c r="E823" s="144" t="str">
        <f t="shared" si="12"/>
        <v>山梨県</v>
      </c>
      <c r="F823" s="148" t="s">
        <v>2833</v>
      </c>
    </row>
    <row r="824" spans="1:6" x14ac:dyDescent="0.2">
      <c r="A824" s="151" t="s">
        <v>2837</v>
      </c>
      <c r="B824" s="151" t="s">
        <v>2838</v>
      </c>
      <c r="C824" s="151" t="s">
        <v>2839</v>
      </c>
      <c r="D824" s="151" t="s">
        <v>2840</v>
      </c>
      <c r="E824" s="144" t="str">
        <f t="shared" si="12"/>
        <v>山梨県甲府市</v>
      </c>
      <c r="F824" s="151" t="s">
        <v>2836</v>
      </c>
    </row>
    <row r="825" spans="1:6" x14ac:dyDescent="0.2">
      <c r="A825" s="151" t="s">
        <v>2837</v>
      </c>
      <c r="B825" s="151" t="s">
        <v>2842</v>
      </c>
      <c r="C825" s="151" t="s">
        <v>2839</v>
      </c>
      <c r="D825" s="151" t="s">
        <v>2843</v>
      </c>
      <c r="E825" s="144" t="str">
        <f t="shared" si="12"/>
        <v>山梨県富士吉田市</v>
      </c>
      <c r="F825" s="151" t="s">
        <v>2841</v>
      </c>
    </row>
    <row r="826" spans="1:6" x14ac:dyDescent="0.2">
      <c r="A826" s="151" t="s">
        <v>2837</v>
      </c>
      <c r="B826" s="151" t="s">
        <v>2845</v>
      </c>
      <c r="C826" s="151" t="s">
        <v>2839</v>
      </c>
      <c r="D826" s="151" t="s">
        <v>2846</v>
      </c>
      <c r="E826" s="144" t="str">
        <f t="shared" si="12"/>
        <v>山梨県都留市</v>
      </c>
      <c r="F826" s="151" t="s">
        <v>2844</v>
      </c>
    </row>
    <row r="827" spans="1:6" x14ac:dyDescent="0.2">
      <c r="A827" s="151" t="s">
        <v>2837</v>
      </c>
      <c r="B827" s="151" t="s">
        <v>2848</v>
      </c>
      <c r="C827" s="151" t="s">
        <v>2839</v>
      </c>
      <c r="D827" s="151" t="s">
        <v>2849</v>
      </c>
      <c r="E827" s="144" t="str">
        <f t="shared" si="12"/>
        <v>山梨県山梨市</v>
      </c>
      <c r="F827" s="151" t="s">
        <v>2847</v>
      </c>
    </row>
    <row r="828" spans="1:6" x14ac:dyDescent="0.2">
      <c r="A828" s="151" t="s">
        <v>2837</v>
      </c>
      <c r="B828" s="151" t="s">
        <v>2851</v>
      </c>
      <c r="C828" s="151" t="s">
        <v>2839</v>
      </c>
      <c r="D828" s="151" t="s">
        <v>2852</v>
      </c>
      <c r="E828" s="144" t="str">
        <f t="shared" si="12"/>
        <v>山梨県大月市</v>
      </c>
      <c r="F828" s="151" t="s">
        <v>2850</v>
      </c>
    </row>
    <row r="829" spans="1:6" x14ac:dyDescent="0.2">
      <c r="A829" s="151" t="s">
        <v>2837</v>
      </c>
      <c r="B829" s="151" t="s">
        <v>2854</v>
      </c>
      <c r="C829" s="151" t="s">
        <v>2839</v>
      </c>
      <c r="D829" s="151" t="s">
        <v>2855</v>
      </c>
      <c r="E829" s="144" t="str">
        <f t="shared" si="12"/>
        <v>山梨県韮崎市</v>
      </c>
      <c r="F829" s="151" t="s">
        <v>2853</v>
      </c>
    </row>
    <row r="830" spans="1:6" x14ac:dyDescent="0.2">
      <c r="A830" s="151" t="s">
        <v>2837</v>
      </c>
      <c r="B830" s="151" t="s">
        <v>2857</v>
      </c>
      <c r="C830" s="151" t="s">
        <v>2839</v>
      </c>
      <c r="D830" s="151" t="s">
        <v>2858</v>
      </c>
      <c r="E830" s="144" t="str">
        <f t="shared" si="12"/>
        <v>山梨県南アルプス市</v>
      </c>
      <c r="F830" s="151" t="s">
        <v>2856</v>
      </c>
    </row>
    <row r="831" spans="1:6" x14ac:dyDescent="0.2">
      <c r="A831" s="151" t="s">
        <v>2837</v>
      </c>
      <c r="B831" s="151" t="s">
        <v>2860</v>
      </c>
      <c r="C831" s="151" t="s">
        <v>2839</v>
      </c>
      <c r="D831" s="151" t="s">
        <v>457</v>
      </c>
      <c r="E831" s="144" t="str">
        <f t="shared" si="12"/>
        <v>山梨県北杜市</v>
      </c>
      <c r="F831" s="151" t="s">
        <v>2859</v>
      </c>
    </row>
    <row r="832" spans="1:6" x14ac:dyDescent="0.2">
      <c r="A832" s="151" t="s">
        <v>2837</v>
      </c>
      <c r="B832" s="151" t="s">
        <v>2862</v>
      </c>
      <c r="C832" s="151" t="s">
        <v>2839</v>
      </c>
      <c r="D832" s="151" t="s">
        <v>2863</v>
      </c>
      <c r="E832" s="144" t="str">
        <f t="shared" si="12"/>
        <v>山梨県甲斐市</v>
      </c>
      <c r="F832" s="151" t="s">
        <v>2861</v>
      </c>
    </row>
    <row r="833" spans="1:6" x14ac:dyDescent="0.2">
      <c r="A833" s="151" t="s">
        <v>2837</v>
      </c>
      <c r="B833" s="151" t="s">
        <v>2865</v>
      </c>
      <c r="C833" s="151" t="s">
        <v>2839</v>
      </c>
      <c r="D833" s="151" t="s">
        <v>2866</v>
      </c>
      <c r="E833" s="144" t="str">
        <f t="shared" si="12"/>
        <v>山梨県笛吹市</v>
      </c>
      <c r="F833" s="151" t="s">
        <v>2864</v>
      </c>
    </row>
    <row r="834" spans="1:6" x14ac:dyDescent="0.2">
      <c r="A834" s="151" t="s">
        <v>2837</v>
      </c>
      <c r="B834" s="151" t="s">
        <v>2868</v>
      </c>
      <c r="C834" s="151" t="s">
        <v>2839</v>
      </c>
      <c r="D834" s="151" t="s">
        <v>2869</v>
      </c>
      <c r="E834" s="144" t="str">
        <f t="shared" si="12"/>
        <v>山梨県上野原市</v>
      </c>
      <c r="F834" s="151" t="s">
        <v>2867</v>
      </c>
    </row>
    <row r="835" spans="1:6" x14ac:dyDescent="0.2">
      <c r="A835" s="151" t="s">
        <v>2837</v>
      </c>
      <c r="B835" s="151" t="s">
        <v>2871</v>
      </c>
      <c r="C835" s="151" t="s">
        <v>2839</v>
      </c>
      <c r="D835" s="151" t="s">
        <v>2872</v>
      </c>
      <c r="E835" s="144" t="str">
        <f t="shared" si="12"/>
        <v>山梨県甲州市</v>
      </c>
      <c r="F835" s="151" t="s">
        <v>2870</v>
      </c>
    </row>
    <row r="836" spans="1:6" x14ac:dyDescent="0.2">
      <c r="A836" s="151" t="s">
        <v>2837</v>
      </c>
      <c r="B836" s="151" t="s">
        <v>2874</v>
      </c>
      <c r="C836" s="151" t="s">
        <v>2839</v>
      </c>
      <c r="D836" s="151" t="s">
        <v>2875</v>
      </c>
      <c r="E836" s="144" t="str">
        <f t="shared" ref="E836:E899" si="13">CONCATENATE(A836,B836)</f>
        <v>山梨県中央市</v>
      </c>
      <c r="F836" s="151" t="s">
        <v>2873</v>
      </c>
    </row>
    <row r="837" spans="1:6" x14ac:dyDescent="0.2">
      <c r="A837" s="151" t="s">
        <v>2837</v>
      </c>
      <c r="B837" s="151" t="s">
        <v>2877</v>
      </c>
      <c r="C837" s="151" t="s">
        <v>2839</v>
      </c>
      <c r="D837" s="151" t="s">
        <v>2878</v>
      </c>
      <c r="E837" s="144" t="str">
        <f t="shared" si="13"/>
        <v>山梨県市川三郷町</v>
      </c>
      <c r="F837" s="151" t="s">
        <v>2876</v>
      </c>
    </row>
    <row r="838" spans="1:6" x14ac:dyDescent="0.2">
      <c r="A838" s="151" t="s">
        <v>2837</v>
      </c>
      <c r="B838" s="151" t="s">
        <v>2880</v>
      </c>
      <c r="C838" s="151" t="s">
        <v>2839</v>
      </c>
      <c r="D838" s="151" t="s">
        <v>2881</v>
      </c>
      <c r="E838" s="144" t="str">
        <f t="shared" si="13"/>
        <v>山梨県早川町</v>
      </c>
      <c r="F838" s="151" t="s">
        <v>2879</v>
      </c>
    </row>
    <row r="839" spans="1:6" x14ac:dyDescent="0.2">
      <c r="A839" s="151" t="s">
        <v>2837</v>
      </c>
      <c r="B839" s="151" t="s">
        <v>2883</v>
      </c>
      <c r="C839" s="151" t="s">
        <v>2839</v>
      </c>
      <c r="D839" s="151" t="s">
        <v>2884</v>
      </c>
      <c r="E839" s="144" t="str">
        <f t="shared" si="13"/>
        <v>山梨県身延町</v>
      </c>
      <c r="F839" s="151" t="s">
        <v>2882</v>
      </c>
    </row>
    <row r="840" spans="1:6" x14ac:dyDescent="0.2">
      <c r="A840" s="151" t="s">
        <v>2837</v>
      </c>
      <c r="B840" s="151" t="s">
        <v>1006</v>
      </c>
      <c r="C840" s="151" t="s">
        <v>2839</v>
      </c>
      <c r="D840" s="151" t="s">
        <v>1007</v>
      </c>
      <c r="E840" s="144" t="str">
        <f t="shared" si="13"/>
        <v>山梨県南部町</v>
      </c>
      <c r="F840" s="151" t="s">
        <v>2885</v>
      </c>
    </row>
    <row r="841" spans="1:6" x14ac:dyDescent="0.2">
      <c r="A841" s="151" t="s">
        <v>2837</v>
      </c>
      <c r="B841" s="151" t="s">
        <v>2887</v>
      </c>
      <c r="C841" s="151" t="s">
        <v>2839</v>
      </c>
      <c r="D841" s="151" t="s">
        <v>2888</v>
      </c>
      <c r="E841" s="144" t="str">
        <f t="shared" si="13"/>
        <v>山梨県富士川町</v>
      </c>
      <c r="F841" s="151" t="s">
        <v>2886</v>
      </c>
    </row>
    <row r="842" spans="1:6" x14ac:dyDescent="0.2">
      <c r="A842" s="151" t="s">
        <v>2837</v>
      </c>
      <c r="B842" s="151" t="s">
        <v>2890</v>
      </c>
      <c r="C842" s="151" t="s">
        <v>2839</v>
      </c>
      <c r="D842" s="151" t="s">
        <v>2891</v>
      </c>
      <c r="E842" s="144" t="str">
        <f t="shared" si="13"/>
        <v>山梨県昭和町</v>
      </c>
      <c r="F842" s="151" t="s">
        <v>2889</v>
      </c>
    </row>
    <row r="843" spans="1:6" x14ac:dyDescent="0.2">
      <c r="A843" s="151" t="s">
        <v>2837</v>
      </c>
      <c r="B843" s="151" t="s">
        <v>2893</v>
      </c>
      <c r="C843" s="151" t="s">
        <v>2839</v>
      </c>
      <c r="D843" s="151" t="s">
        <v>2894</v>
      </c>
      <c r="E843" s="144" t="str">
        <f t="shared" si="13"/>
        <v>山梨県道志村</v>
      </c>
      <c r="F843" s="151" t="s">
        <v>2892</v>
      </c>
    </row>
    <row r="844" spans="1:6" x14ac:dyDescent="0.2">
      <c r="A844" s="151" t="s">
        <v>2837</v>
      </c>
      <c r="B844" s="151" t="s">
        <v>2896</v>
      </c>
      <c r="C844" s="151" t="s">
        <v>2839</v>
      </c>
      <c r="D844" s="151" t="s">
        <v>2897</v>
      </c>
      <c r="E844" s="144" t="str">
        <f t="shared" si="13"/>
        <v>山梨県西桂町</v>
      </c>
      <c r="F844" s="151" t="s">
        <v>2895</v>
      </c>
    </row>
    <row r="845" spans="1:6" x14ac:dyDescent="0.2">
      <c r="A845" s="151" t="s">
        <v>2837</v>
      </c>
      <c r="B845" s="151" t="s">
        <v>2899</v>
      </c>
      <c r="C845" s="151" t="s">
        <v>2839</v>
      </c>
      <c r="D845" s="151" t="s">
        <v>2900</v>
      </c>
      <c r="E845" s="144" t="str">
        <f t="shared" si="13"/>
        <v>山梨県忍野村</v>
      </c>
      <c r="F845" s="151" t="s">
        <v>2898</v>
      </c>
    </row>
    <row r="846" spans="1:6" x14ac:dyDescent="0.2">
      <c r="A846" s="151" t="s">
        <v>2837</v>
      </c>
      <c r="B846" s="151" t="s">
        <v>2902</v>
      </c>
      <c r="C846" s="151" t="s">
        <v>2839</v>
      </c>
      <c r="D846" s="151" t="s">
        <v>2903</v>
      </c>
      <c r="E846" s="144" t="str">
        <f t="shared" si="13"/>
        <v>山梨県山中湖村</v>
      </c>
      <c r="F846" s="151" t="s">
        <v>2901</v>
      </c>
    </row>
    <row r="847" spans="1:6" x14ac:dyDescent="0.2">
      <c r="A847" s="151" t="s">
        <v>2837</v>
      </c>
      <c r="B847" s="151" t="s">
        <v>2905</v>
      </c>
      <c r="C847" s="151" t="s">
        <v>2839</v>
      </c>
      <c r="D847" s="151" t="s">
        <v>2906</v>
      </c>
      <c r="E847" s="144" t="str">
        <f t="shared" si="13"/>
        <v>山梨県鳴沢村</v>
      </c>
      <c r="F847" s="151" t="s">
        <v>2904</v>
      </c>
    </row>
    <row r="848" spans="1:6" x14ac:dyDescent="0.2">
      <c r="A848" s="151" t="s">
        <v>2837</v>
      </c>
      <c r="B848" s="151" t="s">
        <v>2908</v>
      </c>
      <c r="C848" s="151" t="s">
        <v>2839</v>
      </c>
      <c r="D848" s="151" t="s">
        <v>2909</v>
      </c>
      <c r="E848" s="144" t="str">
        <f t="shared" si="13"/>
        <v>山梨県富士河口湖町</v>
      </c>
      <c r="F848" s="151" t="s">
        <v>2907</v>
      </c>
    </row>
    <row r="849" spans="1:6" x14ac:dyDescent="0.2">
      <c r="A849" s="151" t="s">
        <v>2837</v>
      </c>
      <c r="B849" s="151" t="s">
        <v>2911</v>
      </c>
      <c r="C849" s="151" t="s">
        <v>2839</v>
      </c>
      <c r="D849" s="151" t="s">
        <v>2912</v>
      </c>
      <c r="E849" s="144" t="str">
        <f t="shared" si="13"/>
        <v>山梨県小菅村</v>
      </c>
      <c r="F849" s="151" t="s">
        <v>2910</v>
      </c>
    </row>
    <row r="850" spans="1:6" x14ac:dyDescent="0.2">
      <c r="A850" s="151" t="s">
        <v>2837</v>
      </c>
      <c r="B850" s="151" t="s">
        <v>2914</v>
      </c>
      <c r="C850" s="151" t="s">
        <v>2839</v>
      </c>
      <c r="D850" s="151" t="s">
        <v>2915</v>
      </c>
      <c r="E850" s="144" t="str">
        <f t="shared" si="13"/>
        <v>山梨県丹波山村</v>
      </c>
      <c r="F850" s="151" t="s">
        <v>2913</v>
      </c>
    </row>
    <row r="851" spans="1:6" x14ac:dyDescent="0.2">
      <c r="A851" s="148" t="s">
        <v>2917</v>
      </c>
      <c r="B851" s="149"/>
      <c r="C851" s="150" t="s">
        <v>2918</v>
      </c>
      <c r="D851" s="149"/>
      <c r="E851" s="144" t="str">
        <f t="shared" si="13"/>
        <v>長野県</v>
      </c>
      <c r="F851" s="148" t="s">
        <v>2916</v>
      </c>
    </row>
    <row r="852" spans="1:6" x14ac:dyDescent="0.2">
      <c r="A852" s="151" t="s">
        <v>2920</v>
      </c>
      <c r="B852" s="151" t="s">
        <v>2921</v>
      </c>
      <c r="C852" s="151" t="s">
        <v>2922</v>
      </c>
      <c r="D852" s="151" t="s">
        <v>2923</v>
      </c>
      <c r="E852" s="144" t="str">
        <f t="shared" si="13"/>
        <v>長野県長野市</v>
      </c>
      <c r="F852" s="151" t="s">
        <v>2919</v>
      </c>
    </row>
    <row r="853" spans="1:6" x14ac:dyDescent="0.2">
      <c r="A853" s="151" t="s">
        <v>2920</v>
      </c>
      <c r="B853" s="151" t="s">
        <v>2925</v>
      </c>
      <c r="C853" s="151" t="s">
        <v>2922</v>
      </c>
      <c r="D853" s="151" t="s">
        <v>2926</v>
      </c>
      <c r="E853" s="144" t="str">
        <f t="shared" si="13"/>
        <v>長野県松本市</v>
      </c>
      <c r="F853" s="151" t="s">
        <v>2924</v>
      </c>
    </row>
    <row r="854" spans="1:6" x14ac:dyDescent="0.2">
      <c r="A854" s="151" t="s">
        <v>2920</v>
      </c>
      <c r="B854" s="151" t="s">
        <v>2928</v>
      </c>
      <c r="C854" s="151" t="s">
        <v>2922</v>
      </c>
      <c r="D854" s="151" t="s">
        <v>2929</v>
      </c>
      <c r="E854" s="144" t="str">
        <f t="shared" si="13"/>
        <v>長野県上田市</v>
      </c>
      <c r="F854" s="151" t="s">
        <v>2927</v>
      </c>
    </row>
    <row r="855" spans="1:6" x14ac:dyDescent="0.2">
      <c r="A855" s="151" t="s">
        <v>2920</v>
      </c>
      <c r="B855" s="151" t="s">
        <v>2931</v>
      </c>
      <c r="C855" s="151" t="s">
        <v>2922</v>
      </c>
      <c r="D855" s="151" t="s">
        <v>2932</v>
      </c>
      <c r="E855" s="144" t="str">
        <f t="shared" si="13"/>
        <v>長野県岡谷市</v>
      </c>
      <c r="F855" s="151" t="s">
        <v>2930</v>
      </c>
    </row>
    <row r="856" spans="1:6" x14ac:dyDescent="0.2">
      <c r="A856" s="151" t="s">
        <v>2920</v>
      </c>
      <c r="B856" s="151" t="s">
        <v>2934</v>
      </c>
      <c r="C856" s="151" t="s">
        <v>2922</v>
      </c>
      <c r="D856" s="151" t="s">
        <v>2935</v>
      </c>
      <c r="E856" s="144" t="str">
        <f t="shared" si="13"/>
        <v>長野県飯田市</v>
      </c>
      <c r="F856" s="151" t="s">
        <v>2933</v>
      </c>
    </row>
    <row r="857" spans="1:6" x14ac:dyDescent="0.2">
      <c r="A857" s="151" t="s">
        <v>2920</v>
      </c>
      <c r="B857" s="151" t="s">
        <v>2937</v>
      </c>
      <c r="C857" s="151" t="s">
        <v>2922</v>
      </c>
      <c r="D857" s="151" t="s">
        <v>2938</v>
      </c>
      <c r="E857" s="144" t="str">
        <f t="shared" si="13"/>
        <v>長野県諏訪市</v>
      </c>
      <c r="F857" s="151" t="s">
        <v>2936</v>
      </c>
    </row>
    <row r="858" spans="1:6" x14ac:dyDescent="0.2">
      <c r="A858" s="151" t="s">
        <v>2920</v>
      </c>
      <c r="B858" s="151" t="s">
        <v>2940</v>
      </c>
      <c r="C858" s="151" t="s">
        <v>2922</v>
      </c>
      <c r="D858" s="151" t="s">
        <v>2941</v>
      </c>
      <c r="E858" s="144" t="str">
        <f t="shared" si="13"/>
        <v>長野県須坂市</v>
      </c>
      <c r="F858" s="151" t="s">
        <v>2939</v>
      </c>
    </row>
    <row r="859" spans="1:6" x14ac:dyDescent="0.2">
      <c r="A859" s="151" t="s">
        <v>2920</v>
      </c>
      <c r="B859" s="151" t="s">
        <v>2943</v>
      </c>
      <c r="C859" s="151" t="s">
        <v>2922</v>
      </c>
      <c r="D859" s="151" t="s">
        <v>2944</v>
      </c>
      <c r="E859" s="144" t="str">
        <f t="shared" si="13"/>
        <v>長野県小諸市</v>
      </c>
      <c r="F859" s="151" t="s">
        <v>2942</v>
      </c>
    </row>
    <row r="860" spans="1:6" x14ac:dyDescent="0.2">
      <c r="A860" s="151" t="s">
        <v>2920</v>
      </c>
      <c r="B860" s="151" t="s">
        <v>2946</v>
      </c>
      <c r="C860" s="151" t="s">
        <v>2922</v>
      </c>
      <c r="D860" s="151" t="s">
        <v>2947</v>
      </c>
      <c r="E860" s="144" t="str">
        <f t="shared" si="13"/>
        <v>長野県伊那市</v>
      </c>
      <c r="F860" s="151" t="s">
        <v>2945</v>
      </c>
    </row>
    <row r="861" spans="1:6" x14ac:dyDescent="0.2">
      <c r="A861" s="151" t="s">
        <v>2920</v>
      </c>
      <c r="B861" s="151" t="s">
        <v>2949</v>
      </c>
      <c r="C861" s="151" t="s">
        <v>2922</v>
      </c>
      <c r="D861" s="151" t="s">
        <v>2950</v>
      </c>
      <c r="E861" s="144" t="str">
        <f t="shared" si="13"/>
        <v>長野県駒ヶ根市</v>
      </c>
      <c r="F861" s="151" t="s">
        <v>2948</v>
      </c>
    </row>
    <row r="862" spans="1:6" x14ac:dyDescent="0.2">
      <c r="A862" s="151" t="s">
        <v>2920</v>
      </c>
      <c r="B862" s="151" t="s">
        <v>2952</v>
      </c>
      <c r="C862" s="151" t="s">
        <v>2922</v>
      </c>
      <c r="D862" s="151" t="s">
        <v>2953</v>
      </c>
      <c r="E862" s="144" t="str">
        <f t="shared" si="13"/>
        <v>長野県中野市</v>
      </c>
      <c r="F862" s="151" t="s">
        <v>2951</v>
      </c>
    </row>
    <row r="863" spans="1:6" x14ac:dyDescent="0.2">
      <c r="A863" s="151" t="s">
        <v>2920</v>
      </c>
      <c r="B863" s="151" t="s">
        <v>2955</v>
      </c>
      <c r="C863" s="151" t="s">
        <v>2922</v>
      </c>
      <c r="D863" s="151" t="s">
        <v>2956</v>
      </c>
      <c r="E863" s="144" t="str">
        <f t="shared" si="13"/>
        <v>長野県大町市</v>
      </c>
      <c r="F863" s="151" t="s">
        <v>2954</v>
      </c>
    </row>
    <row r="864" spans="1:6" x14ac:dyDescent="0.2">
      <c r="A864" s="151" t="s">
        <v>2920</v>
      </c>
      <c r="B864" s="151" t="s">
        <v>2958</v>
      </c>
      <c r="C864" s="151" t="s">
        <v>2922</v>
      </c>
      <c r="D864" s="151" t="s">
        <v>2959</v>
      </c>
      <c r="E864" s="144" t="str">
        <f t="shared" si="13"/>
        <v>長野県飯山市</v>
      </c>
      <c r="F864" s="151" t="s">
        <v>2957</v>
      </c>
    </row>
    <row r="865" spans="1:6" x14ac:dyDescent="0.2">
      <c r="A865" s="151" t="s">
        <v>2920</v>
      </c>
      <c r="B865" s="151" t="s">
        <v>2961</v>
      </c>
      <c r="C865" s="151" t="s">
        <v>2922</v>
      </c>
      <c r="D865" s="151" t="s">
        <v>2962</v>
      </c>
      <c r="E865" s="144" t="str">
        <f t="shared" si="13"/>
        <v>長野県茅野市</v>
      </c>
      <c r="F865" s="151" t="s">
        <v>2960</v>
      </c>
    </row>
    <row r="866" spans="1:6" x14ac:dyDescent="0.2">
      <c r="A866" s="151" t="s">
        <v>2920</v>
      </c>
      <c r="B866" s="151" t="s">
        <v>2964</v>
      </c>
      <c r="C866" s="151" t="s">
        <v>2922</v>
      </c>
      <c r="D866" s="151" t="s">
        <v>2965</v>
      </c>
      <c r="E866" s="144" t="str">
        <f t="shared" si="13"/>
        <v>長野県塩尻市</v>
      </c>
      <c r="F866" s="151" t="s">
        <v>2963</v>
      </c>
    </row>
    <row r="867" spans="1:6" x14ac:dyDescent="0.2">
      <c r="A867" s="151" t="s">
        <v>2920</v>
      </c>
      <c r="B867" s="151" t="s">
        <v>2967</v>
      </c>
      <c r="C867" s="151" t="s">
        <v>2922</v>
      </c>
      <c r="D867" s="151" t="s">
        <v>2968</v>
      </c>
      <c r="E867" s="144" t="str">
        <f t="shared" si="13"/>
        <v>長野県佐久市</v>
      </c>
      <c r="F867" s="151" t="s">
        <v>2966</v>
      </c>
    </row>
    <row r="868" spans="1:6" x14ac:dyDescent="0.2">
      <c r="A868" s="151" t="s">
        <v>2920</v>
      </c>
      <c r="B868" s="151" t="s">
        <v>2970</v>
      </c>
      <c r="C868" s="151" t="s">
        <v>2922</v>
      </c>
      <c r="D868" s="151" t="s">
        <v>2971</v>
      </c>
      <c r="E868" s="144" t="str">
        <f t="shared" si="13"/>
        <v>長野県千曲市</v>
      </c>
      <c r="F868" s="151" t="s">
        <v>2969</v>
      </c>
    </row>
    <row r="869" spans="1:6" x14ac:dyDescent="0.2">
      <c r="A869" s="151" t="s">
        <v>2920</v>
      </c>
      <c r="B869" s="151" t="s">
        <v>2973</v>
      </c>
      <c r="C869" s="151" t="s">
        <v>2922</v>
      </c>
      <c r="D869" s="151" t="s">
        <v>2974</v>
      </c>
      <c r="E869" s="144" t="str">
        <f t="shared" si="13"/>
        <v>長野県東御市</v>
      </c>
      <c r="F869" s="151" t="s">
        <v>2972</v>
      </c>
    </row>
    <row r="870" spans="1:6" x14ac:dyDescent="0.2">
      <c r="A870" s="151" t="s">
        <v>2920</v>
      </c>
      <c r="B870" s="151" t="s">
        <v>2976</v>
      </c>
      <c r="C870" s="151" t="s">
        <v>2922</v>
      </c>
      <c r="D870" s="151" t="s">
        <v>2977</v>
      </c>
      <c r="E870" s="144" t="str">
        <f t="shared" si="13"/>
        <v>長野県安曇野市</v>
      </c>
      <c r="F870" s="151" t="s">
        <v>2975</v>
      </c>
    </row>
    <row r="871" spans="1:6" x14ac:dyDescent="0.2">
      <c r="A871" s="151" t="s">
        <v>2920</v>
      </c>
      <c r="B871" s="151" t="s">
        <v>2979</v>
      </c>
      <c r="C871" s="151" t="s">
        <v>2922</v>
      </c>
      <c r="D871" s="151" t="s">
        <v>2980</v>
      </c>
      <c r="E871" s="144" t="str">
        <f t="shared" si="13"/>
        <v>長野県小海町</v>
      </c>
      <c r="F871" s="151" t="s">
        <v>2978</v>
      </c>
    </row>
    <row r="872" spans="1:6" x14ac:dyDescent="0.2">
      <c r="A872" s="151" t="s">
        <v>2920</v>
      </c>
      <c r="B872" s="151" t="s">
        <v>2982</v>
      </c>
      <c r="C872" s="151" t="s">
        <v>2922</v>
      </c>
      <c r="D872" s="151" t="s">
        <v>2983</v>
      </c>
      <c r="E872" s="144" t="str">
        <f t="shared" si="13"/>
        <v>長野県川上村</v>
      </c>
      <c r="F872" s="151" t="s">
        <v>2981</v>
      </c>
    </row>
    <row r="873" spans="1:6" x14ac:dyDescent="0.2">
      <c r="A873" s="151" t="s">
        <v>2920</v>
      </c>
      <c r="B873" s="151" t="s">
        <v>1870</v>
      </c>
      <c r="C873" s="151" t="s">
        <v>2922</v>
      </c>
      <c r="D873" s="151" t="s">
        <v>2985</v>
      </c>
      <c r="E873" s="144" t="str">
        <f t="shared" si="13"/>
        <v>長野県南牧村</v>
      </c>
      <c r="F873" s="151" t="s">
        <v>2984</v>
      </c>
    </row>
    <row r="874" spans="1:6" x14ac:dyDescent="0.2">
      <c r="A874" s="151" t="s">
        <v>2920</v>
      </c>
      <c r="B874" s="151" t="s">
        <v>2987</v>
      </c>
      <c r="C874" s="151" t="s">
        <v>2922</v>
      </c>
      <c r="D874" s="151" t="s">
        <v>2988</v>
      </c>
      <c r="E874" s="144" t="str">
        <f t="shared" si="13"/>
        <v>長野県南相木村</v>
      </c>
      <c r="F874" s="151" t="s">
        <v>2986</v>
      </c>
    </row>
    <row r="875" spans="1:6" x14ac:dyDescent="0.2">
      <c r="A875" s="151" t="s">
        <v>2920</v>
      </c>
      <c r="B875" s="151" t="s">
        <v>2990</v>
      </c>
      <c r="C875" s="151" t="s">
        <v>2922</v>
      </c>
      <c r="D875" s="151" t="s">
        <v>2991</v>
      </c>
      <c r="E875" s="144" t="str">
        <f t="shared" si="13"/>
        <v>長野県北相木村</v>
      </c>
      <c r="F875" s="151" t="s">
        <v>2989</v>
      </c>
    </row>
    <row r="876" spans="1:6" x14ac:dyDescent="0.2">
      <c r="A876" s="151" t="s">
        <v>2920</v>
      </c>
      <c r="B876" s="151" t="s">
        <v>2993</v>
      </c>
      <c r="C876" s="151" t="s">
        <v>2922</v>
      </c>
      <c r="D876" s="151" t="s">
        <v>2994</v>
      </c>
      <c r="E876" s="144" t="str">
        <f t="shared" si="13"/>
        <v>長野県佐久穂町</v>
      </c>
      <c r="F876" s="151" t="s">
        <v>2992</v>
      </c>
    </row>
    <row r="877" spans="1:6" x14ac:dyDescent="0.2">
      <c r="A877" s="151" t="s">
        <v>2920</v>
      </c>
      <c r="B877" s="151" t="s">
        <v>2996</v>
      </c>
      <c r="C877" s="151" t="s">
        <v>2922</v>
      </c>
      <c r="D877" s="151" t="s">
        <v>2997</v>
      </c>
      <c r="E877" s="144" t="str">
        <f t="shared" si="13"/>
        <v>長野県軽井沢町</v>
      </c>
      <c r="F877" s="151" t="s">
        <v>2995</v>
      </c>
    </row>
    <row r="878" spans="1:6" x14ac:dyDescent="0.2">
      <c r="A878" s="151" t="s">
        <v>2920</v>
      </c>
      <c r="B878" s="151" t="s">
        <v>2999</v>
      </c>
      <c r="C878" s="151" t="s">
        <v>2922</v>
      </c>
      <c r="D878" s="151" t="s">
        <v>3000</v>
      </c>
      <c r="E878" s="144" t="str">
        <f t="shared" si="13"/>
        <v>長野県御代田町</v>
      </c>
      <c r="F878" s="151" t="s">
        <v>2998</v>
      </c>
    </row>
    <row r="879" spans="1:6" x14ac:dyDescent="0.2">
      <c r="A879" s="151" t="s">
        <v>2920</v>
      </c>
      <c r="B879" s="151" t="s">
        <v>3002</v>
      </c>
      <c r="C879" s="151" t="s">
        <v>2922</v>
      </c>
      <c r="D879" s="151" t="s">
        <v>3003</v>
      </c>
      <c r="E879" s="144" t="str">
        <f t="shared" si="13"/>
        <v>長野県立科町</v>
      </c>
      <c r="F879" s="151" t="s">
        <v>3001</v>
      </c>
    </row>
    <row r="880" spans="1:6" x14ac:dyDescent="0.2">
      <c r="A880" s="151" t="s">
        <v>2920</v>
      </c>
      <c r="B880" s="151" t="s">
        <v>3005</v>
      </c>
      <c r="C880" s="151" t="s">
        <v>2922</v>
      </c>
      <c r="D880" s="151" t="s">
        <v>3006</v>
      </c>
      <c r="E880" s="144" t="str">
        <f t="shared" si="13"/>
        <v>長野県青木村</v>
      </c>
      <c r="F880" s="151" t="s">
        <v>3004</v>
      </c>
    </row>
    <row r="881" spans="1:6" x14ac:dyDescent="0.2">
      <c r="A881" s="151" t="s">
        <v>2920</v>
      </c>
      <c r="B881" s="151" t="s">
        <v>3008</v>
      </c>
      <c r="C881" s="151" t="s">
        <v>2922</v>
      </c>
      <c r="D881" s="151" t="s">
        <v>3009</v>
      </c>
      <c r="E881" s="144" t="str">
        <f t="shared" si="13"/>
        <v>長野県長和町</v>
      </c>
      <c r="F881" s="151" t="s">
        <v>3007</v>
      </c>
    </row>
    <row r="882" spans="1:6" x14ac:dyDescent="0.2">
      <c r="A882" s="151" t="s">
        <v>2920</v>
      </c>
      <c r="B882" s="151" t="s">
        <v>3011</v>
      </c>
      <c r="C882" s="151" t="s">
        <v>2922</v>
      </c>
      <c r="D882" s="151" t="s">
        <v>3012</v>
      </c>
      <c r="E882" s="144" t="str">
        <f t="shared" si="13"/>
        <v>長野県下諏訪町</v>
      </c>
      <c r="F882" s="151" t="s">
        <v>3010</v>
      </c>
    </row>
    <row r="883" spans="1:6" x14ac:dyDescent="0.2">
      <c r="A883" s="151" t="s">
        <v>2920</v>
      </c>
      <c r="B883" s="151" t="s">
        <v>3014</v>
      </c>
      <c r="C883" s="151" t="s">
        <v>2922</v>
      </c>
      <c r="D883" s="151" t="s">
        <v>3015</v>
      </c>
      <c r="E883" s="144" t="str">
        <f t="shared" si="13"/>
        <v>長野県富士見町</v>
      </c>
      <c r="F883" s="151" t="s">
        <v>3013</v>
      </c>
    </row>
    <row r="884" spans="1:6" x14ac:dyDescent="0.2">
      <c r="A884" s="151" t="s">
        <v>2920</v>
      </c>
      <c r="B884" s="151" t="s">
        <v>3017</v>
      </c>
      <c r="C884" s="151" t="s">
        <v>2922</v>
      </c>
      <c r="D884" s="151" t="s">
        <v>3018</v>
      </c>
      <c r="E884" s="144" t="str">
        <f t="shared" si="13"/>
        <v>長野県原村</v>
      </c>
      <c r="F884" s="151" t="s">
        <v>3016</v>
      </c>
    </row>
    <row r="885" spans="1:6" x14ac:dyDescent="0.2">
      <c r="A885" s="151" t="s">
        <v>2920</v>
      </c>
      <c r="B885" s="151" t="s">
        <v>3020</v>
      </c>
      <c r="C885" s="151" t="s">
        <v>2922</v>
      </c>
      <c r="D885" s="151" t="s">
        <v>3021</v>
      </c>
      <c r="E885" s="144" t="str">
        <f t="shared" si="13"/>
        <v>長野県辰野町</v>
      </c>
      <c r="F885" s="151" t="s">
        <v>3019</v>
      </c>
    </row>
    <row r="886" spans="1:6" x14ac:dyDescent="0.2">
      <c r="A886" s="151" t="s">
        <v>2920</v>
      </c>
      <c r="B886" s="151" t="s">
        <v>3023</v>
      </c>
      <c r="C886" s="151" t="s">
        <v>2922</v>
      </c>
      <c r="D886" s="151" t="s">
        <v>3024</v>
      </c>
      <c r="E886" s="144" t="str">
        <f t="shared" si="13"/>
        <v>長野県箕輪町</v>
      </c>
      <c r="F886" s="151" t="s">
        <v>3022</v>
      </c>
    </row>
    <row r="887" spans="1:6" x14ac:dyDescent="0.2">
      <c r="A887" s="151" t="s">
        <v>2920</v>
      </c>
      <c r="B887" s="151" t="s">
        <v>3026</v>
      </c>
      <c r="C887" s="151" t="s">
        <v>2922</v>
      </c>
      <c r="D887" s="151" t="s">
        <v>3027</v>
      </c>
      <c r="E887" s="144" t="str">
        <f t="shared" si="13"/>
        <v>長野県飯島町</v>
      </c>
      <c r="F887" s="151" t="s">
        <v>3025</v>
      </c>
    </row>
    <row r="888" spans="1:6" x14ac:dyDescent="0.2">
      <c r="A888" s="151" t="s">
        <v>2920</v>
      </c>
      <c r="B888" s="151" t="s">
        <v>3029</v>
      </c>
      <c r="C888" s="151" t="s">
        <v>2922</v>
      </c>
      <c r="D888" s="151" t="s">
        <v>3030</v>
      </c>
      <c r="E888" s="144" t="str">
        <f t="shared" si="13"/>
        <v>長野県南箕輪村</v>
      </c>
      <c r="F888" s="151" t="s">
        <v>3028</v>
      </c>
    </row>
    <row r="889" spans="1:6" x14ac:dyDescent="0.2">
      <c r="A889" s="151" t="s">
        <v>2920</v>
      </c>
      <c r="B889" s="151" t="s">
        <v>3032</v>
      </c>
      <c r="C889" s="151" t="s">
        <v>2922</v>
      </c>
      <c r="D889" s="151" t="s">
        <v>3033</v>
      </c>
      <c r="E889" s="144" t="str">
        <f t="shared" si="13"/>
        <v>長野県中川村</v>
      </c>
      <c r="F889" s="151" t="s">
        <v>3031</v>
      </c>
    </row>
    <row r="890" spans="1:6" x14ac:dyDescent="0.2">
      <c r="A890" s="151" t="s">
        <v>2920</v>
      </c>
      <c r="B890" s="151" t="s">
        <v>3035</v>
      </c>
      <c r="C890" s="151" t="s">
        <v>2922</v>
      </c>
      <c r="D890" s="151" t="s">
        <v>3036</v>
      </c>
      <c r="E890" s="144" t="str">
        <f t="shared" si="13"/>
        <v>長野県宮田村</v>
      </c>
      <c r="F890" s="151" t="s">
        <v>3034</v>
      </c>
    </row>
    <row r="891" spans="1:6" x14ac:dyDescent="0.2">
      <c r="A891" s="151" t="s">
        <v>2920</v>
      </c>
      <c r="B891" s="151" t="s">
        <v>3038</v>
      </c>
      <c r="C891" s="151" t="s">
        <v>2922</v>
      </c>
      <c r="D891" s="151" t="s">
        <v>3039</v>
      </c>
      <c r="E891" s="144" t="str">
        <f t="shared" si="13"/>
        <v>長野県松川町</v>
      </c>
      <c r="F891" s="151" t="s">
        <v>3037</v>
      </c>
    </row>
    <row r="892" spans="1:6" x14ac:dyDescent="0.2">
      <c r="A892" s="151" t="s">
        <v>2920</v>
      </c>
      <c r="B892" s="151" t="s">
        <v>3041</v>
      </c>
      <c r="C892" s="151" t="s">
        <v>2922</v>
      </c>
      <c r="D892" s="151" t="s">
        <v>3042</v>
      </c>
      <c r="E892" s="144" t="str">
        <f t="shared" si="13"/>
        <v>長野県高森町</v>
      </c>
      <c r="F892" s="151" t="s">
        <v>3040</v>
      </c>
    </row>
    <row r="893" spans="1:6" x14ac:dyDescent="0.2">
      <c r="A893" s="151" t="s">
        <v>2920</v>
      </c>
      <c r="B893" s="151" t="s">
        <v>3044</v>
      </c>
      <c r="C893" s="151" t="s">
        <v>2922</v>
      </c>
      <c r="D893" s="151" t="s">
        <v>3045</v>
      </c>
      <c r="E893" s="144" t="str">
        <f t="shared" si="13"/>
        <v>長野県阿南町</v>
      </c>
      <c r="F893" s="151" t="s">
        <v>3043</v>
      </c>
    </row>
    <row r="894" spans="1:6" x14ac:dyDescent="0.2">
      <c r="A894" s="151" t="s">
        <v>2920</v>
      </c>
      <c r="B894" s="151" t="s">
        <v>3047</v>
      </c>
      <c r="C894" s="151" t="s">
        <v>2922</v>
      </c>
      <c r="D894" s="151" t="s">
        <v>3048</v>
      </c>
      <c r="E894" s="144" t="str">
        <f t="shared" si="13"/>
        <v>長野県阿智村</v>
      </c>
      <c r="F894" s="151" t="s">
        <v>3046</v>
      </c>
    </row>
    <row r="895" spans="1:6" x14ac:dyDescent="0.2">
      <c r="A895" s="151" t="s">
        <v>2920</v>
      </c>
      <c r="B895" s="151" t="s">
        <v>3050</v>
      </c>
      <c r="C895" s="151" t="s">
        <v>2922</v>
      </c>
      <c r="D895" s="151" t="s">
        <v>3051</v>
      </c>
      <c r="E895" s="144" t="str">
        <f t="shared" si="13"/>
        <v>長野県平谷村</v>
      </c>
      <c r="F895" s="151" t="s">
        <v>3049</v>
      </c>
    </row>
    <row r="896" spans="1:6" x14ac:dyDescent="0.2">
      <c r="A896" s="151" t="s">
        <v>2920</v>
      </c>
      <c r="B896" s="151" t="s">
        <v>3053</v>
      </c>
      <c r="C896" s="151" t="s">
        <v>2922</v>
      </c>
      <c r="D896" s="151" t="s">
        <v>3054</v>
      </c>
      <c r="E896" s="144" t="str">
        <f t="shared" si="13"/>
        <v>長野県根羽村</v>
      </c>
      <c r="F896" s="151" t="s">
        <v>3052</v>
      </c>
    </row>
    <row r="897" spans="1:6" x14ac:dyDescent="0.2">
      <c r="A897" s="151" t="s">
        <v>2920</v>
      </c>
      <c r="B897" s="151" t="s">
        <v>3056</v>
      </c>
      <c r="C897" s="151" t="s">
        <v>2922</v>
      </c>
      <c r="D897" s="151" t="s">
        <v>3057</v>
      </c>
      <c r="E897" s="144" t="str">
        <f t="shared" si="13"/>
        <v>長野県下條村</v>
      </c>
      <c r="F897" s="151" t="s">
        <v>3055</v>
      </c>
    </row>
    <row r="898" spans="1:6" x14ac:dyDescent="0.2">
      <c r="A898" s="151" t="s">
        <v>2920</v>
      </c>
      <c r="B898" s="151" t="s">
        <v>3059</v>
      </c>
      <c r="C898" s="151" t="s">
        <v>2922</v>
      </c>
      <c r="D898" s="151" t="s">
        <v>3060</v>
      </c>
      <c r="E898" s="144" t="str">
        <f t="shared" si="13"/>
        <v>長野県売木村</v>
      </c>
      <c r="F898" s="151" t="s">
        <v>3058</v>
      </c>
    </row>
    <row r="899" spans="1:6" x14ac:dyDescent="0.2">
      <c r="A899" s="151" t="s">
        <v>2920</v>
      </c>
      <c r="B899" s="151" t="s">
        <v>3062</v>
      </c>
      <c r="C899" s="151" t="s">
        <v>2922</v>
      </c>
      <c r="D899" s="151" t="s">
        <v>3063</v>
      </c>
      <c r="E899" s="144" t="str">
        <f t="shared" si="13"/>
        <v>長野県天龍村</v>
      </c>
      <c r="F899" s="151" t="s">
        <v>3061</v>
      </c>
    </row>
    <row r="900" spans="1:6" x14ac:dyDescent="0.2">
      <c r="A900" s="151" t="s">
        <v>2920</v>
      </c>
      <c r="B900" s="151" t="s">
        <v>3065</v>
      </c>
      <c r="C900" s="151" t="s">
        <v>2922</v>
      </c>
      <c r="D900" s="151" t="s">
        <v>3066</v>
      </c>
      <c r="E900" s="144" t="str">
        <f t="shared" ref="E900:E963" si="14">CONCATENATE(A900,B900)</f>
        <v>長野県泰阜村</v>
      </c>
      <c r="F900" s="151" t="s">
        <v>3064</v>
      </c>
    </row>
    <row r="901" spans="1:6" x14ac:dyDescent="0.2">
      <c r="A901" s="151" t="s">
        <v>2920</v>
      </c>
      <c r="B901" s="151" t="s">
        <v>3068</v>
      </c>
      <c r="C901" s="151" t="s">
        <v>2922</v>
      </c>
      <c r="D901" s="151" t="s">
        <v>3069</v>
      </c>
      <c r="E901" s="144" t="str">
        <f t="shared" si="14"/>
        <v>長野県喬木村</v>
      </c>
      <c r="F901" s="151" t="s">
        <v>3067</v>
      </c>
    </row>
    <row r="902" spans="1:6" x14ac:dyDescent="0.2">
      <c r="A902" s="151" t="s">
        <v>2920</v>
      </c>
      <c r="B902" s="151" t="s">
        <v>3071</v>
      </c>
      <c r="C902" s="151" t="s">
        <v>2922</v>
      </c>
      <c r="D902" s="151" t="s">
        <v>3072</v>
      </c>
      <c r="E902" s="144" t="str">
        <f t="shared" si="14"/>
        <v>長野県豊丘村</v>
      </c>
      <c r="F902" s="151" t="s">
        <v>3070</v>
      </c>
    </row>
    <row r="903" spans="1:6" x14ac:dyDescent="0.2">
      <c r="A903" s="151" t="s">
        <v>2920</v>
      </c>
      <c r="B903" s="151" t="s">
        <v>3074</v>
      </c>
      <c r="C903" s="151" t="s">
        <v>2922</v>
      </c>
      <c r="D903" s="151" t="s">
        <v>3075</v>
      </c>
      <c r="E903" s="144" t="str">
        <f t="shared" si="14"/>
        <v>長野県大鹿村</v>
      </c>
      <c r="F903" s="151" t="s">
        <v>3073</v>
      </c>
    </row>
    <row r="904" spans="1:6" x14ac:dyDescent="0.2">
      <c r="A904" s="151" t="s">
        <v>2920</v>
      </c>
      <c r="B904" s="151" t="s">
        <v>3077</v>
      </c>
      <c r="C904" s="151" t="s">
        <v>2922</v>
      </c>
      <c r="D904" s="151" t="s">
        <v>3078</v>
      </c>
      <c r="E904" s="144" t="str">
        <f t="shared" si="14"/>
        <v>長野県上松町</v>
      </c>
      <c r="F904" s="151" t="s">
        <v>3076</v>
      </c>
    </row>
    <row r="905" spans="1:6" x14ac:dyDescent="0.2">
      <c r="A905" s="151" t="s">
        <v>2920</v>
      </c>
      <c r="B905" s="151" t="s">
        <v>3080</v>
      </c>
      <c r="C905" s="151" t="s">
        <v>2922</v>
      </c>
      <c r="D905" s="151" t="s">
        <v>3081</v>
      </c>
      <c r="E905" s="144" t="str">
        <f t="shared" si="14"/>
        <v>長野県南木曽町</v>
      </c>
      <c r="F905" s="151" t="s">
        <v>3079</v>
      </c>
    </row>
    <row r="906" spans="1:6" x14ac:dyDescent="0.2">
      <c r="A906" s="151" t="s">
        <v>2920</v>
      </c>
      <c r="B906" s="151" t="s">
        <v>3083</v>
      </c>
      <c r="C906" s="151" t="s">
        <v>2922</v>
      </c>
      <c r="D906" s="151" t="s">
        <v>3084</v>
      </c>
      <c r="E906" s="144" t="str">
        <f t="shared" si="14"/>
        <v>長野県木祖村</v>
      </c>
      <c r="F906" s="151" t="s">
        <v>3082</v>
      </c>
    </row>
    <row r="907" spans="1:6" x14ac:dyDescent="0.2">
      <c r="A907" s="151" t="s">
        <v>2920</v>
      </c>
      <c r="B907" s="151" t="s">
        <v>3086</v>
      </c>
      <c r="C907" s="151" t="s">
        <v>2922</v>
      </c>
      <c r="D907" s="151" t="s">
        <v>3087</v>
      </c>
      <c r="E907" s="144" t="str">
        <f t="shared" si="14"/>
        <v>長野県王滝村</v>
      </c>
      <c r="F907" s="151" t="s">
        <v>3085</v>
      </c>
    </row>
    <row r="908" spans="1:6" x14ac:dyDescent="0.2">
      <c r="A908" s="151" t="s">
        <v>2920</v>
      </c>
      <c r="B908" s="151" t="s">
        <v>3089</v>
      </c>
      <c r="C908" s="151" t="s">
        <v>2922</v>
      </c>
      <c r="D908" s="151" t="s">
        <v>3090</v>
      </c>
      <c r="E908" s="144" t="str">
        <f t="shared" si="14"/>
        <v>長野県大桑村</v>
      </c>
      <c r="F908" s="151" t="s">
        <v>3088</v>
      </c>
    </row>
    <row r="909" spans="1:6" x14ac:dyDescent="0.2">
      <c r="A909" s="151" t="s">
        <v>2920</v>
      </c>
      <c r="B909" s="151" t="s">
        <v>3092</v>
      </c>
      <c r="C909" s="151" t="s">
        <v>2922</v>
      </c>
      <c r="D909" s="151" t="s">
        <v>3093</v>
      </c>
      <c r="E909" s="144" t="str">
        <f t="shared" si="14"/>
        <v>長野県木曽町</v>
      </c>
      <c r="F909" s="151" t="s">
        <v>3091</v>
      </c>
    </row>
    <row r="910" spans="1:6" x14ac:dyDescent="0.2">
      <c r="A910" s="151" t="s">
        <v>2920</v>
      </c>
      <c r="B910" s="151" t="s">
        <v>3095</v>
      </c>
      <c r="C910" s="151" t="s">
        <v>2922</v>
      </c>
      <c r="D910" s="151" t="s">
        <v>3096</v>
      </c>
      <c r="E910" s="144" t="str">
        <f t="shared" si="14"/>
        <v>長野県麻績村</v>
      </c>
      <c r="F910" s="151" t="s">
        <v>3094</v>
      </c>
    </row>
    <row r="911" spans="1:6" x14ac:dyDescent="0.2">
      <c r="A911" s="151" t="s">
        <v>2920</v>
      </c>
      <c r="B911" s="151" t="s">
        <v>3098</v>
      </c>
      <c r="C911" s="151" t="s">
        <v>2922</v>
      </c>
      <c r="D911" s="151" t="s">
        <v>3099</v>
      </c>
      <c r="E911" s="144" t="str">
        <f t="shared" si="14"/>
        <v>長野県生坂村</v>
      </c>
      <c r="F911" s="151" t="s">
        <v>3097</v>
      </c>
    </row>
    <row r="912" spans="1:6" x14ac:dyDescent="0.2">
      <c r="A912" s="151" t="s">
        <v>2920</v>
      </c>
      <c r="B912" s="151" t="s">
        <v>3101</v>
      </c>
      <c r="C912" s="151" t="s">
        <v>2922</v>
      </c>
      <c r="D912" s="151" t="s">
        <v>3102</v>
      </c>
      <c r="E912" s="144" t="str">
        <f t="shared" si="14"/>
        <v>長野県山形村</v>
      </c>
      <c r="F912" s="151" t="s">
        <v>3100</v>
      </c>
    </row>
    <row r="913" spans="1:6" x14ac:dyDescent="0.2">
      <c r="A913" s="151" t="s">
        <v>2920</v>
      </c>
      <c r="B913" s="151" t="s">
        <v>3104</v>
      </c>
      <c r="C913" s="151" t="s">
        <v>2922</v>
      </c>
      <c r="D913" s="151" t="s">
        <v>3105</v>
      </c>
      <c r="E913" s="144" t="str">
        <f t="shared" si="14"/>
        <v>長野県朝日村</v>
      </c>
      <c r="F913" s="151" t="s">
        <v>3103</v>
      </c>
    </row>
    <row r="914" spans="1:6" x14ac:dyDescent="0.2">
      <c r="A914" s="151" t="s">
        <v>2920</v>
      </c>
      <c r="B914" s="151" t="s">
        <v>3107</v>
      </c>
      <c r="C914" s="151" t="s">
        <v>2922</v>
      </c>
      <c r="D914" s="151" t="s">
        <v>3108</v>
      </c>
      <c r="E914" s="144" t="str">
        <f t="shared" si="14"/>
        <v>長野県筑北村</v>
      </c>
      <c r="F914" s="151" t="s">
        <v>3106</v>
      </c>
    </row>
    <row r="915" spans="1:6" x14ac:dyDescent="0.2">
      <c r="A915" s="151" t="s">
        <v>2920</v>
      </c>
      <c r="B915" s="151" t="s">
        <v>839</v>
      </c>
      <c r="C915" s="151" t="s">
        <v>2922</v>
      </c>
      <c r="D915" s="151" t="s">
        <v>3110</v>
      </c>
      <c r="E915" s="144" t="str">
        <f t="shared" si="14"/>
        <v>長野県池田町</v>
      </c>
      <c r="F915" s="151" t="s">
        <v>3109</v>
      </c>
    </row>
    <row r="916" spans="1:6" x14ac:dyDescent="0.2">
      <c r="A916" s="151" t="s">
        <v>2920</v>
      </c>
      <c r="B916" s="151" t="s">
        <v>3112</v>
      </c>
      <c r="C916" s="151" t="s">
        <v>2922</v>
      </c>
      <c r="D916" s="151" t="s">
        <v>3113</v>
      </c>
      <c r="E916" s="144" t="str">
        <f t="shared" si="14"/>
        <v>長野県松川村</v>
      </c>
      <c r="F916" s="151" t="s">
        <v>3111</v>
      </c>
    </row>
    <row r="917" spans="1:6" x14ac:dyDescent="0.2">
      <c r="A917" s="151" t="s">
        <v>2920</v>
      </c>
      <c r="B917" s="151" t="s">
        <v>3115</v>
      </c>
      <c r="C917" s="151" t="s">
        <v>2922</v>
      </c>
      <c r="D917" s="151" t="s">
        <v>3116</v>
      </c>
      <c r="E917" s="144" t="str">
        <f t="shared" si="14"/>
        <v>長野県白馬村</v>
      </c>
      <c r="F917" s="151" t="s">
        <v>3114</v>
      </c>
    </row>
    <row r="918" spans="1:6" x14ac:dyDescent="0.2">
      <c r="A918" s="151" t="s">
        <v>2920</v>
      </c>
      <c r="B918" s="151" t="s">
        <v>3118</v>
      </c>
      <c r="C918" s="151" t="s">
        <v>2922</v>
      </c>
      <c r="D918" s="151" t="s">
        <v>3119</v>
      </c>
      <c r="E918" s="144" t="str">
        <f t="shared" si="14"/>
        <v>長野県小谷村</v>
      </c>
      <c r="F918" s="151" t="s">
        <v>3117</v>
      </c>
    </row>
    <row r="919" spans="1:6" x14ac:dyDescent="0.2">
      <c r="A919" s="151" t="s">
        <v>2920</v>
      </c>
      <c r="B919" s="151" t="s">
        <v>3121</v>
      </c>
      <c r="C919" s="151" t="s">
        <v>2922</v>
      </c>
      <c r="D919" s="151" t="s">
        <v>3122</v>
      </c>
      <c r="E919" s="144" t="str">
        <f t="shared" si="14"/>
        <v>長野県坂城町</v>
      </c>
      <c r="F919" s="151" t="s">
        <v>3120</v>
      </c>
    </row>
    <row r="920" spans="1:6" x14ac:dyDescent="0.2">
      <c r="A920" s="151" t="s">
        <v>2920</v>
      </c>
      <c r="B920" s="151" t="s">
        <v>3124</v>
      </c>
      <c r="C920" s="151" t="s">
        <v>2922</v>
      </c>
      <c r="D920" s="151" t="s">
        <v>3125</v>
      </c>
      <c r="E920" s="144" t="str">
        <f t="shared" si="14"/>
        <v>長野県小布施町</v>
      </c>
      <c r="F920" s="151" t="s">
        <v>3123</v>
      </c>
    </row>
    <row r="921" spans="1:6" x14ac:dyDescent="0.2">
      <c r="A921" s="151" t="s">
        <v>2920</v>
      </c>
      <c r="B921" s="151" t="s">
        <v>1888</v>
      </c>
      <c r="C921" s="151" t="s">
        <v>2922</v>
      </c>
      <c r="D921" s="151" t="s">
        <v>1889</v>
      </c>
      <c r="E921" s="144" t="str">
        <f t="shared" si="14"/>
        <v>長野県高山村</v>
      </c>
      <c r="F921" s="151" t="s">
        <v>3126</v>
      </c>
    </row>
    <row r="922" spans="1:6" x14ac:dyDescent="0.2">
      <c r="A922" s="151" t="s">
        <v>2920</v>
      </c>
      <c r="B922" s="151" t="s">
        <v>3128</v>
      </c>
      <c r="C922" s="151" t="s">
        <v>2922</v>
      </c>
      <c r="D922" s="151" t="s">
        <v>3129</v>
      </c>
      <c r="E922" s="144" t="str">
        <f t="shared" si="14"/>
        <v>長野県山ノ内町</v>
      </c>
      <c r="F922" s="151" t="s">
        <v>3127</v>
      </c>
    </row>
    <row r="923" spans="1:6" x14ac:dyDescent="0.2">
      <c r="A923" s="151" t="s">
        <v>2920</v>
      </c>
      <c r="B923" s="151" t="s">
        <v>3131</v>
      </c>
      <c r="C923" s="151" t="s">
        <v>2922</v>
      </c>
      <c r="D923" s="151" t="s">
        <v>3132</v>
      </c>
      <c r="E923" s="144" t="str">
        <f t="shared" si="14"/>
        <v>長野県木島平村</v>
      </c>
      <c r="F923" s="151" t="s">
        <v>3130</v>
      </c>
    </row>
    <row r="924" spans="1:6" x14ac:dyDescent="0.2">
      <c r="A924" s="151" t="s">
        <v>2920</v>
      </c>
      <c r="B924" s="151" t="s">
        <v>3134</v>
      </c>
      <c r="C924" s="151" t="s">
        <v>2922</v>
      </c>
      <c r="D924" s="151" t="s">
        <v>3135</v>
      </c>
      <c r="E924" s="144" t="str">
        <f t="shared" si="14"/>
        <v>長野県野沢温泉村</v>
      </c>
      <c r="F924" s="151" t="s">
        <v>3133</v>
      </c>
    </row>
    <row r="925" spans="1:6" x14ac:dyDescent="0.2">
      <c r="A925" s="151" t="s">
        <v>2920</v>
      </c>
      <c r="B925" s="151" t="s">
        <v>3137</v>
      </c>
      <c r="C925" s="151" t="s">
        <v>2922</v>
      </c>
      <c r="D925" s="151" t="s">
        <v>3138</v>
      </c>
      <c r="E925" s="144" t="str">
        <f t="shared" si="14"/>
        <v>長野県信濃町</v>
      </c>
      <c r="F925" s="151" t="s">
        <v>3136</v>
      </c>
    </row>
    <row r="926" spans="1:6" x14ac:dyDescent="0.2">
      <c r="A926" s="151" t="s">
        <v>2920</v>
      </c>
      <c r="B926" s="151" t="s">
        <v>3140</v>
      </c>
      <c r="C926" s="151" t="s">
        <v>2922</v>
      </c>
      <c r="D926" s="151" t="s">
        <v>3141</v>
      </c>
      <c r="E926" s="144" t="str">
        <f t="shared" si="14"/>
        <v>長野県小川村</v>
      </c>
      <c r="F926" s="151" t="s">
        <v>3139</v>
      </c>
    </row>
    <row r="927" spans="1:6" x14ac:dyDescent="0.2">
      <c r="A927" s="151" t="s">
        <v>2920</v>
      </c>
      <c r="B927" s="151" t="s">
        <v>3143</v>
      </c>
      <c r="C927" s="151" t="s">
        <v>2922</v>
      </c>
      <c r="D927" s="151" t="s">
        <v>3144</v>
      </c>
      <c r="E927" s="144" t="str">
        <f t="shared" si="14"/>
        <v>長野県飯綱町</v>
      </c>
      <c r="F927" s="151" t="s">
        <v>3142</v>
      </c>
    </row>
    <row r="928" spans="1:6" x14ac:dyDescent="0.2">
      <c r="A928" s="151" t="s">
        <v>2920</v>
      </c>
      <c r="B928" s="151" t="s">
        <v>3146</v>
      </c>
      <c r="C928" s="151" t="s">
        <v>2922</v>
      </c>
      <c r="D928" s="151" t="s">
        <v>3147</v>
      </c>
      <c r="E928" s="144" t="str">
        <f t="shared" si="14"/>
        <v>長野県栄村</v>
      </c>
      <c r="F928" s="151" t="s">
        <v>3145</v>
      </c>
    </row>
    <row r="929" spans="1:6" x14ac:dyDescent="0.2">
      <c r="A929" s="148" t="s">
        <v>3149</v>
      </c>
      <c r="B929" s="149"/>
      <c r="C929" s="150" t="s">
        <v>3150</v>
      </c>
      <c r="D929" s="149"/>
      <c r="E929" s="144" t="str">
        <f t="shared" si="14"/>
        <v>岐阜県</v>
      </c>
      <c r="F929" s="148" t="s">
        <v>3148</v>
      </c>
    </row>
    <row r="930" spans="1:6" x14ac:dyDescent="0.2">
      <c r="A930" s="151" t="s">
        <v>3152</v>
      </c>
      <c r="B930" s="151" t="s">
        <v>3153</v>
      </c>
      <c r="C930" s="151" t="s">
        <v>3154</v>
      </c>
      <c r="D930" s="151" t="s">
        <v>3155</v>
      </c>
      <c r="E930" s="144" t="str">
        <f t="shared" si="14"/>
        <v>岐阜県岐阜市</v>
      </c>
      <c r="F930" s="151" t="s">
        <v>3151</v>
      </c>
    </row>
    <row r="931" spans="1:6" x14ac:dyDescent="0.2">
      <c r="A931" s="151" t="s">
        <v>3152</v>
      </c>
      <c r="B931" s="151" t="s">
        <v>3157</v>
      </c>
      <c r="C931" s="151" t="s">
        <v>3154</v>
      </c>
      <c r="D931" s="151" t="s">
        <v>3158</v>
      </c>
      <c r="E931" s="144" t="str">
        <f t="shared" si="14"/>
        <v>岐阜県大垣市</v>
      </c>
      <c r="F931" s="151" t="s">
        <v>3156</v>
      </c>
    </row>
    <row r="932" spans="1:6" x14ac:dyDescent="0.2">
      <c r="A932" s="151" t="s">
        <v>3152</v>
      </c>
      <c r="B932" s="151" t="s">
        <v>3160</v>
      </c>
      <c r="C932" s="151" t="s">
        <v>3154</v>
      </c>
      <c r="D932" s="151" t="s">
        <v>3161</v>
      </c>
      <c r="E932" s="144" t="str">
        <f t="shared" si="14"/>
        <v>岐阜県高山市</v>
      </c>
      <c r="F932" s="151" t="s">
        <v>3159</v>
      </c>
    </row>
    <row r="933" spans="1:6" x14ac:dyDescent="0.2">
      <c r="A933" s="151" t="s">
        <v>3152</v>
      </c>
      <c r="B933" s="151" t="s">
        <v>3163</v>
      </c>
      <c r="C933" s="151" t="s">
        <v>3154</v>
      </c>
      <c r="D933" s="151" t="s">
        <v>3164</v>
      </c>
      <c r="E933" s="144" t="str">
        <f t="shared" si="14"/>
        <v>岐阜県多治見市</v>
      </c>
      <c r="F933" s="151" t="s">
        <v>3162</v>
      </c>
    </row>
    <row r="934" spans="1:6" x14ac:dyDescent="0.2">
      <c r="A934" s="151" t="s">
        <v>3152</v>
      </c>
      <c r="B934" s="151" t="s">
        <v>3166</v>
      </c>
      <c r="C934" s="151" t="s">
        <v>3154</v>
      </c>
      <c r="D934" s="151" t="s">
        <v>3167</v>
      </c>
      <c r="E934" s="144" t="str">
        <f t="shared" si="14"/>
        <v>岐阜県関市</v>
      </c>
      <c r="F934" s="151" t="s">
        <v>3165</v>
      </c>
    </row>
    <row r="935" spans="1:6" x14ac:dyDescent="0.2">
      <c r="A935" s="151" t="s">
        <v>3152</v>
      </c>
      <c r="B935" s="151" t="s">
        <v>3169</v>
      </c>
      <c r="C935" s="151" t="s">
        <v>3154</v>
      </c>
      <c r="D935" s="151" t="s">
        <v>3170</v>
      </c>
      <c r="E935" s="144" t="str">
        <f t="shared" si="14"/>
        <v>岐阜県中津川市</v>
      </c>
      <c r="F935" s="151" t="s">
        <v>3168</v>
      </c>
    </row>
    <row r="936" spans="1:6" x14ac:dyDescent="0.2">
      <c r="A936" s="151" t="s">
        <v>3152</v>
      </c>
      <c r="B936" s="151" t="s">
        <v>3172</v>
      </c>
      <c r="C936" s="151" t="s">
        <v>3154</v>
      </c>
      <c r="D936" s="151" t="s">
        <v>3173</v>
      </c>
      <c r="E936" s="144" t="str">
        <f t="shared" si="14"/>
        <v>岐阜県美濃市</v>
      </c>
      <c r="F936" s="151" t="s">
        <v>3171</v>
      </c>
    </row>
    <row r="937" spans="1:6" x14ac:dyDescent="0.2">
      <c r="A937" s="151" t="s">
        <v>3152</v>
      </c>
      <c r="B937" s="151" t="s">
        <v>3175</v>
      </c>
      <c r="C937" s="151" t="s">
        <v>3154</v>
      </c>
      <c r="D937" s="151" t="s">
        <v>3176</v>
      </c>
      <c r="E937" s="144" t="str">
        <f t="shared" si="14"/>
        <v>岐阜県瑞浪市</v>
      </c>
      <c r="F937" s="151" t="s">
        <v>3174</v>
      </c>
    </row>
    <row r="938" spans="1:6" x14ac:dyDescent="0.2">
      <c r="A938" s="151" t="s">
        <v>3152</v>
      </c>
      <c r="B938" s="151" t="s">
        <v>3178</v>
      </c>
      <c r="C938" s="151" t="s">
        <v>3154</v>
      </c>
      <c r="D938" s="151" t="s">
        <v>3179</v>
      </c>
      <c r="E938" s="144" t="str">
        <f t="shared" si="14"/>
        <v>岐阜県羽島市</v>
      </c>
      <c r="F938" s="151" t="s">
        <v>3177</v>
      </c>
    </row>
    <row r="939" spans="1:6" x14ac:dyDescent="0.2">
      <c r="A939" s="151" t="s">
        <v>3152</v>
      </c>
      <c r="B939" s="151" t="s">
        <v>3181</v>
      </c>
      <c r="C939" s="151" t="s">
        <v>3154</v>
      </c>
      <c r="D939" s="151" t="s">
        <v>3182</v>
      </c>
      <c r="E939" s="144" t="str">
        <f t="shared" si="14"/>
        <v>岐阜県恵那市</v>
      </c>
      <c r="F939" s="151" t="s">
        <v>3180</v>
      </c>
    </row>
    <row r="940" spans="1:6" x14ac:dyDescent="0.2">
      <c r="A940" s="151" t="s">
        <v>3152</v>
      </c>
      <c r="B940" s="151" t="s">
        <v>3184</v>
      </c>
      <c r="C940" s="151" t="s">
        <v>3154</v>
      </c>
      <c r="D940" s="151" t="s">
        <v>3185</v>
      </c>
      <c r="E940" s="144" t="str">
        <f t="shared" si="14"/>
        <v>岐阜県美濃加茂市</v>
      </c>
      <c r="F940" s="151" t="s">
        <v>3183</v>
      </c>
    </row>
    <row r="941" spans="1:6" x14ac:dyDescent="0.2">
      <c r="A941" s="151" t="s">
        <v>3152</v>
      </c>
      <c r="B941" s="151" t="s">
        <v>3187</v>
      </c>
      <c r="C941" s="151" t="s">
        <v>3154</v>
      </c>
      <c r="D941" s="151" t="s">
        <v>3188</v>
      </c>
      <c r="E941" s="144" t="str">
        <f t="shared" si="14"/>
        <v>岐阜県土岐市</v>
      </c>
      <c r="F941" s="151" t="s">
        <v>3186</v>
      </c>
    </row>
    <row r="942" spans="1:6" x14ac:dyDescent="0.2">
      <c r="A942" s="151" t="s">
        <v>3152</v>
      </c>
      <c r="B942" s="151" t="s">
        <v>3190</v>
      </c>
      <c r="C942" s="151" t="s">
        <v>3154</v>
      </c>
      <c r="D942" s="151" t="s">
        <v>3191</v>
      </c>
      <c r="E942" s="144" t="str">
        <f t="shared" si="14"/>
        <v>岐阜県各務原市</v>
      </c>
      <c r="F942" s="151" t="s">
        <v>3189</v>
      </c>
    </row>
    <row r="943" spans="1:6" x14ac:dyDescent="0.2">
      <c r="A943" s="151" t="s">
        <v>3152</v>
      </c>
      <c r="B943" s="151" t="s">
        <v>3193</v>
      </c>
      <c r="C943" s="151" t="s">
        <v>3154</v>
      </c>
      <c r="D943" s="151" t="s">
        <v>3194</v>
      </c>
      <c r="E943" s="144" t="str">
        <f t="shared" si="14"/>
        <v>岐阜県可児市</v>
      </c>
      <c r="F943" s="151" t="s">
        <v>3192</v>
      </c>
    </row>
    <row r="944" spans="1:6" x14ac:dyDescent="0.2">
      <c r="A944" s="151" t="s">
        <v>3152</v>
      </c>
      <c r="B944" s="151" t="s">
        <v>3196</v>
      </c>
      <c r="C944" s="151" t="s">
        <v>3154</v>
      </c>
      <c r="D944" s="151" t="s">
        <v>1315</v>
      </c>
      <c r="E944" s="144" t="str">
        <f t="shared" si="14"/>
        <v>岐阜県山県市</v>
      </c>
      <c r="F944" s="151" t="s">
        <v>3195</v>
      </c>
    </row>
    <row r="945" spans="1:6" x14ac:dyDescent="0.2">
      <c r="A945" s="151" t="s">
        <v>3152</v>
      </c>
      <c r="B945" s="151" t="s">
        <v>3198</v>
      </c>
      <c r="C945" s="151" t="s">
        <v>3154</v>
      </c>
      <c r="D945" s="151" t="s">
        <v>3199</v>
      </c>
      <c r="E945" s="144" t="str">
        <f t="shared" si="14"/>
        <v>岐阜県瑞穂市</v>
      </c>
      <c r="F945" s="151" t="s">
        <v>3197</v>
      </c>
    </row>
    <row r="946" spans="1:6" x14ac:dyDescent="0.2">
      <c r="A946" s="151" t="s">
        <v>3152</v>
      </c>
      <c r="B946" s="151" t="s">
        <v>3201</v>
      </c>
      <c r="C946" s="151" t="s">
        <v>3154</v>
      </c>
      <c r="D946" s="151" t="s">
        <v>3202</v>
      </c>
      <c r="E946" s="144" t="str">
        <f t="shared" si="14"/>
        <v>岐阜県飛騨市</v>
      </c>
      <c r="F946" s="151" t="s">
        <v>3200</v>
      </c>
    </row>
    <row r="947" spans="1:6" x14ac:dyDescent="0.2">
      <c r="A947" s="151" t="s">
        <v>3152</v>
      </c>
      <c r="B947" s="151" t="s">
        <v>3204</v>
      </c>
      <c r="C947" s="151" t="s">
        <v>3154</v>
      </c>
      <c r="D947" s="151" t="s">
        <v>3205</v>
      </c>
      <c r="E947" s="144" t="str">
        <f t="shared" si="14"/>
        <v>岐阜県本巣市</v>
      </c>
      <c r="F947" s="151" t="s">
        <v>3203</v>
      </c>
    </row>
    <row r="948" spans="1:6" x14ac:dyDescent="0.2">
      <c r="A948" s="151" t="s">
        <v>3152</v>
      </c>
      <c r="B948" s="151" t="s">
        <v>3207</v>
      </c>
      <c r="C948" s="151" t="s">
        <v>3154</v>
      </c>
      <c r="D948" s="151" t="s">
        <v>3208</v>
      </c>
      <c r="E948" s="144" t="str">
        <f t="shared" si="14"/>
        <v>岐阜県郡上市</v>
      </c>
      <c r="F948" s="151" t="s">
        <v>3206</v>
      </c>
    </row>
    <row r="949" spans="1:6" x14ac:dyDescent="0.2">
      <c r="A949" s="151" t="s">
        <v>3152</v>
      </c>
      <c r="B949" s="151" t="s">
        <v>3210</v>
      </c>
      <c r="C949" s="151" t="s">
        <v>3154</v>
      </c>
      <c r="D949" s="151" t="s">
        <v>3211</v>
      </c>
      <c r="E949" s="144" t="str">
        <f t="shared" si="14"/>
        <v>岐阜県下呂市</v>
      </c>
      <c r="F949" s="151" t="s">
        <v>3209</v>
      </c>
    </row>
    <row r="950" spans="1:6" x14ac:dyDescent="0.2">
      <c r="A950" s="151" t="s">
        <v>3152</v>
      </c>
      <c r="B950" s="151" t="s">
        <v>3213</v>
      </c>
      <c r="C950" s="151" t="s">
        <v>3154</v>
      </c>
      <c r="D950" s="151" t="s">
        <v>3214</v>
      </c>
      <c r="E950" s="144" t="str">
        <f t="shared" si="14"/>
        <v>岐阜県海津市</v>
      </c>
      <c r="F950" s="151" t="s">
        <v>3212</v>
      </c>
    </row>
    <row r="951" spans="1:6" x14ac:dyDescent="0.2">
      <c r="A951" s="151" t="s">
        <v>3152</v>
      </c>
      <c r="B951" s="151" t="s">
        <v>3216</v>
      </c>
      <c r="C951" s="151" t="s">
        <v>3154</v>
      </c>
      <c r="D951" s="151" t="s">
        <v>3217</v>
      </c>
      <c r="E951" s="144" t="str">
        <f t="shared" si="14"/>
        <v>岐阜県岐南町</v>
      </c>
      <c r="F951" s="151" t="s">
        <v>3215</v>
      </c>
    </row>
    <row r="952" spans="1:6" x14ac:dyDescent="0.2">
      <c r="A952" s="151" t="s">
        <v>3152</v>
      </c>
      <c r="B952" s="151" t="s">
        <v>3219</v>
      </c>
      <c r="C952" s="151" t="s">
        <v>3154</v>
      </c>
      <c r="D952" s="151" t="s">
        <v>3220</v>
      </c>
      <c r="E952" s="144" t="str">
        <f t="shared" si="14"/>
        <v>岐阜県笠松町</v>
      </c>
      <c r="F952" s="151" t="s">
        <v>3218</v>
      </c>
    </row>
    <row r="953" spans="1:6" x14ac:dyDescent="0.2">
      <c r="A953" s="151" t="s">
        <v>3152</v>
      </c>
      <c r="B953" s="151" t="s">
        <v>3222</v>
      </c>
      <c r="C953" s="151" t="s">
        <v>3154</v>
      </c>
      <c r="D953" s="151" t="s">
        <v>3223</v>
      </c>
      <c r="E953" s="144" t="str">
        <f t="shared" si="14"/>
        <v>岐阜県養老町</v>
      </c>
      <c r="F953" s="151" t="s">
        <v>3221</v>
      </c>
    </row>
    <row r="954" spans="1:6" x14ac:dyDescent="0.2">
      <c r="A954" s="151" t="s">
        <v>3152</v>
      </c>
      <c r="B954" s="151" t="s">
        <v>3225</v>
      </c>
      <c r="C954" s="151" t="s">
        <v>3154</v>
      </c>
      <c r="D954" s="151" t="s">
        <v>3226</v>
      </c>
      <c r="E954" s="144" t="str">
        <f t="shared" si="14"/>
        <v>岐阜県垂井町</v>
      </c>
      <c r="F954" s="151" t="s">
        <v>3224</v>
      </c>
    </row>
    <row r="955" spans="1:6" x14ac:dyDescent="0.2">
      <c r="A955" s="151" t="s">
        <v>3152</v>
      </c>
      <c r="B955" s="151" t="s">
        <v>3228</v>
      </c>
      <c r="C955" s="151" t="s">
        <v>3154</v>
      </c>
      <c r="D955" s="151" t="s">
        <v>3229</v>
      </c>
      <c r="E955" s="144" t="str">
        <f t="shared" si="14"/>
        <v>岐阜県関ケ原町</v>
      </c>
      <c r="F955" s="151" t="s">
        <v>3227</v>
      </c>
    </row>
    <row r="956" spans="1:6" x14ac:dyDescent="0.2">
      <c r="A956" s="151" t="s">
        <v>3152</v>
      </c>
      <c r="B956" s="151" t="s">
        <v>3231</v>
      </c>
      <c r="C956" s="151" t="s">
        <v>3154</v>
      </c>
      <c r="D956" s="151" t="s">
        <v>3232</v>
      </c>
      <c r="E956" s="144" t="str">
        <f t="shared" si="14"/>
        <v>岐阜県神戸町</v>
      </c>
      <c r="F956" s="151" t="s">
        <v>3230</v>
      </c>
    </row>
    <row r="957" spans="1:6" x14ac:dyDescent="0.2">
      <c r="A957" s="151" t="s">
        <v>3152</v>
      </c>
      <c r="B957" s="151" t="s">
        <v>3234</v>
      </c>
      <c r="C957" s="151" t="s">
        <v>3154</v>
      </c>
      <c r="D957" s="151" t="s">
        <v>3235</v>
      </c>
      <c r="E957" s="144" t="str">
        <f t="shared" si="14"/>
        <v>岐阜県輪之内町</v>
      </c>
      <c r="F957" s="151" t="s">
        <v>3233</v>
      </c>
    </row>
    <row r="958" spans="1:6" x14ac:dyDescent="0.2">
      <c r="A958" s="151" t="s">
        <v>3152</v>
      </c>
      <c r="B958" s="151" t="s">
        <v>3237</v>
      </c>
      <c r="C958" s="151" t="s">
        <v>3154</v>
      </c>
      <c r="D958" s="151" t="s">
        <v>3238</v>
      </c>
      <c r="E958" s="144" t="str">
        <f t="shared" si="14"/>
        <v>岐阜県安八町</v>
      </c>
      <c r="F958" s="151" t="s">
        <v>3236</v>
      </c>
    </row>
    <row r="959" spans="1:6" x14ac:dyDescent="0.2">
      <c r="A959" s="151" t="s">
        <v>3152</v>
      </c>
      <c r="B959" s="151" t="s">
        <v>3240</v>
      </c>
      <c r="C959" s="151" t="s">
        <v>3154</v>
      </c>
      <c r="D959" s="151" t="s">
        <v>3241</v>
      </c>
      <c r="E959" s="144" t="str">
        <f t="shared" si="14"/>
        <v>岐阜県揖斐川町</v>
      </c>
      <c r="F959" s="151" t="s">
        <v>3239</v>
      </c>
    </row>
    <row r="960" spans="1:6" x14ac:dyDescent="0.2">
      <c r="A960" s="151" t="s">
        <v>3152</v>
      </c>
      <c r="B960" s="151" t="s">
        <v>3243</v>
      </c>
      <c r="C960" s="151" t="s">
        <v>3154</v>
      </c>
      <c r="D960" s="151" t="s">
        <v>3244</v>
      </c>
      <c r="E960" s="144" t="str">
        <f t="shared" si="14"/>
        <v>岐阜県大野町</v>
      </c>
      <c r="F960" s="151" t="s">
        <v>3242</v>
      </c>
    </row>
    <row r="961" spans="1:6" x14ac:dyDescent="0.2">
      <c r="A961" s="151" t="s">
        <v>3152</v>
      </c>
      <c r="B961" s="151" t="s">
        <v>839</v>
      </c>
      <c r="C961" s="151" t="s">
        <v>3154</v>
      </c>
      <c r="D961" s="151" t="s">
        <v>840</v>
      </c>
      <c r="E961" s="144" t="str">
        <f t="shared" si="14"/>
        <v>岐阜県池田町</v>
      </c>
      <c r="F961" s="151" t="s">
        <v>3245</v>
      </c>
    </row>
    <row r="962" spans="1:6" x14ac:dyDescent="0.2">
      <c r="A962" s="151" t="s">
        <v>3152</v>
      </c>
      <c r="B962" s="151" t="s">
        <v>3247</v>
      </c>
      <c r="C962" s="151" t="s">
        <v>3154</v>
      </c>
      <c r="D962" s="151" t="s">
        <v>3248</v>
      </c>
      <c r="E962" s="144" t="str">
        <f t="shared" si="14"/>
        <v>岐阜県北方町</v>
      </c>
      <c r="F962" s="151" t="s">
        <v>3246</v>
      </c>
    </row>
    <row r="963" spans="1:6" x14ac:dyDescent="0.2">
      <c r="A963" s="151" t="s">
        <v>3152</v>
      </c>
      <c r="B963" s="151" t="s">
        <v>3250</v>
      </c>
      <c r="C963" s="151" t="s">
        <v>3154</v>
      </c>
      <c r="D963" s="151" t="s">
        <v>3251</v>
      </c>
      <c r="E963" s="144" t="str">
        <f t="shared" si="14"/>
        <v>岐阜県坂祝町</v>
      </c>
      <c r="F963" s="151" t="s">
        <v>3249</v>
      </c>
    </row>
    <row r="964" spans="1:6" x14ac:dyDescent="0.2">
      <c r="A964" s="151" t="s">
        <v>3152</v>
      </c>
      <c r="B964" s="151" t="s">
        <v>3253</v>
      </c>
      <c r="C964" s="151" t="s">
        <v>3154</v>
      </c>
      <c r="D964" s="151" t="s">
        <v>3254</v>
      </c>
      <c r="E964" s="144" t="str">
        <f t="shared" ref="E964:E1027" si="15">CONCATENATE(A964,B964)</f>
        <v>岐阜県富加町</v>
      </c>
      <c r="F964" s="151" t="s">
        <v>3252</v>
      </c>
    </row>
    <row r="965" spans="1:6" x14ac:dyDescent="0.2">
      <c r="A965" s="151" t="s">
        <v>3152</v>
      </c>
      <c r="B965" s="151" t="s">
        <v>3256</v>
      </c>
      <c r="C965" s="151" t="s">
        <v>3154</v>
      </c>
      <c r="D965" s="151" t="s">
        <v>3257</v>
      </c>
      <c r="E965" s="144" t="str">
        <f t="shared" si="15"/>
        <v>岐阜県川辺町</v>
      </c>
      <c r="F965" s="151" t="s">
        <v>3255</v>
      </c>
    </row>
    <row r="966" spans="1:6" x14ac:dyDescent="0.2">
      <c r="A966" s="151" t="s">
        <v>3152</v>
      </c>
      <c r="B966" s="151" t="s">
        <v>3259</v>
      </c>
      <c r="C966" s="151" t="s">
        <v>3154</v>
      </c>
      <c r="D966" s="151" t="s">
        <v>3260</v>
      </c>
      <c r="E966" s="144" t="str">
        <f t="shared" si="15"/>
        <v>岐阜県七宗町</v>
      </c>
      <c r="F966" s="151" t="s">
        <v>3258</v>
      </c>
    </row>
    <row r="967" spans="1:6" x14ac:dyDescent="0.2">
      <c r="A967" s="151" t="s">
        <v>3152</v>
      </c>
      <c r="B967" s="151" t="s">
        <v>3262</v>
      </c>
      <c r="C967" s="151" t="s">
        <v>3154</v>
      </c>
      <c r="D967" s="151" t="s">
        <v>3263</v>
      </c>
      <c r="E967" s="144" t="str">
        <f t="shared" si="15"/>
        <v>岐阜県八百津町</v>
      </c>
      <c r="F967" s="151" t="s">
        <v>3261</v>
      </c>
    </row>
    <row r="968" spans="1:6" x14ac:dyDescent="0.2">
      <c r="A968" s="151" t="s">
        <v>3152</v>
      </c>
      <c r="B968" s="151" t="s">
        <v>3265</v>
      </c>
      <c r="C968" s="151" t="s">
        <v>3154</v>
      </c>
      <c r="D968" s="151" t="s">
        <v>3266</v>
      </c>
      <c r="E968" s="144" t="str">
        <f t="shared" si="15"/>
        <v>岐阜県白川町</v>
      </c>
      <c r="F968" s="151" t="s">
        <v>3264</v>
      </c>
    </row>
    <row r="969" spans="1:6" x14ac:dyDescent="0.2">
      <c r="A969" s="151" t="s">
        <v>3152</v>
      </c>
      <c r="B969" s="151" t="s">
        <v>3268</v>
      </c>
      <c r="C969" s="151" t="s">
        <v>3154</v>
      </c>
      <c r="D969" s="151" t="s">
        <v>3269</v>
      </c>
      <c r="E969" s="144" t="str">
        <f t="shared" si="15"/>
        <v>岐阜県東白川村</v>
      </c>
      <c r="F969" s="151" t="s">
        <v>3267</v>
      </c>
    </row>
    <row r="970" spans="1:6" x14ac:dyDescent="0.2">
      <c r="A970" s="151" t="s">
        <v>3152</v>
      </c>
      <c r="B970" s="151" t="s">
        <v>3271</v>
      </c>
      <c r="C970" s="151" t="s">
        <v>3154</v>
      </c>
      <c r="D970" s="151" t="s">
        <v>3272</v>
      </c>
      <c r="E970" s="144" t="str">
        <f t="shared" si="15"/>
        <v>岐阜県御嵩町</v>
      </c>
      <c r="F970" s="151" t="s">
        <v>3270</v>
      </c>
    </row>
    <row r="971" spans="1:6" x14ac:dyDescent="0.2">
      <c r="A971" s="151" t="s">
        <v>3152</v>
      </c>
      <c r="B971" s="151" t="s">
        <v>3274</v>
      </c>
      <c r="C971" s="151" t="s">
        <v>3154</v>
      </c>
      <c r="D971" s="151" t="s">
        <v>3275</v>
      </c>
      <c r="E971" s="144" t="str">
        <f t="shared" si="15"/>
        <v>岐阜県白川村</v>
      </c>
      <c r="F971" s="151" t="s">
        <v>3273</v>
      </c>
    </row>
    <row r="972" spans="1:6" x14ac:dyDescent="0.2">
      <c r="A972" s="148" t="s">
        <v>3277</v>
      </c>
      <c r="B972" s="149"/>
      <c r="C972" s="150" t="s">
        <v>3278</v>
      </c>
      <c r="D972" s="149"/>
      <c r="E972" s="144" t="str">
        <f t="shared" si="15"/>
        <v>静岡県</v>
      </c>
      <c r="F972" s="148" t="s">
        <v>3276</v>
      </c>
    </row>
    <row r="973" spans="1:6" x14ac:dyDescent="0.2">
      <c r="A973" s="151" t="s">
        <v>3280</v>
      </c>
      <c r="B973" s="151" t="s">
        <v>3281</v>
      </c>
      <c r="C973" s="151" t="s">
        <v>3282</v>
      </c>
      <c r="D973" s="151" t="s">
        <v>3283</v>
      </c>
      <c r="E973" s="144" t="str">
        <f t="shared" si="15"/>
        <v>静岡県静岡市</v>
      </c>
      <c r="F973" s="151" t="s">
        <v>3279</v>
      </c>
    </row>
    <row r="974" spans="1:6" x14ac:dyDescent="0.2">
      <c r="A974" s="151" t="s">
        <v>3280</v>
      </c>
      <c r="B974" s="151" t="s">
        <v>3285</v>
      </c>
      <c r="C974" s="151" t="s">
        <v>3282</v>
      </c>
      <c r="D974" s="151" t="s">
        <v>3286</v>
      </c>
      <c r="E974" s="144" t="str">
        <f t="shared" si="15"/>
        <v>静岡県浜松市</v>
      </c>
      <c r="F974" s="151" t="s">
        <v>3284</v>
      </c>
    </row>
    <row r="975" spans="1:6" x14ac:dyDescent="0.2">
      <c r="A975" s="151" t="s">
        <v>3280</v>
      </c>
      <c r="B975" s="151" t="s">
        <v>3288</v>
      </c>
      <c r="C975" s="151" t="s">
        <v>3282</v>
      </c>
      <c r="D975" s="151" t="s">
        <v>3289</v>
      </c>
      <c r="E975" s="144" t="str">
        <f t="shared" si="15"/>
        <v>静岡県沼津市</v>
      </c>
      <c r="F975" s="151" t="s">
        <v>3287</v>
      </c>
    </row>
    <row r="976" spans="1:6" x14ac:dyDescent="0.2">
      <c r="A976" s="151" t="s">
        <v>3280</v>
      </c>
      <c r="B976" s="151" t="s">
        <v>3291</v>
      </c>
      <c r="C976" s="151" t="s">
        <v>3282</v>
      </c>
      <c r="D976" s="151" t="s">
        <v>3292</v>
      </c>
      <c r="E976" s="144" t="str">
        <f t="shared" si="15"/>
        <v>静岡県熱海市</v>
      </c>
      <c r="F976" s="151" t="s">
        <v>3290</v>
      </c>
    </row>
    <row r="977" spans="1:6" x14ac:dyDescent="0.2">
      <c r="A977" s="151" t="s">
        <v>3280</v>
      </c>
      <c r="B977" s="151" t="s">
        <v>3294</v>
      </c>
      <c r="C977" s="151" t="s">
        <v>3282</v>
      </c>
      <c r="D977" s="151" t="s">
        <v>3295</v>
      </c>
      <c r="E977" s="144" t="str">
        <f t="shared" si="15"/>
        <v>静岡県三島市</v>
      </c>
      <c r="F977" s="151" t="s">
        <v>3293</v>
      </c>
    </row>
    <row r="978" spans="1:6" x14ac:dyDescent="0.2">
      <c r="A978" s="151" t="s">
        <v>3280</v>
      </c>
      <c r="B978" s="151" t="s">
        <v>3297</v>
      </c>
      <c r="C978" s="151" t="s">
        <v>3282</v>
      </c>
      <c r="D978" s="151" t="s">
        <v>3298</v>
      </c>
      <c r="E978" s="144" t="str">
        <f t="shared" si="15"/>
        <v>静岡県富士宮市</v>
      </c>
      <c r="F978" s="151" t="s">
        <v>3296</v>
      </c>
    </row>
    <row r="979" spans="1:6" x14ac:dyDescent="0.2">
      <c r="A979" s="151" t="s">
        <v>3280</v>
      </c>
      <c r="B979" s="151" t="s">
        <v>3300</v>
      </c>
      <c r="C979" s="151" t="s">
        <v>3282</v>
      </c>
      <c r="D979" s="151" t="s">
        <v>3301</v>
      </c>
      <c r="E979" s="144" t="str">
        <f t="shared" si="15"/>
        <v>静岡県伊東市</v>
      </c>
      <c r="F979" s="151" t="s">
        <v>3299</v>
      </c>
    </row>
    <row r="980" spans="1:6" x14ac:dyDescent="0.2">
      <c r="A980" s="151" t="s">
        <v>3280</v>
      </c>
      <c r="B980" s="151" t="s">
        <v>3303</v>
      </c>
      <c r="C980" s="151" t="s">
        <v>3282</v>
      </c>
      <c r="D980" s="151" t="s">
        <v>3304</v>
      </c>
      <c r="E980" s="144" t="str">
        <f t="shared" si="15"/>
        <v>静岡県島田市</v>
      </c>
      <c r="F980" s="151" t="s">
        <v>3302</v>
      </c>
    </row>
    <row r="981" spans="1:6" x14ac:dyDescent="0.2">
      <c r="A981" s="151" t="s">
        <v>3280</v>
      </c>
      <c r="B981" s="151" t="s">
        <v>3306</v>
      </c>
      <c r="C981" s="151" t="s">
        <v>3282</v>
      </c>
      <c r="D981" s="151" t="s">
        <v>3307</v>
      </c>
      <c r="E981" s="144" t="str">
        <f t="shared" si="15"/>
        <v>静岡県富士市</v>
      </c>
      <c r="F981" s="151" t="s">
        <v>3305</v>
      </c>
    </row>
    <row r="982" spans="1:6" x14ac:dyDescent="0.2">
      <c r="A982" s="151" t="s">
        <v>3280</v>
      </c>
      <c r="B982" s="151" t="s">
        <v>3309</v>
      </c>
      <c r="C982" s="151" t="s">
        <v>3282</v>
      </c>
      <c r="D982" s="151" t="s">
        <v>3310</v>
      </c>
      <c r="E982" s="144" t="str">
        <f t="shared" si="15"/>
        <v>静岡県磐田市</v>
      </c>
      <c r="F982" s="151" t="s">
        <v>3308</v>
      </c>
    </row>
    <row r="983" spans="1:6" x14ac:dyDescent="0.2">
      <c r="A983" s="151" t="s">
        <v>3280</v>
      </c>
      <c r="B983" s="151" t="s">
        <v>3312</v>
      </c>
      <c r="C983" s="151" t="s">
        <v>3282</v>
      </c>
      <c r="D983" s="151" t="s">
        <v>3313</v>
      </c>
      <c r="E983" s="144" t="str">
        <f t="shared" si="15"/>
        <v>静岡県焼津市</v>
      </c>
      <c r="F983" s="151" t="s">
        <v>3311</v>
      </c>
    </row>
    <row r="984" spans="1:6" x14ac:dyDescent="0.2">
      <c r="A984" s="151" t="s">
        <v>3280</v>
      </c>
      <c r="B984" s="151" t="s">
        <v>3315</v>
      </c>
      <c r="C984" s="151" t="s">
        <v>3282</v>
      </c>
      <c r="D984" s="151" t="s">
        <v>3316</v>
      </c>
      <c r="E984" s="144" t="str">
        <f t="shared" si="15"/>
        <v>静岡県掛川市</v>
      </c>
      <c r="F984" s="151" t="s">
        <v>3314</v>
      </c>
    </row>
    <row r="985" spans="1:6" x14ac:dyDescent="0.2">
      <c r="A985" s="151" t="s">
        <v>3280</v>
      </c>
      <c r="B985" s="151" t="s">
        <v>3318</v>
      </c>
      <c r="C985" s="151" t="s">
        <v>3282</v>
      </c>
      <c r="D985" s="151" t="s">
        <v>3319</v>
      </c>
      <c r="E985" s="144" t="str">
        <f t="shared" si="15"/>
        <v>静岡県藤枝市</v>
      </c>
      <c r="F985" s="151" t="s">
        <v>3317</v>
      </c>
    </row>
    <row r="986" spans="1:6" x14ac:dyDescent="0.2">
      <c r="A986" s="151" t="s">
        <v>3280</v>
      </c>
      <c r="B986" s="151" t="s">
        <v>3321</v>
      </c>
      <c r="C986" s="151" t="s">
        <v>3282</v>
      </c>
      <c r="D986" s="151" t="s">
        <v>3322</v>
      </c>
      <c r="E986" s="144" t="str">
        <f t="shared" si="15"/>
        <v>静岡県御殿場市</v>
      </c>
      <c r="F986" s="151" t="s">
        <v>3320</v>
      </c>
    </row>
    <row r="987" spans="1:6" x14ac:dyDescent="0.2">
      <c r="A987" s="151" t="s">
        <v>3280</v>
      </c>
      <c r="B987" s="151" t="s">
        <v>3324</v>
      </c>
      <c r="C987" s="151" t="s">
        <v>3282</v>
      </c>
      <c r="D987" s="151" t="s">
        <v>3325</v>
      </c>
      <c r="E987" s="144" t="str">
        <f t="shared" si="15"/>
        <v>静岡県袋井市</v>
      </c>
      <c r="F987" s="151" t="s">
        <v>3323</v>
      </c>
    </row>
    <row r="988" spans="1:6" x14ac:dyDescent="0.2">
      <c r="A988" s="151" t="s">
        <v>3280</v>
      </c>
      <c r="B988" s="151" t="s">
        <v>3327</v>
      </c>
      <c r="C988" s="151" t="s">
        <v>3282</v>
      </c>
      <c r="D988" s="151" t="s">
        <v>3328</v>
      </c>
      <c r="E988" s="144" t="str">
        <f t="shared" si="15"/>
        <v>静岡県下田市</v>
      </c>
      <c r="F988" s="151" t="s">
        <v>3326</v>
      </c>
    </row>
    <row r="989" spans="1:6" x14ac:dyDescent="0.2">
      <c r="A989" s="151" t="s">
        <v>3280</v>
      </c>
      <c r="B989" s="151" t="s">
        <v>3330</v>
      </c>
      <c r="C989" s="151" t="s">
        <v>3282</v>
      </c>
      <c r="D989" s="151" t="s">
        <v>3331</v>
      </c>
      <c r="E989" s="144" t="str">
        <f t="shared" si="15"/>
        <v>静岡県裾野市</v>
      </c>
      <c r="F989" s="151" t="s">
        <v>3329</v>
      </c>
    </row>
    <row r="990" spans="1:6" x14ac:dyDescent="0.2">
      <c r="A990" s="151" t="s">
        <v>3280</v>
      </c>
      <c r="B990" s="151" t="s">
        <v>3333</v>
      </c>
      <c r="C990" s="151" t="s">
        <v>3282</v>
      </c>
      <c r="D990" s="151" t="s">
        <v>3334</v>
      </c>
      <c r="E990" s="144" t="str">
        <f t="shared" si="15"/>
        <v>静岡県湖西市</v>
      </c>
      <c r="F990" s="151" t="s">
        <v>3332</v>
      </c>
    </row>
    <row r="991" spans="1:6" x14ac:dyDescent="0.2">
      <c r="A991" s="151" t="s">
        <v>3280</v>
      </c>
      <c r="B991" s="151" t="s">
        <v>3336</v>
      </c>
      <c r="C991" s="151" t="s">
        <v>3282</v>
      </c>
      <c r="D991" s="151" t="s">
        <v>3337</v>
      </c>
      <c r="E991" s="144" t="str">
        <f t="shared" si="15"/>
        <v>静岡県伊豆市</v>
      </c>
      <c r="F991" s="151" t="s">
        <v>3335</v>
      </c>
    </row>
    <row r="992" spans="1:6" x14ac:dyDescent="0.2">
      <c r="A992" s="151" t="s">
        <v>3280</v>
      </c>
      <c r="B992" s="151" t="s">
        <v>3339</v>
      </c>
      <c r="C992" s="151" t="s">
        <v>3282</v>
      </c>
      <c r="D992" s="151" t="s">
        <v>3340</v>
      </c>
      <c r="E992" s="144" t="str">
        <f t="shared" si="15"/>
        <v>静岡県御前崎市</v>
      </c>
      <c r="F992" s="151" t="s">
        <v>3338</v>
      </c>
    </row>
    <row r="993" spans="1:6" x14ac:dyDescent="0.2">
      <c r="A993" s="151" t="s">
        <v>3280</v>
      </c>
      <c r="B993" s="151" t="s">
        <v>3342</v>
      </c>
      <c r="C993" s="151" t="s">
        <v>3282</v>
      </c>
      <c r="D993" s="151" t="s">
        <v>3343</v>
      </c>
      <c r="E993" s="144" t="str">
        <f t="shared" si="15"/>
        <v>静岡県菊川市</v>
      </c>
      <c r="F993" s="151" t="s">
        <v>3341</v>
      </c>
    </row>
    <row r="994" spans="1:6" x14ac:dyDescent="0.2">
      <c r="A994" s="151" t="s">
        <v>3280</v>
      </c>
      <c r="B994" s="151" t="s">
        <v>3345</v>
      </c>
      <c r="C994" s="151" t="s">
        <v>3282</v>
      </c>
      <c r="D994" s="151" t="s">
        <v>3346</v>
      </c>
      <c r="E994" s="144" t="str">
        <f t="shared" si="15"/>
        <v>静岡県伊豆の国市</v>
      </c>
      <c r="F994" s="151" t="s">
        <v>3344</v>
      </c>
    </row>
    <row r="995" spans="1:6" x14ac:dyDescent="0.2">
      <c r="A995" s="151" t="s">
        <v>3280</v>
      </c>
      <c r="B995" s="151" t="s">
        <v>3348</v>
      </c>
      <c r="C995" s="151" t="s">
        <v>3282</v>
      </c>
      <c r="D995" s="151" t="s">
        <v>3349</v>
      </c>
      <c r="E995" s="144" t="str">
        <f t="shared" si="15"/>
        <v>静岡県牧之原市</v>
      </c>
      <c r="F995" s="151" t="s">
        <v>3347</v>
      </c>
    </row>
    <row r="996" spans="1:6" x14ac:dyDescent="0.2">
      <c r="A996" s="151" t="s">
        <v>3280</v>
      </c>
      <c r="B996" s="151" t="s">
        <v>3351</v>
      </c>
      <c r="C996" s="151" t="s">
        <v>3282</v>
      </c>
      <c r="D996" s="151" t="s">
        <v>3352</v>
      </c>
      <c r="E996" s="144" t="str">
        <f t="shared" si="15"/>
        <v>静岡県東伊豆町</v>
      </c>
      <c r="F996" s="151" t="s">
        <v>3350</v>
      </c>
    </row>
    <row r="997" spans="1:6" x14ac:dyDescent="0.2">
      <c r="A997" s="151" t="s">
        <v>3280</v>
      </c>
      <c r="B997" s="151" t="s">
        <v>3354</v>
      </c>
      <c r="C997" s="151" t="s">
        <v>3282</v>
      </c>
      <c r="D997" s="151" t="s">
        <v>3355</v>
      </c>
      <c r="E997" s="144" t="str">
        <f t="shared" si="15"/>
        <v>静岡県河津町</v>
      </c>
      <c r="F997" s="151" t="s">
        <v>3353</v>
      </c>
    </row>
    <row r="998" spans="1:6" x14ac:dyDescent="0.2">
      <c r="A998" s="151" t="s">
        <v>3280</v>
      </c>
      <c r="B998" s="151" t="s">
        <v>3357</v>
      </c>
      <c r="C998" s="151" t="s">
        <v>3282</v>
      </c>
      <c r="D998" s="151" t="s">
        <v>3358</v>
      </c>
      <c r="E998" s="144" t="str">
        <f t="shared" si="15"/>
        <v>静岡県南伊豆町</v>
      </c>
      <c r="F998" s="151" t="s">
        <v>3356</v>
      </c>
    </row>
    <row r="999" spans="1:6" x14ac:dyDescent="0.2">
      <c r="A999" s="151" t="s">
        <v>3280</v>
      </c>
      <c r="B999" s="151" t="s">
        <v>3360</v>
      </c>
      <c r="C999" s="151" t="s">
        <v>3282</v>
      </c>
      <c r="D999" s="151" t="s">
        <v>3361</v>
      </c>
      <c r="E999" s="144" t="str">
        <f t="shared" si="15"/>
        <v>静岡県松崎町</v>
      </c>
      <c r="F999" s="151" t="s">
        <v>3359</v>
      </c>
    </row>
    <row r="1000" spans="1:6" x14ac:dyDescent="0.2">
      <c r="A1000" s="151" t="s">
        <v>3280</v>
      </c>
      <c r="B1000" s="151" t="s">
        <v>3363</v>
      </c>
      <c r="C1000" s="151" t="s">
        <v>3282</v>
      </c>
      <c r="D1000" s="151" t="s">
        <v>3364</v>
      </c>
      <c r="E1000" s="144" t="str">
        <f t="shared" si="15"/>
        <v>静岡県西伊豆町</v>
      </c>
      <c r="F1000" s="151" t="s">
        <v>3362</v>
      </c>
    </row>
    <row r="1001" spans="1:6" x14ac:dyDescent="0.2">
      <c r="A1001" s="151" t="s">
        <v>3280</v>
      </c>
      <c r="B1001" s="151" t="s">
        <v>3366</v>
      </c>
      <c r="C1001" s="151" t="s">
        <v>3282</v>
      </c>
      <c r="D1001" s="151" t="s">
        <v>3367</v>
      </c>
      <c r="E1001" s="144" t="str">
        <f t="shared" si="15"/>
        <v>静岡県函南町</v>
      </c>
      <c r="F1001" s="151" t="s">
        <v>3365</v>
      </c>
    </row>
    <row r="1002" spans="1:6" x14ac:dyDescent="0.2">
      <c r="A1002" s="151" t="s">
        <v>3280</v>
      </c>
      <c r="B1002" s="151" t="s">
        <v>818</v>
      </c>
      <c r="C1002" s="151" t="s">
        <v>3282</v>
      </c>
      <c r="D1002" s="151" t="s">
        <v>819</v>
      </c>
      <c r="E1002" s="144" t="str">
        <f t="shared" si="15"/>
        <v>静岡県清水町</v>
      </c>
      <c r="F1002" s="151" t="s">
        <v>3368</v>
      </c>
    </row>
    <row r="1003" spans="1:6" x14ac:dyDescent="0.2">
      <c r="A1003" s="151" t="s">
        <v>3280</v>
      </c>
      <c r="B1003" s="151" t="s">
        <v>3370</v>
      </c>
      <c r="C1003" s="151" t="s">
        <v>3282</v>
      </c>
      <c r="D1003" s="151" t="s">
        <v>3371</v>
      </c>
      <c r="E1003" s="144" t="str">
        <f t="shared" si="15"/>
        <v>静岡県長泉町</v>
      </c>
      <c r="F1003" s="151" t="s">
        <v>3369</v>
      </c>
    </row>
    <row r="1004" spans="1:6" x14ac:dyDescent="0.2">
      <c r="A1004" s="151" t="s">
        <v>3280</v>
      </c>
      <c r="B1004" s="151" t="s">
        <v>3373</v>
      </c>
      <c r="C1004" s="151" t="s">
        <v>3282</v>
      </c>
      <c r="D1004" s="151" t="s">
        <v>3374</v>
      </c>
      <c r="E1004" s="144" t="str">
        <f t="shared" si="15"/>
        <v>静岡県小山町</v>
      </c>
      <c r="F1004" s="151" t="s">
        <v>3372</v>
      </c>
    </row>
    <row r="1005" spans="1:6" x14ac:dyDescent="0.2">
      <c r="A1005" s="151" t="s">
        <v>3280</v>
      </c>
      <c r="B1005" s="151" t="s">
        <v>3376</v>
      </c>
      <c r="C1005" s="151" t="s">
        <v>3282</v>
      </c>
      <c r="D1005" s="151" t="s">
        <v>3377</v>
      </c>
      <c r="E1005" s="144" t="str">
        <f t="shared" si="15"/>
        <v>静岡県吉田町</v>
      </c>
      <c r="F1005" s="151" t="s">
        <v>3375</v>
      </c>
    </row>
    <row r="1006" spans="1:6" x14ac:dyDescent="0.2">
      <c r="A1006" s="151" t="s">
        <v>3280</v>
      </c>
      <c r="B1006" s="151" t="s">
        <v>3379</v>
      </c>
      <c r="C1006" s="151" t="s">
        <v>3282</v>
      </c>
      <c r="D1006" s="151" t="s">
        <v>3380</v>
      </c>
      <c r="E1006" s="144" t="str">
        <f t="shared" si="15"/>
        <v>静岡県川根本町</v>
      </c>
      <c r="F1006" s="151" t="s">
        <v>3378</v>
      </c>
    </row>
    <row r="1007" spans="1:6" x14ac:dyDescent="0.2">
      <c r="A1007" s="151" t="s">
        <v>3280</v>
      </c>
      <c r="B1007" s="151" t="s">
        <v>483</v>
      </c>
      <c r="C1007" s="151" t="s">
        <v>3282</v>
      </c>
      <c r="D1007" s="151" t="s">
        <v>484</v>
      </c>
      <c r="E1007" s="144" t="str">
        <f t="shared" si="15"/>
        <v>静岡県森町</v>
      </c>
      <c r="F1007" s="151" t="s">
        <v>3381</v>
      </c>
    </row>
    <row r="1008" spans="1:6" x14ac:dyDescent="0.2">
      <c r="A1008" s="148" t="s">
        <v>3383</v>
      </c>
      <c r="B1008" s="149"/>
      <c r="C1008" s="150" t="s">
        <v>3384</v>
      </c>
      <c r="D1008" s="149"/>
      <c r="E1008" s="144" t="str">
        <f t="shared" si="15"/>
        <v>愛知県</v>
      </c>
      <c r="F1008" s="148" t="s">
        <v>3382</v>
      </c>
    </row>
    <row r="1009" spans="1:6" x14ac:dyDescent="0.2">
      <c r="A1009" s="151" t="s">
        <v>3386</v>
      </c>
      <c r="B1009" s="151" t="s">
        <v>3387</v>
      </c>
      <c r="C1009" s="151" t="s">
        <v>3388</v>
      </c>
      <c r="D1009" s="151" t="s">
        <v>3389</v>
      </c>
      <c r="E1009" s="144" t="str">
        <f t="shared" si="15"/>
        <v>愛知県名古屋市</v>
      </c>
      <c r="F1009" s="151" t="s">
        <v>3385</v>
      </c>
    </row>
    <row r="1010" spans="1:6" x14ac:dyDescent="0.2">
      <c r="A1010" s="151" t="s">
        <v>3386</v>
      </c>
      <c r="B1010" s="151" t="s">
        <v>3391</v>
      </c>
      <c r="C1010" s="151" t="s">
        <v>3388</v>
      </c>
      <c r="D1010" s="151" t="s">
        <v>3392</v>
      </c>
      <c r="E1010" s="144" t="str">
        <f t="shared" si="15"/>
        <v>愛知県豊橋市</v>
      </c>
      <c r="F1010" s="151" t="s">
        <v>3390</v>
      </c>
    </row>
    <row r="1011" spans="1:6" x14ac:dyDescent="0.2">
      <c r="A1011" s="151" t="s">
        <v>3386</v>
      </c>
      <c r="B1011" s="151" t="s">
        <v>3394</v>
      </c>
      <c r="C1011" s="151" t="s">
        <v>3388</v>
      </c>
      <c r="D1011" s="151" t="s">
        <v>3395</v>
      </c>
      <c r="E1011" s="144" t="str">
        <f t="shared" si="15"/>
        <v>愛知県岡崎市</v>
      </c>
      <c r="F1011" s="151" t="s">
        <v>3393</v>
      </c>
    </row>
    <row r="1012" spans="1:6" x14ac:dyDescent="0.2">
      <c r="A1012" s="151" t="s">
        <v>3386</v>
      </c>
      <c r="B1012" s="151" t="s">
        <v>3397</v>
      </c>
      <c r="C1012" s="151" t="s">
        <v>3388</v>
      </c>
      <c r="D1012" s="151" t="s">
        <v>3398</v>
      </c>
      <c r="E1012" s="144" t="str">
        <f t="shared" si="15"/>
        <v>愛知県一宮市</v>
      </c>
      <c r="F1012" s="151" t="s">
        <v>3396</v>
      </c>
    </row>
    <row r="1013" spans="1:6" x14ac:dyDescent="0.2">
      <c r="A1013" s="151" t="s">
        <v>3386</v>
      </c>
      <c r="B1013" s="151" t="s">
        <v>3400</v>
      </c>
      <c r="C1013" s="151" t="s">
        <v>3388</v>
      </c>
      <c r="D1013" s="151" t="s">
        <v>3401</v>
      </c>
      <c r="E1013" s="144" t="str">
        <f t="shared" si="15"/>
        <v>愛知県瀬戸市</v>
      </c>
      <c r="F1013" s="151" t="s">
        <v>3399</v>
      </c>
    </row>
    <row r="1014" spans="1:6" x14ac:dyDescent="0.2">
      <c r="A1014" s="151" t="s">
        <v>3386</v>
      </c>
      <c r="B1014" s="151" t="s">
        <v>3403</v>
      </c>
      <c r="C1014" s="151" t="s">
        <v>3388</v>
      </c>
      <c r="D1014" s="151" t="s">
        <v>3404</v>
      </c>
      <c r="E1014" s="144" t="str">
        <f t="shared" si="15"/>
        <v>愛知県半田市</v>
      </c>
      <c r="F1014" s="151" t="s">
        <v>3402</v>
      </c>
    </row>
    <row r="1015" spans="1:6" x14ac:dyDescent="0.2">
      <c r="A1015" s="151" t="s">
        <v>3386</v>
      </c>
      <c r="B1015" s="151" t="s">
        <v>3406</v>
      </c>
      <c r="C1015" s="151" t="s">
        <v>3388</v>
      </c>
      <c r="D1015" s="151" t="s">
        <v>3407</v>
      </c>
      <c r="E1015" s="144" t="str">
        <f t="shared" si="15"/>
        <v>愛知県春日井市</v>
      </c>
      <c r="F1015" s="151" t="s">
        <v>3405</v>
      </c>
    </row>
    <row r="1016" spans="1:6" x14ac:dyDescent="0.2">
      <c r="A1016" s="151" t="s">
        <v>3386</v>
      </c>
      <c r="B1016" s="151" t="s">
        <v>3409</v>
      </c>
      <c r="C1016" s="151" t="s">
        <v>3388</v>
      </c>
      <c r="D1016" s="151" t="s">
        <v>3410</v>
      </c>
      <c r="E1016" s="144" t="str">
        <f t="shared" si="15"/>
        <v>愛知県豊川市</v>
      </c>
      <c r="F1016" s="151" t="s">
        <v>3408</v>
      </c>
    </row>
    <row r="1017" spans="1:6" x14ac:dyDescent="0.2">
      <c r="A1017" s="151" t="s">
        <v>3386</v>
      </c>
      <c r="B1017" s="151" t="s">
        <v>3412</v>
      </c>
      <c r="C1017" s="151" t="s">
        <v>3388</v>
      </c>
      <c r="D1017" s="151" t="s">
        <v>3413</v>
      </c>
      <c r="E1017" s="144" t="str">
        <f t="shared" si="15"/>
        <v>愛知県津島市</v>
      </c>
      <c r="F1017" s="151" t="s">
        <v>3411</v>
      </c>
    </row>
    <row r="1018" spans="1:6" x14ac:dyDescent="0.2">
      <c r="A1018" s="151" t="s">
        <v>3386</v>
      </c>
      <c r="B1018" s="151" t="s">
        <v>3415</v>
      </c>
      <c r="C1018" s="151" t="s">
        <v>3388</v>
      </c>
      <c r="D1018" s="151" t="s">
        <v>3416</v>
      </c>
      <c r="E1018" s="144" t="str">
        <f t="shared" si="15"/>
        <v>愛知県碧南市</v>
      </c>
      <c r="F1018" s="151" t="s">
        <v>3414</v>
      </c>
    </row>
    <row r="1019" spans="1:6" x14ac:dyDescent="0.2">
      <c r="A1019" s="151" t="s">
        <v>3386</v>
      </c>
      <c r="B1019" s="151" t="s">
        <v>3418</v>
      </c>
      <c r="C1019" s="151" t="s">
        <v>3388</v>
      </c>
      <c r="D1019" s="151" t="s">
        <v>3419</v>
      </c>
      <c r="E1019" s="144" t="str">
        <f t="shared" si="15"/>
        <v>愛知県刈谷市</v>
      </c>
      <c r="F1019" s="151" t="s">
        <v>3417</v>
      </c>
    </row>
    <row r="1020" spans="1:6" x14ac:dyDescent="0.2">
      <c r="A1020" s="151" t="s">
        <v>3386</v>
      </c>
      <c r="B1020" s="151" t="s">
        <v>3421</v>
      </c>
      <c r="C1020" s="151" t="s">
        <v>3388</v>
      </c>
      <c r="D1020" s="151" t="s">
        <v>3422</v>
      </c>
      <c r="E1020" s="144" t="str">
        <f t="shared" si="15"/>
        <v>愛知県豊田市</v>
      </c>
      <c r="F1020" s="151" t="s">
        <v>3420</v>
      </c>
    </row>
    <row r="1021" spans="1:6" x14ac:dyDescent="0.2">
      <c r="A1021" s="151" t="s">
        <v>3386</v>
      </c>
      <c r="B1021" s="151" t="s">
        <v>3424</v>
      </c>
      <c r="C1021" s="151" t="s">
        <v>3388</v>
      </c>
      <c r="D1021" s="151" t="s">
        <v>3425</v>
      </c>
      <c r="E1021" s="144" t="str">
        <f t="shared" si="15"/>
        <v>愛知県安城市</v>
      </c>
      <c r="F1021" s="151" t="s">
        <v>3423</v>
      </c>
    </row>
    <row r="1022" spans="1:6" x14ac:dyDescent="0.2">
      <c r="A1022" s="151" t="s">
        <v>3386</v>
      </c>
      <c r="B1022" s="151" t="s">
        <v>3427</v>
      </c>
      <c r="C1022" s="151" t="s">
        <v>3388</v>
      </c>
      <c r="D1022" s="151" t="s">
        <v>3428</v>
      </c>
      <c r="E1022" s="144" t="str">
        <f t="shared" si="15"/>
        <v>愛知県西尾市</v>
      </c>
      <c r="F1022" s="151" t="s">
        <v>3426</v>
      </c>
    </row>
    <row r="1023" spans="1:6" x14ac:dyDescent="0.2">
      <c r="A1023" s="151" t="s">
        <v>3386</v>
      </c>
      <c r="B1023" s="151" t="s">
        <v>3430</v>
      </c>
      <c r="C1023" s="151" t="s">
        <v>3388</v>
      </c>
      <c r="D1023" s="151" t="s">
        <v>3431</v>
      </c>
      <c r="E1023" s="144" t="str">
        <f t="shared" si="15"/>
        <v>愛知県蒲郡市</v>
      </c>
      <c r="F1023" s="151" t="s">
        <v>3429</v>
      </c>
    </row>
    <row r="1024" spans="1:6" x14ac:dyDescent="0.2">
      <c r="A1024" s="151" t="s">
        <v>3386</v>
      </c>
      <c r="B1024" s="151" t="s">
        <v>3433</v>
      </c>
      <c r="C1024" s="151" t="s">
        <v>3388</v>
      </c>
      <c r="D1024" s="151" t="s">
        <v>3434</v>
      </c>
      <c r="E1024" s="144" t="str">
        <f t="shared" si="15"/>
        <v>愛知県犬山市</v>
      </c>
      <c r="F1024" s="151" t="s">
        <v>3432</v>
      </c>
    </row>
    <row r="1025" spans="1:6" x14ac:dyDescent="0.2">
      <c r="A1025" s="151" t="s">
        <v>3386</v>
      </c>
      <c r="B1025" s="151" t="s">
        <v>3436</v>
      </c>
      <c r="C1025" s="151" t="s">
        <v>3388</v>
      </c>
      <c r="D1025" s="151" t="s">
        <v>3437</v>
      </c>
      <c r="E1025" s="144" t="str">
        <f t="shared" si="15"/>
        <v>愛知県常滑市</v>
      </c>
      <c r="F1025" s="151" t="s">
        <v>3435</v>
      </c>
    </row>
    <row r="1026" spans="1:6" x14ac:dyDescent="0.2">
      <c r="A1026" s="151" t="s">
        <v>3386</v>
      </c>
      <c r="B1026" s="151" t="s">
        <v>3439</v>
      </c>
      <c r="C1026" s="151" t="s">
        <v>3388</v>
      </c>
      <c r="D1026" s="151" t="s">
        <v>3440</v>
      </c>
      <c r="E1026" s="144" t="str">
        <f t="shared" si="15"/>
        <v>愛知県江南市</v>
      </c>
      <c r="F1026" s="151" t="s">
        <v>3438</v>
      </c>
    </row>
    <row r="1027" spans="1:6" x14ac:dyDescent="0.2">
      <c r="A1027" s="151" t="s">
        <v>3386</v>
      </c>
      <c r="B1027" s="151" t="s">
        <v>3442</v>
      </c>
      <c r="C1027" s="151" t="s">
        <v>3388</v>
      </c>
      <c r="D1027" s="151" t="s">
        <v>3443</v>
      </c>
      <c r="E1027" s="144" t="str">
        <f t="shared" si="15"/>
        <v>愛知県小牧市</v>
      </c>
      <c r="F1027" s="151" t="s">
        <v>3441</v>
      </c>
    </row>
    <row r="1028" spans="1:6" x14ac:dyDescent="0.2">
      <c r="A1028" s="151" t="s">
        <v>3386</v>
      </c>
      <c r="B1028" s="151" t="s">
        <v>3445</v>
      </c>
      <c r="C1028" s="151" t="s">
        <v>3388</v>
      </c>
      <c r="D1028" s="151" t="s">
        <v>3446</v>
      </c>
      <c r="E1028" s="144" t="str">
        <f t="shared" ref="E1028:E1091" si="16">CONCATENATE(A1028,B1028)</f>
        <v>愛知県稲沢市</v>
      </c>
      <c r="F1028" s="151" t="s">
        <v>3444</v>
      </c>
    </row>
    <row r="1029" spans="1:6" x14ac:dyDescent="0.2">
      <c r="A1029" s="151" t="s">
        <v>3386</v>
      </c>
      <c r="B1029" s="151" t="s">
        <v>3448</v>
      </c>
      <c r="C1029" s="151" t="s">
        <v>3388</v>
      </c>
      <c r="D1029" s="151" t="s">
        <v>3449</v>
      </c>
      <c r="E1029" s="144" t="str">
        <f t="shared" si="16"/>
        <v>愛知県新城市</v>
      </c>
      <c r="F1029" s="151" t="s">
        <v>3447</v>
      </c>
    </row>
    <row r="1030" spans="1:6" x14ac:dyDescent="0.2">
      <c r="A1030" s="151" t="s">
        <v>3386</v>
      </c>
      <c r="B1030" s="151" t="s">
        <v>3451</v>
      </c>
      <c r="C1030" s="151" t="s">
        <v>3388</v>
      </c>
      <c r="D1030" s="151" t="s">
        <v>3452</v>
      </c>
      <c r="E1030" s="144" t="str">
        <f t="shared" si="16"/>
        <v>愛知県東海市</v>
      </c>
      <c r="F1030" s="151" t="s">
        <v>3450</v>
      </c>
    </row>
    <row r="1031" spans="1:6" x14ac:dyDescent="0.2">
      <c r="A1031" s="151" t="s">
        <v>3386</v>
      </c>
      <c r="B1031" s="151" t="s">
        <v>3454</v>
      </c>
      <c r="C1031" s="151" t="s">
        <v>3388</v>
      </c>
      <c r="D1031" s="151" t="s">
        <v>3455</v>
      </c>
      <c r="E1031" s="144" t="str">
        <f t="shared" si="16"/>
        <v>愛知県大府市</v>
      </c>
      <c r="F1031" s="151" t="s">
        <v>3453</v>
      </c>
    </row>
    <row r="1032" spans="1:6" x14ac:dyDescent="0.2">
      <c r="A1032" s="151" t="s">
        <v>3386</v>
      </c>
      <c r="B1032" s="151" t="s">
        <v>3457</v>
      </c>
      <c r="C1032" s="151" t="s">
        <v>3388</v>
      </c>
      <c r="D1032" s="151" t="s">
        <v>3458</v>
      </c>
      <c r="E1032" s="144" t="str">
        <f t="shared" si="16"/>
        <v>愛知県知多市</v>
      </c>
      <c r="F1032" s="151" t="s">
        <v>3456</v>
      </c>
    </row>
    <row r="1033" spans="1:6" x14ac:dyDescent="0.2">
      <c r="A1033" s="151" t="s">
        <v>3386</v>
      </c>
      <c r="B1033" s="151" t="s">
        <v>3460</v>
      </c>
      <c r="C1033" s="151" t="s">
        <v>3388</v>
      </c>
      <c r="D1033" s="151" t="s">
        <v>3461</v>
      </c>
      <c r="E1033" s="144" t="str">
        <f t="shared" si="16"/>
        <v>愛知県知立市</v>
      </c>
      <c r="F1033" s="151" t="s">
        <v>3459</v>
      </c>
    </row>
    <row r="1034" spans="1:6" x14ac:dyDescent="0.2">
      <c r="A1034" s="151" t="s">
        <v>3386</v>
      </c>
      <c r="B1034" s="151" t="s">
        <v>3463</v>
      </c>
      <c r="C1034" s="151" t="s">
        <v>3388</v>
      </c>
      <c r="D1034" s="151" t="s">
        <v>3464</v>
      </c>
      <c r="E1034" s="144" t="str">
        <f t="shared" si="16"/>
        <v>愛知県尾張旭市</v>
      </c>
      <c r="F1034" s="151" t="s">
        <v>3462</v>
      </c>
    </row>
    <row r="1035" spans="1:6" x14ac:dyDescent="0.2">
      <c r="A1035" s="151" t="s">
        <v>3386</v>
      </c>
      <c r="B1035" s="151" t="s">
        <v>3466</v>
      </c>
      <c r="C1035" s="151" t="s">
        <v>3388</v>
      </c>
      <c r="D1035" s="151" t="s">
        <v>3467</v>
      </c>
      <c r="E1035" s="144" t="str">
        <f t="shared" si="16"/>
        <v>愛知県高浜市</v>
      </c>
      <c r="F1035" s="151" t="s">
        <v>3465</v>
      </c>
    </row>
    <row r="1036" spans="1:6" x14ac:dyDescent="0.2">
      <c r="A1036" s="151" t="s">
        <v>3386</v>
      </c>
      <c r="B1036" s="151" t="s">
        <v>3469</v>
      </c>
      <c r="C1036" s="151" t="s">
        <v>3388</v>
      </c>
      <c r="D1036" s="151" t="s">
        <v>3470</v>
      </c>
      <c r="E1036" s="144" t="str">
        <f t="shared" si="16"/>
        <v>愛知県岩倉市</v>
      </c>
      <c r="F1036" s="151" t="s">
        <v>3468</v>
      </c>
    </row>
    <row r="1037" spans="1:6" x14ac:dyDescent="0.2">
      <c r="A1037" s="151" t="s">
        <v>3386</v>
      </c>
      <c r="B1037" s="151" t="s">
        <v>3472</v>
      </c>
      <c r="C1037" s="151" t="s">
        <v>3388</v>
      </c>
      <c r="D1037" s="151" t="s">
        <v>3473</v>
      </c>
      <c r="E1037" s="144" t="str">
        <f t="shared" si="16"/>
        <v>愛知県豊明市</v>
      </c>
      <c r="F1037" s="151" t="s">
        <v>3471</v>
      </c>
    </row>
    <row r="1038" spans="1:6" x14ac:dyDescent="0.2">
      <c r="A1038" s="151" t="s">
        <v>3386</v>
      </c>
      <c r="B1038" s="151" t="s">
        <v>3475</v>
      </c>
      <c r="C1038" s="151" t="s">
        <v>3388</v>
      </c>
      <c r="D1038" s="151" t="s">
        <v>3476</v>
      </c>
      <c r="E1038" s="144" t="str">
        <f t="shared" si="16"/>
        <v>愛知県日進市</v>
      </c>
      <c r="F1038" s="151" t="s">
        <v>3474</v>
      </c>
    </row>
    <row r="1039" spans="1:6" x14ac:dyDescent="0.2">
      <c r="A1039" s="151" t="s">
        <v>3386</v>
      </c>
      <c r="B1039" s="151" t="s">
        <v>3478</v>
      </c>
      <c r="C1039" s="151" t="s">
        <v>3388</v>
      </c>
      <c r="D1039" s="151" t="s">
        <v>3479</v>
      </c>
      <c r="E1039" s="144" t="str">
        <f t="shared" si="16"/>
        <v>愛知県田原市</v>
      </c>
      <c r="F1039" s="151" t="s">
        <v>3477</v>
      </c>
    </row>
    <row r="1040" spans="1:6" x14ac:dyDescent="0.2">
      <c r="A1040" s="151" t="s">
        <v>3386</v>
      </c>
      <c r="B1040" s="151" t="s">
        <v>3481</v>
      </c>
      <c r="C1040" s="151" t="s">
        <v>3388</v>
      </c>
      <c r="D1040" s="151" t="s">
        <v>3482</v>
      </c>
      <c r="E1040" s="144" t="str">
        <f t="shared" si="16"/>
        <v>愛知県愛西市</v>
      </c>
      <c r="F1040" s="151" t="s">
        <v>3480</v>
      </c>
    </row>
    <row r="1041" spans="1:6" x14ac:dyDescent="0.2">
      <c r="A1041" s="151" t="s">
        <v>3386</v>
      </c>
      <c r="B1041" s="151" t="s">
        <v>3484</v>
      </c>
      <c r="C1041" s="151" t="s">
        <v>3388</v>
      </c>
      <c r="D1041" s="151" t="s">
        <v>3485</v>
      </c>
      <c r="E1041" s="144" t="str">
        <f t="shared" si="16"/>
        <v>愛知県清須市</v>
      </c>
      <c r="F1041" s="151" t="s">
        <v>3483</v>
      </c>
    </row>
    <row r="1042" spans="1:6" x14ac:dyDescent="0.2">
      <c r="A1042" s="151" t="s">
        <v>3386</v>
      </c>
      <c r="B1042" s="151" t="s">
        <v>3487</v>
      </c>
      <c r="C1042" s="151" t="s">
        <v>3388</v>
      </c>
      <c r="D1042" s="151" t="s">
        <v>3488</v>
      </c>
      <c r="E1042" s="144" t="str">
        <f t="shared" si="16"/>
        <v>愛知県北名古屋市</v>
      </c>
      <c r="F1042" s="151" t="s">
        <v>3486</v>
      </c>
    </row>
    <row r="1043" spans="1:6" x14ac:dyDescent="0.2">
      <c r="A1043" s="151" t="s">
        <v>3386</v>
      </c>
      <c r="B1043" s="151" t="s">
        <v>3490</v>
      </c>
      <c r="C1043" s="151" t="s">
        <v>3388</v>
      </c>
      <c r="D1043" s="151" t="s">
        <v>3491</v>
      </c>
      <c r="E1043" s="144" t="str">
        <f t="shared" si="16"/>
        <v>愛知県弥富市</v>
      </c>
      <c r="F1043" s="151" t="s">
        <v>3489</v>
      </c>
    </row>
    <row r="1044" spans="1:6" x14ac:dyDescent="0.2">
      <c r="A1044" s="151" t="s">
        <v>3386</v>
      </c>
      <c r="B1044" s="151" t="s">
        <v>3493</v>
      </c>
      <c r="C1044" s="151" t="s">
        <v>3388</v>
      </c>
      <c r="D1044" s="151" t="s">
        <v>3494</v>
      </c>
      <c r="E1044" s="144" t="str">
        <f t="shared" si="16"/>
        <v>愛知県みよし市</v>
      </c>
      <c r="F1044" s="151" t="s">
        <v>3492</v>
      </c>
    </row>
    <row r="1045" spans="1:6" x14ac:dyDescent="0.2">
      <c r="A1045" s="151" t="s">
        <v>3386</v>
      </c>
      <c r="B1045" s="151" t="s">
        <v>3496</v>
      </c>
      <c r="C1045" s="151" t="s">
        <v>3388</v>
      </c>
      <c r="D1045" s="151" t="s">
        <v>3497</v>
      </c>
      <c r="E1045" s="144" t="str">
        <f t="shared" si="16"/>
        <v>愛知県あま市</v>
      </c>
      <c r="F1045" s="151" t="s">
        <v>3495</v>
      </c>
    </row>
    <row r="1046" spans="1:6" x14ac:dyDescent="0.2">
      <c r="A1046" s="151" t="s">
        <v>3386</v>
      </c>
      <c r="B1046" s="151" t="s">
        <v>3499</v>
      </c>
      <c r="C1046" s="151" t="s">
        <v>3388</v>
      </c>
      <c r="D1046" s="151" t="s">
        <v>3500</v>
      </c>
      <c r="E1046" s="144" t="str">
        <f t="shared" si="16"/>
        <v>愛知県長久手市</v>
      </c>
      <c r="F1046" s="151" t="s">
        <v>3498</v>
      </c>
    </row>
    <row r="1047" spans="1:6" x14ac:dyDescent="0.2">
      <c r="A1047" s="151" t="s">
        <v>3386</v>
      </c>
      <c r="B1047" s="151" t="s">
        <v>3502</v>
      </c>
      <c r="C1047" s="151" t="s">
        <v>3388</v>
      </c>
      <c r="D1047" s="151" t="s">
        <v>3503</v>
      </c>
      <c r="E1047" s="144" t="str">
        <f t="shared" si="16"/>
        <v>愛知県東郷町</v>
      </c>
      <c r="F1047" s="151" t="s">
        <v>3501</v>
      </c>
    </row>
    <row r="1048" spans="1:6" x14ac:dyDescent="0.2">
      <c r="A1048" s="151" t="s">
        <v>3386</v>
      </c>
      <c r="B1048" s="151" t="s">
        <v>3505</v>
      </c>
      <c r="C1048" s="151" t="s">
        <v>3388</v>
      </c>
      <c r="D1048" s="151" t="s">
        <v>3506</v>
      </c>
      <c r="E1048" s="144" t="str">
        <f t="shared" si="16"/>
        <v>愛知県豊山町</v>
      </c>
      <c r="F1048" s="151" t="s">
        <v>3504</v>
      </c>
    </row>
    <row r="1049" spans="1:6" x14ac:dyDescent="0.2">
      <c r="A1049" s="151" t="s">
        <v>3386</v>
      </c>
      <c r="B1049" s="151" t="s">
        <v>3508</v>
      </c>
      <c r="C1049" s="151" t="s">
        <v>3388</v>
      </c>
      <c r="D1049" s="151" t="s">
        <v>3509</v>
      </c>
      <c r="E1049" s="144" t="str">
        <f t="shared" si="16"/>
        <v>愛知県大口町</v>
      </c>
      <c r="F1049" s="151" t="s">
        <v>3507</v>
      </c>
    </row>
    <row r="1050" spans="1:6" x14ac:dyDescent="0.2">
      <c r="A1050" s="151" t="s">
        <v>3386</v>
      </c>
      <c r="B1050" s="151" t="s">
        <v>3511</v>
      </c>
      <c r="C1050" s="151" t="s">
        <v>3388</v>
      </c>
      <c r="D1050" s="151" t="s">
        <v>3512</v>
      </c>
      <c r="E1050" s="144" t="str">
        <f t="shared" si="16"/>
        <v>愛知県扶桑町</v>
      </c>
      <c r="F1050" s="151" t="s">
        <v>3510</v>
      </c>
    </row>
    <row r="1051" spans="1:6" x14ac:dyDescent="0.2">
      <c r="A1051" s="151" t="s">
        <v>3386</v>
      </c>
      <c r="B1051" s="151" t="s">
        <v>3514</v>
      </c>
      <c r="C1051" s="151" t="s">
        <v>3388</v>
      </c>
      <c r="D1051" s="151" t="s">
        <v>3515</v>
      </c>
      <c r="E1051" s="144" t="str">
        <f t="shared" si="16"/>
        <v>愛知県大治町</v>
      </c>
      <c r="F1051" s="151" t="s">
        <v>3513</v>
      </c>
    </row>
    <row r="1052" spans="1:6" x14ac:dyDescent="0.2">
      <c r="A1052" s="151" t="s">
        <v>3386</v>
      </c>
      <c r="B1052" s="151" t="s">
        <v>3517</v>
      </c>
      <c r="C1052" s="151" t="s">
        <v>3388</v>
      </c>
      <c r="D1052" s="151" t="s">
        <v>3518</v>
      </c>
      <c r="E1052" s="144" t="str">
        <f t="shared" si="16"/>
        <v>愛知県蟹江町</v>
      </c>
      <c r="F1052" s="151" t="s">
        <v>3516</v>
      </c>
    </row>
    <row r="1053" spans="1:6" x14ac:dyDescent="0.2">
      <c r="A1053" s="151" t="s">
        <v>3386</v>
      </c>
      <c r="B1053" s="151" t="s">
        <v>3520</v>
      </c>
      <c r="C1053" s="151" t="s">
        <v>3388</v>
      </c>
      <c r="D1053" s="151" t="s">
        <v>3521</v>
      </c>
      <c r="E1053" s="144" t="str">
        <f t="shared" si="16"/>
        <v>愛知県飛島村</v>
      </c>
      <c r="F1053" s="151" t="s">
        <v>3519</v>
      </c>
    </row>
    <row r="1054" spans="1:6" x14ac:dyDescent="0.2">
      <c r="A1054" s="151" t="s">
        <v>3386</v>
      </c>
      <c r="B1054" s="151" t="s">
        <v>3523</v>
      </c>
      <c r="C1054" s="151" t="s">
        <v>3388</v>
      </c>
      <c r="D1054" s="151" t="s">
        <v>3524</v>
      </c>
      <c r="E1054" s="144" t="str">
        <f t="shared" si="16"/>
        <v>愛知県阿久比町</v>
      </c>
      <c r="F1054" s="151" t="s">
        <v>3522</v>
      </c>
    </row>
    <row r="1055" spans="1:6" x14ac:dyDescent="0.2">
      <c r="A1055" s="151" t="s">
        <v>3386</v>
      </c>
      <c r="B1055" s="151" t="s">
        <v>3526</v>
      </c>
      <c r="C1055" s="151" t="s">
        <v>3388</v>
      </c>
      <c r="D1055" s="151" t="s">
        <v>3527</v>
      </c>
      <c r="E1055" s="144" t="str">
        <f t="shared" si="16"/>
        <v>愛知県東浦町</v>
      </c>
      <c r="F1055" s="151" t="s">
        <v>3525</v>
      </c>
    </row>
    <row r="1056" spans="1:6" x14ac:dyDescent="0.2">
      <c r="A1056" s="151" t="s">
        <v>3386</v>
      </c>
      <c r="B1056" s="151" t="s">
        <v>3529</v>
      </c>
      <c r="C1056" s="151" t="s">
        <v>3388</v>
      </c>
      <c r="D1056" s="151" t="s">
        <v>3530</v>
      </c>
      <c r="E1056" s="144" t="str">
        <f t="shared" si="16"/>
        <v>愛知県南知多町</v>
      </c>
      <c r="F1056" s="151" t="s">
        <v>3528</v>
      </c>
    </row>
    <row r="1057" spans="1:6" x14ac:dyDescent="0.2">
      <c r="A1057" s="151" t="s">
        <v>3386</v>
      </c>
      <c r="B1057" s="151" t="s">
        <v>2822</v>
      </c>
      <c r="C1057" s="151" t="s">
        <v>3388</v>
      </c>
      <c r="D1057" s="151" t="s">
        <v>2823</v>
      </c>
      <c r="E1057" s="144" t="str">
        <f t="shared" si="16"/>
        <v>愛知県美浜町</v>
      </c>
      <c r="F1057" s="151" t="s">
        <v>3531</v>
      </c>
    </row>
    <row r="1058" spans="1:6" x14ac:dyDescent="0.2">
      <c r="A1058" s="151" t="s">
        <v>3386</v>
      </c>
      <c r="B1058" s="151" t="s">
        <v>3533</v>
      </c>
      <c r="C1058" s="151" t="s">
        <v>3388</v>
      </c>
      <c r="D1058" s="151" t="s">
        <v>3534</v>
      </c>
      <c r="E1058" s="144" t="str">
        <f t="shared" si="16"/>
        <v>愛知県武豊町</v>
      </c>
      <c r="F1058" s="151" t="s">
        <v>3532</v>
      </c>
    </row>
    <row r="1059" spans="1:6" x14ac:dyDescent="0.2">
      <c r="A1059" s="151" t="s">
        <v>3386</v>
      </c>
      <c r="B1059" s="151" t="s">
        <v>3536</v>
      </c>
      <c r="C1059" s="151" t="s">
        <v>3388</v>
      </c>
      <c r="D1059" s="151" t="s">
        <v>3537</v>
      </c>
      <c r="E1059" s="144" t="str">
        <f t="shared" si="16"/>
        <v>愛知県幸田町</v>
      </c>
      <c r="F1059" s="151" t="s">
        <v>3535</v>
      </c>
    </row>
    <row r="1060" spans="1:6" x14ac:dyDescent="0.2">
      <c r="A1060" s="151" t="s">
        <v>3386</v>
      </c>
      <c r="B1060" s="151" t="s">
        <v>3539</v>
      </c>
      <c r="C1060" s="151" t="s">
        <v>3388</v>
      </c>
      <c r="D1060" s="151" t="s">
        <v>3540</v>
      </c>
      <c r="E1060" s="144" t="str">
        <f t="shared" si="16"/>
        <v>愛知県設楽町</v>
      </c>
      <c r="F1060" s="151" t="s">
        <v>3538</v>
      </c>
    </row>
    <row r="1061" spans="1:6" x14ac:dyDescent="0.2">
      <c r="A1061" s="151" t="s">
        <v>3386</v>
      </c>
      <c r="B1061" s="151" t="s">
        <v>3542</v>
      </c>
      <c r="C1061" s="151" t="s">
        <v>3388</v>
      </c>
      <c r="D1061" s="151" t="s">
        <v>3543</v>
      </c>
      <c r="E1061" s="144" t="str">
        <f t="shared" si="16"/>
        <v>愛知県東栄町</v>
      </c>
      <c r="F1061" s="151" t="s">
        <v>3541</v>
      </c>
    </row>
    <row r="1062" spans="1:6" x14ac:dyDescent="0.2">
      <c r="A1062" s="151" t="s">
        <v>3386</v>
      </c>
      <c r="B1062" s="151" t="s">
        <v>3545</v>
      </c>
      <c r="C1062" s="151" t="s">
        <v>3388</v>
      </c>
      <c r="D1062" s="151" t="s">
        <v>3546</v>
      </c>
      <c r="E1062" s="144" t="str">
        <f t="shared" si="16"/>
        <v>愛知県豊根村</v>
      </c>
      <c r="F1062" s="151" t="s">
        <v>3544</v>
      </c>
    </row>
    <row r="1063" spans="1:6" x14ac:dyDescent="0.2">
      <c r="A1063" s="148" t="s">
        <v>3548</v>
      </c>
      <c r="B1063" s="149"/>
      <c r="C1063" s="150" t="s">
        <v>3549</v>
      </c>
      <c r="D1063" s="149"/>
      <c r="E1063" s="144" t="str">
        <f t="shared" si="16"/>
        <v>三重県</v>
      </c>
      <c r="F1063" s="148" t="s">
        <v>3547</v>
      </c>
    </row>
    <row r="1064" spans="1:6" x14ac:dyDescent="0.2">
      <c r="A1064" s="151" t="s">
        <v>3551</v>
      </c>
      <c r="B1064" s="151" t="s">
        <v>3552</v>
      </c>
      <c r="C1064" s="151" t="s">
        <v>3553</v>
      </c>
      <c r="D1064" s="151" t="s">
        <v>3554</v>
      </c>
      <c r="E1064" s="144" t="str">
        <f t="shared" si="16"/>
        <v>三重県津市</v>
      </c>
      <c r="F1064" s="151" t="s">
        <v>3550</v>
      </c>
    </row>
    <row r="1065" spans="1:6" x14ac:dyDescent="0.2">
      <c r="A1065" s="151" t="s">
        <v>3551</v>
      </c>
      <c r="B1065" s="151" t="s">
        <v>3556</v>
      </c>
      <c r="C1065" s="151" t="s">
        <v>3553</v>
      </c>
      <c r="D1065" s="151" t="s">
        <v>3557</v>
      </c>
      <c r="E1065" s="144" t="str">
        <f t="shared" si="16"/>
        <v>三重県四日市市</v>
      </c>
      <c r="F1065" s="151" t="s">
        <v>3555</v>
      </c>
    </row>
    <row r="1066" spans="1:6" x14ac:dyDescent="0.2">
      <c r="A1066" s="151" t="s">
        <v>3551</v>
      </c>
      <c r="B1066" s="151" t="s">
        <v>3559</v>
      </c>
      <c r="C1066" s="151" t="s">
        <v>3553</v>
      </c>
      <c r="D1066" s="151" t="s">
        <v>3560</v>
      </c>
      <c r="E1066" s="144" t="str">
        <f t="shared" si="16"/>
        <v>三重県伊勢市</v>
      </c>
      <c r="F1066" s="151" t="s">
        <v>3558</v>
      </c>
    </row>
    <row r="1067" spans="1:6" x14ac:dyDescent="0.2">
      <c r="A1067" s="151" t="s">
        <v>3551</v>
      </c>
      <c r="B1067" s="151" t="s">
        <v>3562</v>
      </c>
      <c r="C1067" s="151" t="s">
        <v>3553</v>
      </c>
      <c r="D1067" s="151" t="s">
        <v>3563</v>
      </c>
      <c r="E1067" s="144" t="str">
        <f t="shared" si="16"/>
        <v>三重県松阪市</v>
      </c>
      <c r="F1067" s="151" t="s">
        <v>3561</v>
      </c>
    </row>
    <row r="1068" spans="1:6" x14ac:dyDescent="0.2">
      <c r="A1068" s="151" t="s">
        <v>3551</v>
      </c>
      <c r="B1068" s="151" t="s">
        <v>3565</v>
      </c>
      <c r="C1068" s="151" t="s">
        <v>3553</v>
      </c>
      <c r="D1068" s="151" t="s">
        <v>3566</v>
      </c>
      <c r="E1068" s="144" t="str">
        <f t="shared" si="16"/>
        <v>三重県桑名市</v>
      </c>
      <c r="F1068" s="151" t="s">
        <v>3564</v>
      </c>
    </row>
    <row r="1069" spans="1:6" x14ac:dyDescent="0.2">
      <c r="A1069" s="151" t="s">
        <v>3551</v>
      </c>
      <c r="B1069" s="151" t="s">
        <v>3568</v>
      </c>
      <c r="C1069" s="151" t="s">
        <v>3553</v>
      </c>
      <c r="D1069" s="151" t="s">
        <v>3569</v>
      </c>
      <c r="E1069" s="144" t="str">
        <f t="shared" si="16"/>
        <v>三重県鈴鹿市</v>
      </c>
      <c r="F1069" s="151" t="s">
        <v>3567</v>
      </c>
    </row>
    <row r="1070" spans="1:6" x14ac:dyDescent="0.2">
      <c r="A1070" s="151" t="s">
        <v>3551</v>
      </c>
      <c r="B1070" s="151" t="s">
        <v>3571</v>
      </c>
      <c r="C1070" s="151" t="s">
        <v>3553</v>
      </c>
      <c r="D1070" s="151" t="s">
        <v>3572</v>
      </c>
      <c r="E1070" s="144" t="str">
        <f t="shared" si="16"/>
        <v>三重県名張市</v>
      </c>
      <c r="F1070" s="151" t="s">
        <v>3570</v>
      </c>
    </row>
    <row r="1071" spans="1:6" x14ac:dyDescent="0.2">
      <c r="A1071" s="151" t="s">
        <v>3551</v>
      </c>
      <c r="B1071" s="151" t="s">
        <v>3574</v>
      </c>
      <c r="C1071" s="151" t="s">
        <v>3553</v>
      </c>
      <c r="D1071" s="151" t="s">
        <v>3575</v>
      </c>
      <c r="E1071" s="144" t="str">
        <f t="shared" si="16"/>
        <v>三重県尾鷲市</v>
      </c>
      <c r="F1071" s="151" t="s">
        <v>3573</v>
      </c>
    </row>
    <row r="1072" spans="1:6" x14ac:dyDescent="0.2">
      <c r="A1072" s="151" t="s">
        <v>3551</v>
      </c>
      <c r="B1072" s="151" t="s">
        <v>3577</v>
      </c>
      <c r="C1072" s="151" t="s">
        <v>3553</v>
      </c>
      <c r="D1072" s="151" t="s">
        <v>3578</v>
      </c>
      <c r="E1072" s="144" t="str">
        <f t="shared" si="16"/>
        <v>三重県亀山市</v>
      </c>
      <c r="F1072" s="151" t="s">
        <v>3576</v>
      </c>
    </row>
    <row r="1073" spans="1:6" x14ac:dyDescent="0.2">
      <c r="A1073" s="151" t="s">
        <v>3551</v>
      </c>
      <c r="B1073" s="151" t="s">
        <v>3580</v>
      </c>
      <c r="C1073" s="151" t="s">
        <v>3553</v>
      </c>
      <c r="D1073" s="151" t="s">
        <v>3581</v>
      </c>
      <c r="E1073" s="144" t="str">
        <f t="shared" si="16"/>
        <v>三重県鳥羽市</v>
      </c>
      <c r="F1073" s="151" t="s">
        <v>3579</v>
      </c>
    </row>
    <row r="1074" spans="1:6" x14ac:dyDescent="0.2">
      <c r="A1074" s="151" t="s">
        <v>3551</v>
      </c>
      <c r="B1074" s="151" t="s">
        <v>3583</v>
      </c>
      <c r="C1074" s="151" t="s">
        <v>3553</v>
      </c>
      <c r="D1074" s="151" t="s">
        <v>3584</v>
      </c>
      <c r="E1074" s="144" t="str">
        <f t="shared" si="16"/>
        <v>三重県熊野市</v>
      </c>
      <c r="F1074" s="151" t="s">
        <v>3582</v>
      </c>
    </row>
    <row r="1075" spans="1:6" x14ac:dyDescent="0.2">
      <c r="A1075" s="151" t="s">
        <v>3551</v>
      </c>
      <c r="B1075" s="151" t="s">
        <v>3586</v>
      </c>
      <c r="C1075" s="151" t="s">
        <v>3553</v>
      </c>
      <c r="D1075" s="151" t="s">
        <v>3587</v>
      </c>
      <c r="E1075" s="144" t="str">
        <f t="shared" si="16"/>
        <v>三重県いなべ市</v>
      </c>
      <c r="F1075" s="151" t="s">
        <v>3585</v>
      </c>
    </row>
    <row r="1076" spans="1:6" x14ac:dyDescent="0.2">
      <c r="A1076" s="151" t="s">
        <v>3551</v>
      </c>
      <c r="B1076" s="151" t="s">
        <v>3589</v>
      </c>
      <c r="C1076" s="151" t="s">
        <v>3553</v>
      </c>
      <c r="D1076" s="151" t="s">
        <v>3590</v>
      </c>
      <c r="E1076" s="144" t="str">
        <f t="shared" si="16"/>
        <v>三重県志摩市</v>
      </c>
      <c r="F1076" s="151" t="s">
        <v>3588</v>
      </c>
    </row>
    <row r="1077" spans="1:6" x14ac:dyDescent="0.2">
      <c r="A1077" s="151" t="s">
        <v>3551</v>
      </c>
      <c r="B1077" s="151" t="s">
        <v>3592</v>
      </c>
      <c r="C1077" s="151" t="s">
        <v>3553</v>
      </c>
      <c r="D1077" s="151" t="s">
        <v>3593</v>
      </c>
      <c r="E1077" s="144" t="str">
        <f t="shared" si="16"/>
        <v>三重県伊賀市</v>
      </c>
      <c r="F1077" s="151" t="s">
        <v>3591</v>
      </c>
    </row>
    <row r="1078" spans="1:6" x14ac:dyDescent="0.2">
      <c r="A1078" s="151" t="s">
        <v>3551</v>
      </c>
      <c r="B1078" s="151" t="s">
        <v>3595</v>
      </c>
      <c r="C1078" s="151" t="s">
        <v>3553</v>
      </c>
      <c r="D1078" s="151" t="s">
        <v>3596</v>
      </c>
      <c r="E1078" s="144" t="str">
        <f t="shared" si="16"/>
        <v>三重県木曽岬町</v>
      </c>
      <c r="F1078" s="151" t="s">
        <v>3594</v>
      </c>
    </row>
    <row r="1079" spans="1:6" x14ac:dyDescent="0.2">
      <c r="A1079" s="151" t="s">
        <v>3551</v>
      </c>
      <c r="B1079" s="151" t="s">
        <v>3598</v>
      </c>
      <c r="C1079" s="151" t="s">
        <v>3553</v>
      </c>
      <c r="D1079" s="151" t="s">
        <v>3599</v>
      </c>
      <c r="E1079" s="144" t="str">
        <f t="shared" si="16"/>
        <v>三重県東員町</v>
      </c>
      <c r="F1079" s="151" t="s">
        <v>3597</v>
      </c>
    </row>
    <row r="1080" spans="1:6" x14ac:dyDescent="0.2">
      <c r="A1080" s="151" t="s">
        <v>3551</v>
      </c>
      <c r="B1080" s="151" t="s">
        <v>3601</v>
      </c>
      <c r="C1080" s="151" t="s">
        <v>3553</v>
      </c>
      <c r="D1080" s="151" t="s">
        <v>3602</v>
      </c>
      <c r="E1080" s="144" t="str">
        <f t="shared" si="16"/>
        <v>三重県菰野町</v>
      </c>
      <c r="F1080" s="151" t="s">
        <v>3600</v>
      </c>
    </row>
    <row r="1081" spans="1:6" x14ac:dyDescent="0.2">
      <c r="A1081" s="151" t="s">
        <v>3551</v>
      </c>
      <c r="B1081" s="151" t="s">
        <v>1365</v>
      </c>
      <c r="C1081" s="151" t="s">
        <v>3553</v>
      </c>
      <c r="D1081" s="151" t="s">
        <v>3604</v>
      </c>
      <c r="E1081" s="144" t="str">
        <f t="shared" si="16"/>
        <v>三重県朝日町</v>
      </c>
      <c r="F1081" s="151" t="s">
        <v>3603</v>
      </c>
    </row>
    <row r="1082" spans="1:6" x14ac:dyDescent="0.2">
      <c r="A1082" s="151" t="s">
        <v>3551</v>
      </c>
      <c r="B1082" s="151" t="s">
        <v>3606</v>
      </c>
      <c r="C1082" s="151" t="s">
        <v>3553</v>
      </c>
      <c r="D1082" s="151" t="s">
        <v>3607</v>
      </c>
      <c r="E1082" s="144" t="str">
        <f t="shared" si="16"/>
        <v>三重県川越町</v>
      </c>
      <c r="F1082" s="151" t="s">
        <v>3605</v>
      </c>
    </row>
    <row r="1083" spans="1:6" x14ac:dyDescent="0.2">
      <c r="A1083" s="151" t="s">
        <v>3551</v>
      </c>
      <c r="B1083" s="151" t="s">
        <v>3609</v>
      </c>
      <c r="C1083" s="151" t="s">
        <v>3553</v>
      </c>
      <c r="D1083" s="151" t="s">
        <v>3610</v>
      </c>
      <c r="E1083" s="144" t="str">
        <f t="shared" si="16"/>
        <v>三重県多気町</v>
      </c>
      <c r="F1083" s="151" t="s">
        <v>3608</v>
      </c>
    </row>
    <row r="1084" spans="1:6" x14ac:dyDescent="0.2">
      <c r="A1084" s="151" t="s">
        <v>3551</v>
      </c>
      <c r="B1084" s="151" t="s">
        <v>1910</v>
      </c>
      <c r="C1084" s="151" t="s">
        <v>3553</v>
      </c>
      <c r="D1084" s="151" t="s">
        <v>3612</v>
      </c>
      <c r="E1084" s="144" t="str">
        <f t="shared" si="16"/>
        <v>三重県明和町</v>
      </c>
      <c r="F1084" s="151" t="s">
        <v>3611</v>
      </c>
    </row>
    <row r="1085" spans="1:6" x14ac:dyDescent="0.2">
      <c r="A1085" s="151" t="s">
        <v>3551</v>
      </c>
      <c r="B1085" s="151" t="s">
        <v>3614</v>
      </c>
      <c r="C1085" s="151" t="s">
        <v>3553</v>
      </c>
      <c r="D1085" s="151" t="s">
        <v>3615</v>
      </c>
      <c r="E1085" s="144" t="str">
        <f t="shared" si="16"/>
        <v>三重県大台町</v>
      </c>
      <c r="F1085" s="151" t="s">
        <v>3613</v>
      </c>
    </row>
    <row r="1086" spans="1:6" x14ac:dyDescent="0.2">
      <c r="A1086" s="151" t="s">
        <v>3551</v>
      </c>
      <c r="B1086" s="151" t="s">
        <v>3617</v>
      </c>
      <c r="C1086" s="151" t="s">
        <v>3553</v>
      </c>
      <c r="D1086" s="151" t="s">
        <v>3618</v>
      </c>
      <c r="E1086" s="144" t="str">
        <f t="shared" si="16"/>
        <v>三重県玉城町</v>
      </c>
      <c r="F1086" s="151" t="s">
        <v>3616</v>
      </c>
    </row>
    <row r="1087" spans="1:6" x14ac:dyDescent="0.2">
      <c r="A1087" s="151" t="s">
        <v>3551</v>
      </c>
      <c r="B1087" s="151" t="s">
        <v>3620</v>
      </c>
      <c r="C1087" s="151" t="s">
        <v>3553</v>
      </c>
      <c r="D1087" s="151" t="s">
        <v>3621</v>
      </c>
      <c r="E1087" s="144" t="str">
        <f t="shared" si="16"/>
        <v>三重県度会町</v>
      </c>
      <c r="F1087" s="151" t="s">
        <v>3619</v>
      </c>
    </row>
    <row r="1088" spans="1:6" x14ac:dyDescent="0.2">
      <c r="A1088" s="151" t="s">
        <v>3551</v>
      </c>
      <c r="B1088" s="151" t="s">
        <v>3623</v>
      </c>
      <c r="C1088" s="151" t="s">
        <v>3553</v>
      </c>
      <c r="D1088" s="151" t="s">
        <v>831</v>
      </c>
      <c r="E1088" s="144" t="str">
        <f t="shared" si="16"/>
        <v>三重県大紀町</v>
      </c>
      <c r="F1088" s="151" t="s">
        <v>3622</v>
      </c>
    </row>
    <row r="1089" spans="1:6" x14ac:dyDescent="0.2">
      <c r="A1089" s="151" t="s">
        <v>3551</v>
      </c>
      <c r="B1089" s="151" t="s">
        <v>3625</v>
      </c>
      <c r="C1089" s="151" t="s">
        <v>3553</v>
      </c>
      <c r="D1089" s="151" t="s">
        <v>3626</v>
      </c>
      <c r="E1089" s="144" t="str">
        <f t="shared" si="16"/>
        <v>三重県南伊勢町</v>
      </c>
      <c r="F1089" s="151" t="s">
        <v>3624</v>
      </c>
    </row>
    <row r="1090" spans="1:6" x14ac:dyDescent="0.2">
      <c r="A1090" s="151" t="s">
        <v>3551</v>
      </c>
      <c r="B1090" s="151" t="s">
        <v>3628</v>
      </c>
      <c r="C1090" s="151" t="s">
        <v>3553</v>
      </c>
      <c r="D1090" s="151" t="s">
        <v>3629</v>
      </c>
      <c r="E1090" s="144" t="str">
        <f t="shared" si="16"/>
        <v>三重県紀北町</v>
      </c>
      <c r="F1090" s="151" t="s">
        <v>3627</v>
      </c>
    </row>
    <row r="1091" spans="1:6" x14ac:dyDescent="0.2">
      <c r="A1091" s="151" t="s">
        <v>3551</v>
      </c>
      <c r="B1091" s="151" t="s">
        <v>3631</v>
      </c>
      <c r="C1091" s="151" t="s">
        <v>3553</v>
      </c>
      <c r="D1091" s="151" t="s">
        <v>2823</v>
      </c>
      <c r="E1091" s="144" t="str">
        <f t="shared" si="16"/>
        <v>三重県御浜町</v>
      </c>
      <c r="F1091" s="151" t="s">
        <v>3630</v>
      </c>
    </row>
    <row r="1092" spans="1:6" x14ac:dyDescent="0.2">
      <c r="A1092" s="151" t="s">
        <v>3551</v>
      </c>
      <c r="B1092" s="151" t="s">
        <v>3633</v>
      </c>
      <c r="C1092" s="151" t="s">
        <v>3553</v>
      </c>
      <c r="D1092" s="151" t="s">
        <v>3634</v>
      </c>
      <c r="E1092" s="144" t="str">
        <f t="shared" ref="E1092:E1155" si="17">CONCATENATE(A1092,B1092)</f>
        <v>三重県紀宝町</v>
      </c>
      <c r="F1092" s="151" t="s">
        <v>3632</v>
      </c>
    </row>
    <row r="1093" spans="1:6" x14ac:dyDescent="0.2">
      <c r="A1093" s="148" t="s">
        <v>3636</v>
      </c>
      <c r="B1093" s="149"/>
      <c r="C1093" s="150" t="s">
        <v>3637</v>
      </c>
      <c r="D1093" s="149"/>
      <c r="E1093" s="144" t="str">
        <f t="shared" si="17"/>
        <v>滋賀県</v>
      </c>
      <c r="F1093" s="148" t="s">
        <v>3635</v>
      </c>
    </row>
    <row r="1094" spans="1:6" x14ac:dyDescent="0.2">
      <c r="A1094" s="151" t="s">
        <v>3639</v>
      </c>
      <c r="B1094" s="151" t="s">
        <v>3640</v>
      </c>
      <c r="C1094" s="151" t="s">
        <v>3641</v>
      </c>
      <c r="D1094" s="151" t="s">
        <v>3642</v>
      </c>
      <c r="E1094" s="144" t="str">
        <f t="shared" si="17"/>
        <v>滋賀県大津市</v>
      </c>
      <c r="F1094" s="151" t="s">
        <v>3638</v>
      </c>
    </row>
    <row r="1095" spans="1:6" x14ac:dyDescent="0.2">
      <c r="A1095" s="151" t="s">
        <v>3639</v>
      </c>
      <c r="B1095" s="151" t="s">
        <v>3644</v>
      </c>
      <c r="C1095" s="151" t="s">
        <v>3641</v>
      </c>
      <c r="D1095" s="151" t="s">
        <v>3645</v>
      </c>
      <c r="E1095" s="144" t="str">
        <f t="shared" si="17"/>
        <v>滋賀県彦根市</v>
      </c>
      <c r="F1095" s="151" t="s">
        <v>3643</v>
      </c>
    </row>
    <row r="1096" spans="1:6" x14ac:dyDescent="0.2">
      <c r="A1096" s="151" t="s">
        <v>3639</v>
      </c>
      <c r="B1096" s="151" t="s">
        <v>3647</v>
      </c>
      <c r="C1096" s="151" t="s">
        <v>3641</v>
      </c>
      <c r="D1096" s="151" t="s">
        <v>3648</v>
      </c>
      <c r="E1096" s="144" t="str">
        <f t="shared" si="17"/>
        <v>滋賀県長浜市</v>
      </c>
      <c r="F1096" s="151" t="s">
        <v>3646</v>
      </c>
    </row>
    <row r="1097" spans="1:6" x14ac:dyDescent="0.2">
      <c r="A1097" s="151" t="s">
        <v>3639</v>
      </c>
      <c r="B1097" s="151" t="s">
        <v>3650</v>
      </c>
      <c r="C1097" s="151" t="s">
        <v>3641</v>
      </c>
      <c r="D1097" s="151" t="s">
        <v>3651</v>
      </c>
      <c r="E1097" s="144" t="str">
        <f t="shared" si="17"/>
        <v>滋賀県近江八幡市</v>
      </c>
      <c r="F1097" s="151" t="s">
        <v>3649</v>
      </c>
    </row>
    <row r="1098" spans="1:6" x14ac:dyDescent="0.2">
      <c r="A1098" s="151" t="s">
        <v>3639</v>
      </c>
      <c r="B1098" s="151" t="s">
        <v>3653</v>
      </c>
      <c r="C1098" s="151" t="s">
        <v>3641</v>
      </c>
      <c r="D1098" s="151" t="s">
        <v>3654</v>
      </c>
      <c r="E1098" s="144" t="str">
        <f t="shared" si="17"/>
        <v>滋賀県草津市</v>
      </c>
      <c r="F1098" s="151" t="s">
        <v>3652</v>
      </c>
    </row>
    <row r="1099" spans="1:6" x14ac:dyDescent="0.2">
      <c r="A1099" s="151" t="s">
        <v>3639</v>
      </c>
      <c r="B1099" s="151" t="s">
        <v>3656</v>
      </c>
      <c r="C1099" s="151" t="s">
        <v>3641</v>
      </c>
      <c r="D1099" s="151" t="s">
        <v>3657</v>
      </c>
      <c r="E1099" s="144" t="str">
        <f t="shared" si="17"/>
        <v>滋賀県守山市</v>
      </c>
      <c r="F1099" s="151" t="s">
        <v>3655</v>
      </c>
    </row>
    <row r="1100" spans="1:6" x14ac:dyDescent="0.2">
      <c r="A1100" s="151" t="s">
        <v>3639</v>
      </c>
      <c r="B1100" s="151" t="s">
        <v>3659</v>
      </c>
      <c r="C1100" s="151" t="s">
        <v>3641</v>
      </c>
      <c r="D1100" s="151" t="s">
        <v>3660</v>
      </c>
      <c r="E1100" s="144" t="str">
        <f t="shared" si="17"/>
        <v>滋賀県栗東市</v>
      </c>
      <c r="F1100" s="151" t="s">
        <v>3658</v>
      </c>
    </row>
    <row r="1101" spans="1:6" x14ac:dyDescent="0.2">
      <c r="A1101" s="151" t="s">
        <v>3639</v>
      </c>
      <c r="B1101" s="151" t="s">
        <v>3662</v>
      </c>
      <c r="C1101" s="151" t="s">
        <v>3641</v>
      </c>
      <c r="D1101" s="151" t="s">
        <v>3663</v>
      </c>
      <c r="E1101" s="144" t="str">
        <f t="shared" si="17"/>
        <v>滋賀県甲賀市</v>
      </c>
      <c r="F1101" s="151" t="s">
        <v>3661</v>
      </c>
    </row>
    <row r="1102" spans="1:6" x14ac:dyDescent="0.2">
      <c r="A1102" s="151" t="s">
        <v>3639</v>
      </c>
      <c r="B1102" s="151" t="s">
        <v>3665</v>
      </c>
      <c r="C1102" s="151" t="s">
        <v>3641</v>
      </c>
      <c r="D1102" s="151" t="s">
        <v>3666</v>
      </c>
      <c r="E1102" s="144" t="str">
        <f t="shared" si="17"/>
        <v>滋賀県野洲市</v>
      </c>
      <c r="F1102" s="151" t="s">
        <v>3664</v>
      </c>
    </row>
    <row r="1103" spans="1:6" x14ac:dyDescent="0.2">
      <c r="A1103" s="151" t="s">
        <v>3639</v>
      </c>
      <c r="B1103" s="151" t="s">
        <v>3668</v>
      </c>
      <c r="C1103" s="151" t="s">
        <v>3641</v>
      </c>
      <c r="D1103" s="151" t="s">
        <v>3669</v>
      </c>
      <c r="E1103" s="144" t="str">
        <f t="shared" si="17"/>
        <v>滋賀県湖南市</v>
      </c>
      <c r="F1103" s="151" t="s">
        <v>3667</v>
      </c>
    </row>
    <row r="1104" spans="1:6" x14ac:dyDescent="0.2">
      <c r="A1104" s="151" t="s">
        <v>3639</v>
      </c>
      <c r="B1104" s="151" t="s">
        <v>3671</v>
      </c>
      <c r="C1104" s="151" t="s">
        <v>3641</v>
      </c>
      <c r="D1104" s="151" t="s">
        <v>3672</v>
      </c>
      <c r="E1104" s="144" t="str">
        <f t="shared" si="17"/>
        <v>滋賀県高島市</v>
      </c>
      <c r="F1104" s="151" t="s">
        <v>3670</v>
      </c>
    </row>
    <row r="1105" spans="1:6" x14ac:dyDescent="0.2">
      <c r="A1105" s="151" t="s">
        <v>3639</v>
      </c>
      <c r="B1105" s="151" t="s">
        <v>3674</v>
      </c>
      <c r="C1105" s="151" t="s">
        <v>3641</v>
      </c>
      <c r="D1105" s="151" t="s">
        <v>3675</v>
      </c>
      <c r="E1105" s="144" t="str">
        <f t="shared" si="17"/>
        <v>滋賀県東近江市</v>
      </c>
      <c r="F1105" s="151" t="s">
        <v>3673</v>
      </c>
    </row>
    <row r="1106" spans="1:6" x14ac:dyDescent="0.2">
      <c r="A1106" s="151" t="s">
        <v>3639</v>
      </c>
      <c r="B1106" s="151" t="s">
        <v>3677</v>
      </c>
      <c r="C1106" s="151" t="s">
        <v>3641</v>
      </c>
      <c r="D1106" s="151" t="s">
        <v>3678</v>
      </c>
      <c r="E1106" s="144" t="str">
        <f t="shared" si="17"/>
        <v>滋賀県米原市</v>
      </c>
      <c r="F1106" s="151" t="s">
        <v>3676</v>
      </c>
    </row>
    <row r="1107" spans="1:6" x14ac:dyDescent="0.2">
      <c r="A1107" s="151" t="s">
        <v>3639</v>
      </c>
      <c r="B1107" s="151" t="s">
        <v>3680</v>
      </c>
      <c r="C1107" s="151" t="s">
        <v>3641</v>
      </c>
      <c r="D1107" s="151" t="s">
        <v>3681</v>
      </c>
      <c r="E1107" s="144" t="str">
        <f t="shared" si="17"/>
        <v>滋賀県日野町</v>
      </c>
      <c r="F1107" s="151" t="s">
        <v>3679</v>
      </c>
    </row>
    <row r="1108" spans="1:6" x14ac:dyDescent="0.2">
      <c r="A1108" s="151" t="s">
        <v>3639</v>
      </c>
      <c r="B1108" s="151" t="s">
        <v>3683</v>
      </c>
      <c r="C1108" s="151" t="s">
        <v>3641</v>
      </c>
      <c r="D1108" s="151" t="s">
        <v>3684</v>
      </c>
      <c r="E1108" s="144" t="str">
        <f t="shared" si="17"/>
        <v>滋賀県竜王町</v>
      </c>
      <c r="F1108" s="151" t="s">
        <v>3682</v>
      </c>
    </row>
    <row r="1109" spans="1:6" x14ac:dyDescent="0.2">
      <c r="A1109" s="151" t="s">
        <v>3639</v>
      </c>
      <c r="B1109" s="151" t="s">
        <v>3686</v>
      </c>
      <c r="C1109" s="151" t="s">
        <v>3641</v>
      </c>
      <c r="D1109" s="151" t="s">
        <v>3687</v>
      </c>
      <c r="E1109" s="144" t="str">
        <f t="shared" si="17"/>
        <v>滋賀県愛荘町</v>
      </c>
      <c r="F1109" s="151" t="s">
        <v>3685</v>
      </c>
    </row>
    <row r="1110" spans="1:6" x14ac:dyDescent="0.2">
      <c r="A1110" s="151" t="s">
        <v>3639</v>
      </c>
      <c r="B1110" s="151" t="s">
        <v>3689</v>
      </c>
      <c r="C1110" s="151" t="s">
        <v>3641</v>
      </c>
      <c r="D1110" s="151" t="s">
        <v>3690</v>
      </c>
      <c r="E1110" s="144" t="str">
        <f t="shared" si="17"/>
        <v>滋賀県豊郷町</v>
      </c>
      <c r="F1110" s="151" t="s">
        <v>3688</v>
      </c>
    </row>
    <row r="1111" spans="1:6" x14ac:dyDescent="0.2">
      <c r="A1111" s="151" t="s">
        <v>3639</v>
      </c>
      <c r="B1111" s="151" t="s">
        <v>3692</v>
      </c>
      <c r="C1111" s="151" t="s">
        <v>3641</v>
      </c>
      <c r="D1111" s="151" t="s">
        <v>3693</v>
      </c>
      <c r="E1111" s="144" t="str">
        <f t="shared" si="17"/>
        <v>滋賀県甲良町</v>
      </c>
      <c r="F1111" s="151" t="s">
        <v>3691</v>
      </c>
    </row>
    <row r="1112" spans="1:6" x14ac:dyDescent="0.2">
      <c r="A1112" s="151" t="s">
        <v>3639</v>
      </c>
      <c r="B1112" s="151" t="s">
        <v>3695</v>
      </c>
      <c r="C1112" s="151" t="s">
        <v>3641</v>
      </c>
      <c r="D1112" s="151" t="s">
        <v>3696</v>
      </c>
      <c r="E1112" s="144" t="str">
        <f t="shared" si="17"/>
        <v>滋賀県多賀町</v>
      </c>
      <c r="F1112" s="151" t="s">
        <v>3694</v>
      </c>
    </row>
    <row r="1113" spans="1:6" x14ac:dyDescent="0.2">
      <c r="A1113" s="148" t="s">
        <v>3698</v>
      </c>
      <c r="B1113" s="149"/>
      <c r="C1113" s="150" t="s">
        <v>3699</v>
      </c>
      <c r="D1113" s="149"/>
      <c r="E1113" s="144" t="str">
        <f t="shared" si="17"/>
        <v>京都府</v>
      </c>
      <c r="F1113" s="148" t="s">
        <v>3697</v>
      </c>
    </row>
    <row r="1114" spans="1:6" x14ac:dyDescent="0.2">
      <c r="A1114" s="151" t="s">
        <v>3701</v>
      </c>
      <c r="B1114" s="151" t="s">
        <v>3702</v>
      </c>
      <c r="C1114" s="151" t="s">
        <v>3703</v>
      </c>
      <c r="D1114" s="151" t="s">
        <v>3704</v>
      </c>
      <c r="E1114" s="144" t="str">
        <f t="shared" si="17"/>
        <v>京都府京都市</v>
      </c>
      <c r="F1114" s="151" t="s">
        <v>3700</v>
      </c>
    </row>
    <row r="1115" spans="1:6" x14ac:dyDescent="0.2">
      <c r="A1115" s="151" t="s">
        <v>3701</v>
      </c>
      <c r="B1115" s="151" t="s">
        <v>3706</v>
      </c>
      <c r="C1115" s="151" t="s">
        <v>3703</v>
      </c>
      <c r="D1115" s="151" t="s">
        <v>3707</v>
      </c>
      <c r="E1115" s="144" t="str">
        <f t="shared" si="17"/>
        <v>京都府福知山市</v>
      </c>
      <c r="F1115" s="151" t="s">
        <v>3705</v>
      </c>
    </row>
    <row r="1116" spans="1:6" x14ac:dyDescent="0.2">
      <c r="A1116" s="151" t="s">
        <v>3701</v>
      </c>
      <c r="B1116" s="151" t="s">
        <v>3709</v>
      </c>
      <c r="C1116" s="151" t="s">
        <v>3703</v>
      </c>
      <c r="D1116" s="151" t="s">
        <v>3710</v>
      </c>
      <c r="E1116" s="144" t="str">
        <f t="shared" si="17"/>
        <v>京都府舞鶴市</v>
      </c>
      <c r="F1116" s="151" t="s">
        <v>3708</v>
      </c>
    </row>
    <row r="1117" spans="1:6" x14ac:dyDescent="0.2">
      <c r="A1117" s="151" t="s">
        <v>3701</v>
      </c>
      <c r="B1117" s="151" t="s">
        <v>3712</v>
      </c>
      <c r="C1117" s="151" t="s">
        <v>3703</v>
      </c>
      <c r="D1117" s="151" t="s">
        <v>3713</v>
      </c>
      <c r="E1117" s="144" t="str">
        <f t="shared" si="17"/>
        <v>京都府綾部市</v>
      </c>
      <c r="F1117" s="151" t="s">
        <v>3711</v>
      </c>
    </row>
    <row r="1118" spans="1:6" x14ac:dyDescent="0.2">
      <c r="A1118" s="151" t="s">
        <v>3701</v>
      </c>
      <c r="B1118" s="151" t="s">
        <v>3715</v>
      </c>
      <c r="C1118" s="151" t="s">
        <v>3703</v>
      </c>
      <c r="D1118" s="151" t="s">
        <v>3716</v>
      </c>
      <c r="E1118" s="144" t="str">
        <f t="shared" si="17"/>
        <v>京都府宇治市</v>
      </c>
      <c r="F1118" s="151" t="s">
        <v>3714</v>
      </c>
    </row>
    <row r="1119" spans="1:6" x14ac:dyDescent="0.2">
      <c r="A1119" s="151" t="s">
        <v>3701</v>
      </c>
      <c r="B1119" s="151" t="s">
        <v>3718</v>
      </c>
      <c r="C1119" s="151" t="s">
        <v>3703</v>
      </c>
      <c r="D1119" s="151" t="s">
        <v>3719</v>
      </c>
      <c r="E1119" s="144" t="str">
        <f t="shared" si="17"/>
        <v>京都府宮津市</v>
      </c>
      <c r="F1119" s="151" t="s">
        <v>3717</v>
      </c>
    </row>
    <row r="1120" spans="1:6" x14ac:dyDescent="0.2">
      <c r="A1120" s="151" t="s">
        <v>3701</v>
      </c>
      <c r="B1120" s="151" t="s">
        <v>3721</v>
      </c>
      <c r="C1120" s="151" t="s">
        <v>3703</v>
      </c>
      <c r="D1120" s="151" t="s">
        <v>3722</v>
      </c>
      <c r="E1120" s="144" t="str">
        <f t="shared" si="17"/>
        <v>京都府亀岡市</v>
      </c>
      <c r="F1120" s="151" t="s">
        <v>3720</v>
      </c>
    </row>
    <row r="1121" spans="1:6" x14ac:dyDescent="0.2">
      <c r="A1121" s="151" t="s">
        <v>3701</v>
      </c>
      <c r="B1121" s="151" t="s">
        <v>3724</v>
      </c>
      <c r="C1121" s="151" t="s">
        <v>3703</v>
      </c>
      <c r="D1121" s="151" t="s">
        <v>3725</v>
      </c>
      <c r="E1121" s="144" t="str">
        <f t="shared" si="17"/>
        <v>京都府城陽市</v>
      </c>
      <c r="F1121" s="151" t="s">
        <v>3723</v>
      </c>
    </row>
    <row r="1122" spans="1:6" x14ac:dyDescent="0.2">
      <c r="A1122" s="151" t="s">
        <v>3701</v>
      </c>
      <c r="B1122" s="151" t="s">
        <v>3727</v>
      </c>
      <c r="C1122" s="151" t="s">
        <v>3703</v>
      </c>
      <c r="D1122" s="151" t="s">
        <v>3728</v>
      </c>
      <c r="E1122" s="144" t="str">
        <f t="shared" si="17"/>
        <v>京都府向日市</v>
      </c>
      <c r="F1122" s="151" t="s">
        <v>3726</v>
      </c>
    </row>
    <row r="1123" spans="1:6" x14ac:dyDescent="0.2">
      <c r="A1123" s="151" t="s">
        <v>3701</v>
      </c>
      <c r="B1123" s="151" t="s">
        <v>3730</v>
      </c>
      <c r="C1123" s="151" t="s">
        <v>3703</v>
      </c>
      <c r="D1123" s="151" t="s">
        <v>3731</v>
      </c>
      <c r="E1123" s="144" t="str">
        <f t="shared" si="17"/>
        <v>京都府長岡京市</v>
      </c>
      <c r="F1123" s="151" t="s">
        <v>3729</v>
      </c>
    </row>
    <row r="1124" spans="1:6" x14ac:dyDescent="0.2">
      <c r="A1124" s="151" t="s">
        <v>3701</v>
      </c>
      <c r="B1124" s="151" t="s">
        <v>3733</v>
      </c>
      <c r="C1124" s="151" t="s">
        <v>3703</v>
      </c>
      <c r="D1124" s="151" t="s">
        <v>3734</v>
      </c>
      <c r="E1124" s="144" t="str">
        <f t="shared" si="17"/>
        <v>京都府八幡市</v>
      </c>
      <c r="F1124" s="151" t="s">
        <v>3732</v>
      </c>
    </row>
    <row r="1125" spans="1:6" x14ac:dyDescent="0.2">
      <c r="A1125" s="151" t="s">
        <v>3701</v>
      </c>
      <c r="B1125" s="151" t="s">
        <v>3736</v>
      </c>
      <c r="C1125" s="151" t="s">
        <v>3703</v>
      </c>
      <c r="D1125" s="151" t="s">
        <v>3737</v>
      </c>
      <c r="E1125" s="144" t="str">
        <f t="shared" si="17"/>
        <v>京都府京田辺市</v>
      </c>
      <c r="F1125" s="151" t="s">
        <v>3735</v>
      </c>
    </row>
    <row r="1126" spans="1:6" x14ac:dyDescent="0.2">
      <c r="A1126" s="151" t="s">
        <v>3701</v>
      </c>
      <c r="B1126" s="151" t="s">
        <v>3739</v>
      </c>
      <c r="C1126" s="151" t="s">
        <v>3703</v>
      </c>
      <c r="D1126" s="151" t="s">
        <v>3740</v>
      </c>
      <c r="E1126" s="144" t="str">
        <f t="shared" si="17"/>
        <v>京都府京丹後市</v>
      </c>
      <c r="F1126" s="151" t="s">
        <v>3738</v>
      </c>
    </row>
    <row r="1127" spans="1:6" x14ac:dyDescent="0.2">
      <c r="A1127" s="151" t="s">
        <v>3701</v>
      </c>
      <c r="B1127" s="151" t="s">
        <v>3742</v>
      </c>
      <c r="C1127" s="151" t="s">
        <v>3703</v>
      </c>
      <c r="D1127" s="151" t="s">
        <v>3743</v>
      </c>
      <c r="E1127" s="144" t="str">
        <f t="shared" si="17"/>
        <v>京都府南丹市</v>
      </c>
      <c r="F1127" s="151" t="s">
        <v>3741</v>
      </c>
    </row>
    <row r="1128" spans="1:6" x14ac:dyDescent="0.2">
      <c r="A1128" s="151" t="s">
        <v>3701</v>
      </c>
      <c r="B1128" s="151" t="s">
        <v>3745</v>
      </c>
      <c r="C1128" s="151" t="s">
        <v>3703</v>
      </c>
      <c r="D1128" s="151" t="s">
        <v>3746</v>
      </c>
      <c r="E1128" s="144" t="str">
        <f t="shared" si="17"/>
        <v>京都府木津川市</v>
      </c>
      <c r="F1128" s="151" t="s">
        <v>3744</v>
      </c>
    </row>
    <row r="1129" spans="1:6" x14ac:dyDescent="0.2">
      <c r="A1129" s="151" t="s">
        <v>3701</v>
      </c>
      <c r="B1129" s="151" t="s">
        <v>3748</v>
      </c>
      <c r="C1129" s="151" t="s">
        <v>3703</v>
      </c>
      <c r="D1129" s="151" t="s">
        <v>3749</v>
      </c>
      <c r="E1129" s="144" t="str">
        <f t="shared" si="17"/>
        <v>京都府大山崎町</v>
      </c>
      <c r="F1129" s="151" t="s">
        <v>3747</v>
      </c>
    </row>
    <row r="1130" spans="1:6" x14ac:dyDescent="0.2">
      <c r="A1130" s="151" t="s">
        <v>3701</v>
      </c>
      <c r="B1130" s="151" t="s">
        <v>3751</v>
      </c>
      <c r="C1130" s="151" t="s">
        <v>3703</v>
      </c>
      <c r="D1130" s="151" t="s">
        <v>3752</v>
      </c>
      <c r="E1130" s="144" t="str">
        <f t="shared" si="17"/>
        <v>京都府久御山町</v>
      </c>
      <c r="F1130" s="151" t="s">
        <v>3750</v>
      </c>
    </row>
    <row r="1131" spans="1:6" x14ac:dyDescent="0.2">
      <c r="A1131" s="151" t="s">
        <v>3701</v>
      </c>
      <c r="B1131" s="151" t="s">
        <v>3754</v>
      </c>
      <c r="C1131" s="151" t="s">
        <v>3703</v>
      </c>
      <c r="D1131" s="151" t="s">
        <v>3755</v>
      </c>
      <c r="E1131" s="144" t="str">
        <f t="shared" si="17"/>
        <v>京都府井手町</v>
      </c>
      <c r="F1131" s="151" t="s">
        <v>3753</v>
      </c>
    </row>
    <row r="1132" spans="1:6" x14ac:dyDescent="0.2">
      <c r="A1132" s="151" t="s">
        <v>3701</v>
      </c>
      <c r="B1132" s="151" t="s">
        <v>3757</v>
      </c>
      <c r="C1132" s="151" t="s">
        <v>3703</v>
      </c>
      <c r="D1132" s="151" t="s">
        <v>3758</v>
      </c>
      <c r="E1132" s="144" t="str">
        <f t="shared" si="17"/>
        <v>京都府宇治田原町</v>
      </c>
      <c r="F1132" s="151" t="s">
        <v>3756</v>
      </c>
    </row>
    <row r="1133" spans="1:6" x14ac:dyDescent="0.2">
      <c r="A1133" s="151" t="s">
        <v>3701</v>
      </c>
      <c r="B1133" s="151" t="s">
        <v>3760</v>
      </c>
      <c r="C1133" s="151" t="s">
        <v>3703</v>
      </c>
      <c r="D1133" s="151" t="s">
        <v>3761</v>
      </c>
      <c r="E1133" s="144" t="str">
        <f t="shared" si="17"/>
        <v>京都府笠置町</v>
      </c>
      <c r="F1133" s="151" t="s">
        <v>3759</v>
      </c>
    </row>
    <row r="1134" spans="1:6" x14ac:dyDescent="0.2">
      <c r="A1134" s="151" t="s">
        <v>3701</v>
      </c>
      <c r="B1134" s="151" t="s">
        <v>3763</v>
      </c>
      <c r="C1134" s="151" t="s">
        <v>3703</v>
      </c>
      <c r="D1134" s="151" t="s">
        <v>3764</v>
      </c>
      <c r="E1134" s="144" t="str">
        <f t="shared" si="17"/>
        <v>京都府和束町</v>
      </c>
      <c r="F1134" s="151" t="s">
        <v>3762</v>
      </c>
    </row>
    <row r="1135" spans="1:6" x14ac:dyDescent="0.2">
      <c r="A1135" s="151" t="s">
        <v>3701</v>
      </c>
      <c r="B1135" s="151" t="s">
        <v>3766</v>
      </c>
      <c r="C1135" s="151" t="s">
        <v>3703</v>
      </c>
      <c r="D1135" s="151" t="s">
        <v>3767</v>
      </c>
      <c r="E1135" s="144" t="str">
        <f t="shared" si="17"/>
        <v>京都府精華町</v>
      </c>
      <c r="F1135" s="151" t="s">
        <v>3765</v>
      </c>
    </row>
    <row r="1136" spans="1:6" x14ac:dyDescent="0.2">
      <c r="A1136" s="151" t="s">
        <v>3701</v>
      </c>
      <c r="B1136" s="151" t="s">
        <v>3769</v>
      </c>
      <c r="C1136" s="151" t="s">
        <v>3703</v>
      </c>
      <c r="D1136" s="151" t="s">
        <v>3770</v>
      </c>
      <c r="E1136" s="144" t="str">
        <f t="shared" si="17"/>
        <v>京都府南山城村</v>
      </c>
      <c r="F1136" s="151" t="s">
        <v>3768</v>
      </c>
    </row>
    <row r="1137" spans="1:6" x14ac:dyDescent="0.2">
      <c r="A1137" s="151" t="s">
        <v>3701</v>
      </c>
      <c r="B1137" s="151" t="s">
        <v>3772</v>
      </c>
      <c r="C1137" s="151" t="s">
        <v>3703</v>
      </c>
      <c r="D1137" s="151" t="s">
        <v>3773</v>
      </c>
      <c r="E1137" s="144" t="str">
        <f t="shared" si="17"/>
        <v>京都府京丹波町</v>
      </c>
      <c r="F1137" s="151" t="s">
        <v>3771</v>
      </c>
    </row>
    <row r="1138" spans="1:6" x14ac:dyDescent="0.2">
      <c r="A1138" s="151" t="s">
        <v>3701</v>
      </c>
      <c r="B1138" s="151" t="s">
        <v>3775</v>
      </c>
      <c r="C1138" s="151" t="s">
        <v>3703</v>
      </c>
      <c r="D1138" s="151" t="s">
        <v>3776</v>
      </c>
      <c r="E1138" s="144" t="str">
        <f t="shared" si="17"/>
        <v>京都府伊根町</v>
      </c>
      <c r="F1138" s="151" t="s">
        <v>3774</v>
      </c>
    </row>
    <row r="1139" spans="1:6" x14ac:dyDescent="0.2">
      <c r="A1139" s="151" t="s">
        <v>3701</v>
      </c>
      <c r="B1139" s="151" t="s">
        <v>3778</v>
      </c>
      <c r="C1139" s="151" t="s">
        <v>3703</v>
      </c>
      <c r="D1139" s="151" t="s">
        <v>3779</v>
      </c>
      <c r="E1139" s="144" t="str">
        <f t="shared" si="17"/>
        <v>京都府与謝野町</v>
      </c>
      <c r="F1139" s="151" t="s">
        <v>3777</v>
      </c>
    </row>
    <row r="1140" spans="1:6" x14ac:dyDescent="0.2">
      <c r="A1140" s="148" t="s">
        <v>3781</v>
      </c>
      <c r="B1140" s="149"/>
      <c r="C1140" s="150" t="s">
        <v>3782</v>
      </c>
      <c r="D1140" s="149"/>
      <c r="E1140" s="144" t="str">
        <f t="shared" si="17"/>
        <v>大阪府</v>
      </c>
      <c r="F1140" s="148" t="s">
        <v>3780</v>
      </c>
    </row>
    <row r="1141" spans="1:6" x14ac:dyDescent="0.2">
      <c r="A1141" s="151" t="s">
        <v>3784</v>
      </c>
      <c r="B1141" s="151" t="s">
        <v>3785</v>
      </c>
      <c r="C1141" s="151" t="s">
        <v>3786</v>
      </c>
      <c r="D1141" s="151" t="s">
        <v>3787</v>
      </c>
      <c r="E1141" s="144" t="str">
        <f t="shared" si="17"/>
        <v>大阪府大阪市</v>
      </c>
      <c r="F1141" s="151" t="s">
        <v>3783</v>
      </c>
    </row>
    <row r="1142" spans="1:6" x14ac:dyDescent="0.2">
      <c r="A1142" s="151" t="s">
        <v>3784</v>
      </c>
      <c r="B1142" s="151" t="s">
        <v>3789</v>
      </c>
      <c r="C1142" s="151" t="s">
        <v>3786</v>
      </c>
      <c r="D1142" s="151" t="s">
        <v>2810</v>
      </c>
      <c r="E1142" s="144" t="str">
        <f t="shared" si="17"/>
        <v>大阪府堺市</v>
      </c>
      <c r="F1142" s="151" t="s">
        <v>3788</v>
      </c>
    </row>
    <row r="1143" spans="1:6" x14ac:dyDescent="0.2">
      <c r="A1143" s="151" t="s">
        <v>3784</v>
      </c>
      <c r="B1143" s="151" t="s">
        <v>3791</v>
      </c>
      <c r="C1143" s="151" t="s">
        <v>3786</v>
      </c>
      <c r="D1143" s="151" t="s">
        <v>3792</v>
      </c>
      <c r="E1143" s="144" t="str">
        <f t="shared" si="17"/>
        <v>大阪府岸和田市</v>
      </c>
      <c r="F1143" s="151" t="s">
        <v>3790</v>
      </c>
    </row>
    <row r="1144" spans="1:6" x14ac:dyDescent="0.2">
      <c r="A1144" s="151" t="s">
        <v>3784</v>
      </c>
      <c r="B1144" s="151" t="s">
        <v>3794</v>
      </c>
      <c r="C1144" s="151" t="s">
        <v>3786</v>
      </c>
      <c r="D1144" s="151" t="s">
        <v>3795</v>
      </c>
      <c r="E1144" s="144" t="str">
        <f t="shared" si="17"/>
        <v>大阪府豊中市</v>
      </c>
      <c r="F1144" s="151" t="s">
        <v>3793</v>
      </c>
    </row>
    <row r="1145" spans="1:6" x14ac:dyDescent="0.2">
      <c r="A1145" s="151" t="s">
        <v>3784</v>
      </c>
      <c r="B1145" s="151" t="s">
        <v>3797</v>
      </c>
      <c r="C1145" s="151" t="s">
        <v>3786</v>
      </c>
      <c r="D1145" s="151" t="s">
        <v>3798</v>
      </c>
      <c r="E1145" s="144" t="str">
        <f t="shared" si="17"/>
        <v>大阪府池田市</v>
      </c>
      <c r="F1145" s="151" t="s">
        <v>3796</v>
      </c>
    </row>
    <row r="1146" spans="1:6" x14ac:dyDescent="0.2">
      <c r="A1146" s="151" t="s">
        <v>3784</v>
      </c>
      <c r="B1146" s="151" t="s">
        <v>3800</v>
      </c>
      <c r="C1146" s="151" t="s">
        <v>3786</v>
      </c>
      <c r="D1146" s="151" t="s">
        <v>3801</v>
      </c>
      <c r="E1146" s="144" t="str">
        <f t="shared" si="17"/>
        <v>大阪府吹田市</v>
      </c>
      <c r="F1146" s="151" t="s">
        <v>3799</v>
      </c>
    </row>
    <row r="1147" spans="1:6" x14ac:dyDescent="0.2">
      <c r="A1147" s="151" t="s">
        <v>3784</v>
      </c>
      <c r="B1147" s="151" t="s">
        <v>3803</v>
      </c>
      <c r="C1147" s="151" t="s">
        <v>3786</v>
      </c>
      <c r="D1147" s="151" t="s">
        <v>3804</v>
      </c>
      <c r="E1147" s="144" t="str">
        <f t="shared" si="17"/>
        <v>大阪府泉大津市</v>
      </c>
      <c r="F1147" s="151" t="s">
        <v>3802</v>
      </c>
    </row>
    <row r="1148" spans="1:6" x14ac:dyDescent="0.2">
      <c r="A1148" s="151" t="s">
        <v>3784</v>
      </c>
      <c r="B1148" s="151" t="s">
        <v>3806</v>
      </c>
      <c r="C1148" s="151" t="s">
        <v>3786</v>
      </c>
      <c r="D1148" s="151" t="s">
        <v>3807</v>
      </c>
      <c r="E1148" s="144" t="str">
        <f t="shared" si="17"/>
        <v>大阪府高槻市</v>
      </c>
      <c r="F1148" s="151" t="s">
        <v>3805</v>
      </c>
    </row>
    <row r="1149" spans="1:6" x14ac:dyDescent="0.2">
      <c r="A1149" s="151" t="s">
        <v>3784</v>
      </c>
      <c r="B1149" s="151" t="s">
        <v>3809</v>
      </c>
      <c r="C1149" s="151" t="s">
        <v>3786</v>
      </c>
      <c r="D1149" s="151" t="s">
        <v>3810</v>
      </c>
      <c r="E1149" s="144" t="str">
        <f t="shared" si="17"/>
        <v>大阪府貝塚市</v>
      </c>
      <c r="F1149" s="151" t="s">
        <v>3808</v>
      </c>
    </row>
    <row r="1150" spans="1:6" x14ac:dyDescent="0.2">
      <c r="A1150" s="151" t="s">
        <v>3784</v>
      </c>
      <c r="B1150" s="151" t="s">
        <v>3812</v>
      </c>
      <c r="C1150" s="151" t="s">
        <v>3786</v>
      </c>
      <c r="D1150" s="151" t="s">
        <v>3813</v>
      </c>
      <c r="E1150" s="144" t="str">
        <f t="shared" si="17"/>
        <v>大阪府守口市</v>
      </c>
      <c r="F1150" s="151" t="s">
        <v>3811</v>
      </c>
    </row>
    <row r="1151" spans="1:6" x14ac:dyDescent="0.2">
      <c r="A1151" s="151" t="s">
        <v>3784</v>
      </c>
      <c r="B1151" s="151" t="s">
        <v>3815</v>
      </c>
      <c r="C1151" s="151" t="s">
        <v>3786</v>
      </c>
      <c r="D1151" s="151" t="s">
        <v>3816</v>
      </c>
      <c r="E1151" s="144" t="str">
        <f t="shared" si="17"/>
        <v>大阪府枚方市</v>
      </c>
      <c r="F1151" s="151" t="s">
        <v>3814</v>
      </c>
    </row>
    <row r="1152" spans="1:6" x14ac:dyDescent="0.2">
      <c r="A1152" s="151" t="s">
        <v>3784</v>
      </c>
      <c r="B1152" s="151" t="s">
        <v>3818</v>
      </c>
      <c r="C1152" s="151" t="s">
        <v>3786</v>
      </c>
      <c r="D1152" s="151" t="s">
        <v>3819</v>
      </c>
      <c r="E1152" s="144" t="str">
        <f t="shared" si="17"/>
        <v>大阪府茨木市</v>
      </c>
      <c r="F1152" s="151" t="s">
        <v>3817</v>
      </c>
    </row>
    <row r="1153" spans="1:6" x14ac:dyDescent="0.2">
      <c r="A1153" s="151" t="s">
        <v>3784</v>
      </c>
      <c r="B1153" s="151" t="s">
        <v>3821</v>
      </c>
      <c r="C1153" s="151" t="s">
        <v>3786</v>
      </c>
      <c r="D1153" s="151" t="s">
        <v>3822</v>
      </c>
      <c r="E1153" s="144" t="str">
        <f t="shared" si="17"/>
        <v>大阪府八尾市</v>
      </c>
      <c r="F1153" s="151" t="s">
        <v>3820</v>
      </c>
    </row>
    <row r="1154" spans="1:6" x14ac:dyDescent="0.2">
      <c r="A1154" s="151" t="s">
        <v>3784</v>
      </c>
      <c r="B1154" s="151" t="s">
        <v>3824</v>
      </c>
      <c r="C1154" s="151" t="s">
        <v>3786</v>
      </c>
      <c r="D1154" s="151" t="s">
        <v>3825</v>
      </c>
      <c r="E1154" s="144" t="str">
        <f t="shared" si="17"/>
        <v>大阪府泉佐野市</v>
      </c>
      <c r="F1154" s="151" t="s">
        <v>3823</v>
      </c>
    </row>
    <row r="1155" spans="1:6" x14ac:dyDescent="0.2">
      <c r="A1155" s="151" t="s">
        <v>3784</v>
      </c>
      <c r="B1155" s="151" t="s">
        <v>3827</v>
      </c>
      <c r="C1155" s="151" t="s">
        <v>3786</v>
      </c>
      <c r="D1155" s="151" t="s">
        <v>3828</v>
      </c>
      <c r="E1155" s="144" t="str">
        <f t="shared" si="17"/>
        <v>大阪府富田林市</v>
      </c>
      <c r="F1155" s="151" t="s">
        <v>3826</v>
      </c>
    </row>
    <row r="1156" spans="1:6" x14ac:dyDescent="0.2">
      <c r="A1156" s="151" t="s">
        <v>3784</v>
      </c>
      <c r="B1156" s="151" t="s">
        <v>3830</v>
      </c>
      <c r="C1156" s="151" t="s">
        <v>3786</v>
      </c>
      <c r="D1156" s="151" t="s">
        <v>3831</v>
      </c>
      <c r="E1156" s="144" t="str">
        <f t="shared" ref="E1156:E1219" si="18">CONCATENATE(A1156,B1156)</f>
        <v>大阪府寝屋川市</v>
      </c>
      <c r="F1156" s="151" t="s">
        <v>3829</v>
      </c>
    </row>
    <row r="1157" spans="1:6" x14ac:dyDescent="0.2">
      <c r="A1157" s="151" t="s">
        <v>3784</v>
      </c>
      <c r="B1157" s="151" t="s">
        <v>3833</v>
      </c>
      <c r="C1157" s="151" t="s">
        <v>3786</v>
      </c>
      <c r="D1157" s="151" t="s">
        <v>3834</v>
      </c>
      <c r="E1157" s="144" t="str">
        <f t="shared" si="18"/>
        <v>大阪府河内長野市</v>
      </c>
      <c r="F1157" s="151" t="s">
        <v>3832</v>
      </c>
    </row>
    <row r="1158" spans="1:6" x14ac:dyDescent="0.2">
      <c r="A1158" s="151" t="s">
        <v>3784</v>
      </c>
      <c r="B1158" s="151" t="s">
        <v>3836</v>
      </c>
      <c r="C1158" s="151" t="s">
        <v>3786</v>
      </c>
      <c r="D1158" s="151" t="s">
        <v>3837</v>
      </c>
      <c r="E1158" s="144" t="str">
        <f t="shared" si="18"/>
        <v>大阪府松原市</v>
      </c>
      <c r="F1158" s="151" t="s">
        <v>3835</v>
      </c>
    </row>
    <row r="1159" spans="1:6" x14ac:dyDescent="0.2">
      <c r="A1159" s="151" t="s">
        <v>3784</v>
      </c>
      <c r="B1159" s="151" t="s">
        <v>3839</v>
      </c>
      <c r="C1159" s="151" t="s">
        <v>3786</v>
      </c>
      <c r="D1159" s="151" t="s">
        <v>3840</v>
      </c>
      <c r="E1159" s="144" t="str">
        <f t="shared" si="18"/>
        <v>大阪府大東市</v>
      </c>
      <c r="F1159" s="151" t="s">
        <v>3838</v>
      </c>
    </row>
    <row r="1160" spans="1:6" x14ac:dyDescent="0.2">
      <c r="A1160" s="151" t="s">
        <v>3784</v>
      </c>
      <c r="B1160" s="151" t="s">
        <v>3842</v>
      </c>
      <c r="C1160" s="151" t="s">
        <v>3786</v>
      </c>
      <c r="D1160" s="151" t="s">
        <v>3843</v>
      </c>
      <c r="E1160" s="144" t="str">
        <f t="shared" si="18"/>
        <v>大阪府和泉市</v>
      </c>
      <c r="F1160" s="151" t="s">
        <v>3841</v>
      </c>
    </row>
    <row r="1161" spans="1:6" x14ac:dyDescent="0.2">
      <c r="A1161" s="151" t="s">
        <v>3784</v>
      </c>
      <c r="B1161" s="151" t="s">
        <v>3845</v>
      </c>
      <c r="C1161" s="151" t="s">
        <v>3786</v>
      </c>
      <c r="D1161" s="151" t="s">
        <v>3846</v>
      </c>
      <c r="E1161" s="144" t="str">
        <f t="shared" si="18"/>
        <v>大阪府箕面市</v>
      </c>
      <c r="F1161" s="151" t="s">
        <v>3844</v>
      </c>
    </row>
    <row r="1162" spans="1:6" x14ac:dyDescent="0.2">
      <c r="A1162" s="151" t="s">
        <v>3784</v>
      </c>
      <c r="B1162" s="151" t="s">
        <v>3848</v>
      </c>
      <c r="C1162" s="151" t="s">
        <v>3786</v>
      </c>
      <c r="D1162" s="151" t="s">
        <v>3849</v>
      </c>
      <c r="E1162" s="144" t="str">
        <f t="shared" si="18"/>
        <v>大阪府柏原市</v>
      </c>
      <c r="F1162" s="151" t="s">
        <v>3847</v>
      </c>
    </row>
    <row r="1163" spans="1:6" x14ac:dyDescent="0.2">
      <c r="A1163" s="151" t="s">
        <v>3784</v>
      </c>
      <c r="B1163" s="151" t="s">
        <v>3851</v>
      </c>
      <c r="C1163" s="151" t="s">
        <v>3786</v>
      </c>
      <c r="D1163" s="151" t="s">
        <v>3852</v>
      </c>
      <c r="E1163" s="144" t="str">
        <f t="shared" si="18"/>
        <v>大阪府羽曳野市</v>
      </c>
      <c r="F1163" s="151" t="s">
        <v>3850</v>
      </c>
    </row>
    <row r="1164" spans="1:6" x14ac:dyDescent="0.2">
      <c r="A1164" s="151" t="s">
        <v>3784</v>
      </c>
      <c r="B1164" s="151" t="s">
        <v>3854</v>
      </c>
      <c r="C1164" s="151" t="s">
        <v>3786</v>
      </c>
      <c r="D1164" s="151" t="s">
        <v>3855</v>
      </c>
      <c r="E1164" s="144" t="str">
        <f t="shared" si="18"/>
        <v>大阪府門真市</v>
      </c>
      <c r="F1164" s="151" t="s">
        <v>3853</v>
      </c>
    </row>
    <row r="1165" spans="1:6" x14ac:dyDescent="0.2">
      <c r="A1165" s="151" t="s">
        <v>3784</v>
      </c>
      <c r="B1165" s="151" t="s">
        <v>3857</v>
      </c>
      <c r="C1165" s="151" t="s">
        <v>3786</v>
      </c>
      <c r="D1165" s="151" t="s">
        <v>3858</v>
      </c>
      <c r="E1165" s="144" t="str">
        <f t="shared" si="18"/>
        <v>大阪府摂津市</v>
      </c>
      <c r="F1165" s="151" t="s">
        <v>3856</v>
      </c>
    </row>
    <row r="1166" spans="1:6" x14ac:dyDescent="0.2">
      <c r="A1166" s="151" t="s">
        <v>3784</v>
      </c>
      <c r="B1166" s="151" t="s">
        <v>3860</v>
      </c>
      <c r="C1166" s="151" t="s">
        <v>3786</v>
      </c>
      <c r="D1166" s="151" t="s">
        <v>3861</v>
      </c>
      <c r="E1166" s="144" t="str">
        <f t="shared" si="18"/>
        <v>大阪府高石市</v>
      </c>
      <c r="F1166" s="151" t="s">
        <v>3859</v>
      </c>
    </row>
    <row r="1167" spans="1:6" x14ac:dyDescent="0.2">
      <c r="A1167" s="151" t="s">
        <v>3784</v>
      </c>
      <c r="B1167" s="151" t="s">
        <v>3863</v>
      </c>
      <c r="C1167" s="151" t="s">
        <v>3786</v>
      </c>
      <c r="D1167" s="151" t="s">
        <v>3864</v>
      </c>
      <c r="E1167" s="144" t="str">
        <f t="shared" si="18"/>
        <v>大阪府藤井寺市</v>
      </c>
      <c r="F1167" s="151" t="s">
        <v>3862</v>
      </c>
    </row>
    <row r="1168" spans="1:6" x14ac:dyDescent="0.2">
      <c r="A1168" s="151" t="s">
        <v>3784</v>
      </c>
      <c r="B1168" s="151" t="s">
        <v>3866</v>
      </c>
      <c r="C1168" s="151" t="s">
        <v>3786</v>
      </c>
      <c r="D1168" s="151" t="s">
        <v>3867</v>
      </c>
      <c r="E1168" s="144" t="str">
        <f t="shared" si="18"/>
        <v>大阪府東大阪市</v>
      </c>
      <c r="F1168" s="151" t="s">
        <v>3865</v>
      </c>
    </row>
    <row r="1169" spans="1:6" x14ac:dyDescent="0.2">
      <c r="A1169" s="151" t="s">
        <v>3784</v>
      </c>
      <c r="B1169" s="151" t="s">
        <v>3869</v>
      </c>
      <c r="C1169" s="151" t="s">
        <v>3786</v>
      </c>
      <c r="D1169" s="151" t="s">
        <v>3870</v>
      </c>
      <c r="E1169" s="144" t="str">
        <f t="shared" si="18"/>
        <v>大阪府泉南市</v>
      </c>
      <c r="F1169" s="151" t="s">
        <v>3868</v>
      </c>
    </row>
    <row r="1170" spans="1:6" x14ac:dyDescent="0.2">
      <c r="A1170" s="151" t="s">
        <v>3784</v>
      </c>
      <c r="B1170" s="151" t="s">
        <v>3872</v>
      </c>
      <c r="C1170" s="151" t="s">
        <v>3786</v>
      </c>
      <c r="D1170" s="151" t="s">
        <v>3873</v>
      </c>
      <c r="E1170" s="144" t="str">
        <f t="shared" si="18"/>
        <v>大阪府四條畷市</v>
      </c>
      <c r="F1170" s="151" t="s">
        <v>3871</v>
      </c>
    </row>
    <row r="1171" spans="1:6" x14ac:dyDescent="0.2">
      <c r="A1171" s="151" t="s">
        <v>3784</v>
      </c>
      <c r="B1171" s="151" t="s">
        <v>3875</v>
      </c>
      <c r="C1171" s="151" t="s">
        <v>3786</v>
      </c>
      <c r="D1171" s="151" t="s">
        <v>3876</v>
      </c>
      <c r="E1171" s="144" t="str">
        <f t="shared" si="18"/>
        <v>大阪府交野市</v>
      </c>
      <c r="F1171" s="151" t="s">
        <v>3874</v>
      </c>
    </row>
    <row r="1172" spans="1:6" x14ac:dyDescent="0.2">
      <c r="A1172" s="151" t="s">
        <v>3784</v>
      </c>
      <c r="B1172" s="151" t="s">
        <v>3878</v>
      </c>
      <c r="C1172" s="151" t="s">
        <v>3786</v>
      </c>
      <c r="D1172" s="151" t="s">
        <v>3879</v>
      </c>
      <c r="E1172" s="144" t="str">
        <f t="shared" si="18"/>
        <v>大阪府大阪狭山市</v>
      </c>
      <c r="F1172" s="151" t="s">
        <v>3877</v>
      </c>
    </row>
    <row r="1173" spans="1:6" x14ac:dyDescent="0.2">
      <c r="A1173" s="151" t="s">
        <v>3784</v>
      </c>
      <c r="B1173" s="151" t="s">
        <v>3881</v>
      </c>
      <c r="C1173" s="151" t="s">
        <v>3786</v>
      </c>
      <c r="D1173" s="151" t="s">
        <v>3882</v>
      </c>
      <c r="E1173" s="144" t="str">
        <f t="shared" si="18"/>
        <v>大阪府阪南市</v>
      </c>
      <c r="F1173" s="151" t="s">
        <v>3880</v>
      </c>
    </row>
    <row r="1174" spans="1:6" x14ac:dyDescent="0.2">
      <c r="A1174" s="151" t="s">
        <v>3784</v>
      </c>
      <c r="B1174" s="151" t="s">
        <v>3884</v>
      </c>
      <c r="C1174" s="151" t="s">
        <v>3786</v>
      </c>
      <c r="D1174" s="151" t="s">
        <v>3885</v>
      </c>
      <c r="E1174" s="144" t="str">
        <f t="shared" si="18"/>
        <v>大阪府島本町</v>
      </c>
      <c r="F1174" s="151" t="s">
        <v>3883</v>
      </c>
    </row>
    <row r="1175" spans="1:6" x14ac:dyDescent="0.2">
      <c r="A1175" s="151" t="s">
        <v>3784</v>
      </c>
      <c r="B1175" s="151" t="s">
        <v>3887</v>
      </c>
      <c r="C1175" s="151" t="s">
        <v>3786</v>
      </c>
      <c r="D1175" s="151" t="s">
        <v>3888</v>
      </c>
      <c r="E1175" s="144" t="str">
        <f t="shared" si="18"/>
        <v>大阪府豊能町</v>
      </c>
      <c r="F1175" s="151" t="s">
        <v>3886</v>
      </c>
    </row>
    <row r="1176" spans="1:6" x14ac:dyDescent="0.2">
      <c r="A1176" s="151" t="s">
        <v>3784</v>
      </c>
      <c r="B1176" s="151" t="s">
        <v>3890</v>
      </c>
      <c r="C1176" s="151" t="s">
        <v>3786</v>
      </c>
      <c r="D1176" s="151" t="s">
        <v>3891</v>
      </c>
      <c r="E1176" s="144" t="str">
        <f t="shared" si="18"/>
        <v>大阪府能勢町</v>
      </c>
      <c r="F1176" s="151" t="s">
        <v>3889</v>
      </c>
    </row>
    <row r="1177" spans="1:6" x14ac:dyDescent="0.2">
      <c r="A1177" s="151" t="s">
        <v>3784</v>
      </c>
      <c r="B1177" s="151" t="s">
        <v>3893</v>
      </c>
      <c r="C1177" s="151" t="s">
        <v>3786</v>
      </c>
      <c r="D1177" s="151" t="s">
        <v>3894</v>
      </c>
      <c r="E1177" s="144" t="str">
        <f t="shared" si="18"/>
        <v>大阪府忠岡町</v>
      </c>
      <c r="F1177" s="151" t="s">
        <v>3892</v>
      </c>
    </row>
    <row r="1178" spans="1:6" x14ac:dyDescent="0.2">
      <c r="A1178" s="151" t="s">
        <v>3784</v>
      </c>
      <c r="B1178" s="151" t="s">
        <v>3896</v>
      </c>
      <c r="C1178" s="151" t="s">
        <v>3786</v>
      </c>
      <c r="D1178" s="151" t="s">
        <v>3897</v>
      </c>
      <c r="E1178" s="144" t="str">
        <f t="shared" si="18"/>
        <v>大阪府熊取町</v>
      </c>
      <c r="F1178" s="151" t="s">
        <v>3895</v>
      </c>
    </row>
    <row r="1179" spans="1:6" x14ac:dyDescent="0.2">
      <c r="A1179" s="151" t="s">
        <v>3784</v>
      </c>
      <c r="B1179" s="151" t="s">
        <v>3899</v>
      </c>
      <c r="C1179" s="151" t="s">
        <v>3786</v>
      </c>
      <c r="D1179" s="151" t="s">
        <v>3900</v>
      </c>
      <c r="E1179" s="144" t="str">
        <f t="shared" si="18"/>
        <v>大阪府田尻町</v>
      </c>
      <c r="F1179" s="151" t="s">
        <v>3898</v>
      </c>
    </row>
    <row r="1180" spans="1:6" x14ac:dyDescent="0.2">
      <c r="A1180" s="151" t="s">
        <v>3784</v>
      </c>
      <c r="B1180" s="151" t="s">
        <v>3902</v>
      </c>
      <c r="C1180" s="151" t="s">
        <v>3786</v>
      </c>
      <c r="D1180" s="151" t="s">
        <v>3903</v>
      </c>
      <c r="E1180" s="144" t="str">
        <f t="shared" si="18"/>
        <v>大阪府岬町</v>
      </c>
      <c r="F1180" s="151" t="s">
        <v>3901</v>
      </c>
    </row>
    <row r="1181" spans="1:6" x14ac:dyDescent="0.2">
      <c r="A1181" s="151" t="s">
        <v>3784</v>
      </c>
      <c r="B1181" s="151" t="s">
        <v>3905</v>
      </c>
      <c r="C1181" s="151" t="s">
        <v>3786</v>
      </c>
      <c r="D1181" s="151" t="s">
        <v>3906</v>
      </c>
      <c r="E1181" s="144" t="str">
        <f t="shared" si="18"/>
        <v>大阪府太子町</v>
      </c>
      <c r="F1181" s="151" t="s">
        <v>3904</v>
      </c>
    </row>
    <row r="1182" spans="1:6" x14ac:dyDescent="0.2">
      <c r="A1182" s="151" t="s">
        <v>3784</v>
      </c>
      <c r="B1182" s="151" t="s">
        <v>3908</v>
      </c>
      <c r="C1182" s="151" t="s">
        <v>3786</v>
      </c>
      <c r="D1182" s="151" t="s">
        <v>3909</v>
      </c>
      <c r="E1182" s="144" t="str">
        <f t="shared" si="18"/>
        <v>大阪府河南町</v>
      </c>
      <c r="F1182" s="151" t="s">
        <v>3907</v>
      </c>
    </row>
    <row r="1183" spans="1:6" x14ac:dyDescent="0.2">
      <c r="A1183" s="151" t="s">
        <v>3784</v>
      </c>
      <c r="B1183" s="151" t="s">
        <v>3911</v>
      </c>
      <c r="C1183" s="151" t="s">
        <v>3786</v>
      </c>
      <c r="D1183" s="151" t="s">
        <v>3912</v>
      </c>
      <c r="E1183" s="144" t="str">
        <f t="shared" si="18"/>
        <v>大阪府千早赤阪村</v>
      </c>
      <c r="F1183" s="151" t="s">
        <v>3910</v>
      </c>
    </row>
    <row r="1184" spans="1:6" x14ac:dyDescent="0.2">
      <c r="A1184" s="148" t="s">
        <v>3914</v>
      </c>
      <c r="B1184" s="149"/>
      <c r="C1184" s="150" t="s">
        <v>3915</v>
      </c>
      <c r="D1184" s="149"/>
      <c r="E1184" s="144" t="str">
        <f t="shared" si="18"/>
        <v>兵庫県</v>
      </c>
      <c r="F1184" s="148" t="s">
        <v>3913</v>
      </c>
    </row>
    <row r="1185" spans="1:6" x14ac:dyDescent="0.2">
      <c r="A1185" s="151" t="s">
        <v>3917</v>
      </c>
      <c r="B1185" s="151" t="s">
        <v>3918</v>
      </c>
      <c r="C1185" s="151" t="s">
        <v>3919</v>
      </c>
      <c r="D1185" s="151" t="s">
        <v>3920</v>
      </c>
      <c r="E1185" s="144" t="str">
        <f t="shared" si="18"/>
        <v>兵庫県神戸市</v>
      </c>
      <c r="F1185" s="151" t="s">
        <v>3916</v>
      </c>
    </row>
    <row r="1186" spans="1:6" x14ac:dyDescent="0.2">
      <c r="A1186" s="151" t="s">
        <v>3917</v>
      </c>
      <c r="B1186" s="151" t="s">
        <v>3922</v>
      </c>
      <c r="C1186" s="151" t="s">
        <v>3919</v>
      </c>
      <c r="D1186" s="151" t="s">
        <v>3923</v>
      </c>
      <c r="E1186" s="144" t="str">
        <f t="shared" si="18"/>
        <v>兵庫県姫路市</v>
      </c>
      <c r="F1186" s="151" t="s">
        <v>3921</v>
      </c>
    </row>
    <row r="1187" spans="1:6" x14ac:dyDescent="0.2">
      <c r="A1187" s="151" t="s">
        <v>3917</v>
      </c>
      <c r="B1187" s="151" t="s">
        <v>3925</v>
      </c>
      <c r="C1187" s="151" t="s">
        <v>3919</v>
      </c>
      <c r="D1187" s="151" t="s">
        <v>3926</v>
      </c>
      <c r="E1187" s="144" t="str">
        <f t="shared" si="18"/>
        <v>兵庫県尼崎市</v>
      </c>
      <c r="F1187" s="151" t="s">
        <v>3924</v>
      </c>
    </row>
    <row r="1188" spans="1:6" x14ac:dyDescent="0.2">
      <c r="A1188" s="151" t="s">
        <v>3917</v>
      </c>
      <c r="B1188" s="151" t="s">
        <v>3928</v>
      </c>
      <c r="C1188" s="151" t="s">
        <v>3919</v>
      </c>
      <c r="D1188" s="151" t="s">
        <v>3929</v>
      </c>
      <c r="E1188" s="144" t="str">
        <f t="shared" si="18"/>
        <v>兵庫県明石市</v>
      </c>
      <c r="F1188" s="151" t="s">
        <v>3927</v>
      </c>
    </row>
    <row r="1189" spans="1:6" x14ac:dyDescent="0.2">
      <c r="A1189" s="151" t="s">
        <v>3917</v>
      </c>
      <c r="B1189" s="151" t="s">
        <v>3931</v>
      </c>
      <c r="C1189" s="151" t="s">
        <v>3919</v>
      </c>
      <c r="D1189" s="151" t="s">
        <v>3932</v>
      </c>
      <c r="E1189" s="144" t="str">
        <f t="shared" si="18"/>
        <v>兵庫県西宮市</v>
      </c>
      <c r="F1189" s="151" t="s">
        <v>3930</v>
      </c>
    </row>
    <row r="1190" spans="1:6" x14ac:dyDescent="0.2">
      <c r="A1190" s="151" t="s">
        <v>3917</v>
      </c>
      <c r="B1190" s="151" t="s">
        <v>3934</v>
      </c>
      <c r="C1190" s="151" t="s">
        <v>3919</v>
      </c>
      <c r="D1190" s="151" t="s">
        <v>3935</v>
      </c>
      <c r="E1190" s="144" t="str">
        <f t="shared" si="18"/>
        <v>兵庫県洲本市</v>
      </c>
      <c r="F1190" s="151" t="s">
        <v>3933</v>
      </c>
    </row>
    <row r="1191" spans="1:6" x14ac:dyDescent="0.2">
      <c r="A1191" s="151" t="s">
        <v>3917</v>
      </c>
      <c r="B1191" s="151" t="s">
        <v>3937</v>
      </c>
      <c r="C1191" s="151" t="s">
        <v>3919</v>
      </c>
      <c r="D1191" s="151" t="s">
        <v>3938</v>
      </c>
      <c r="E1191" s="144" t="str">
        <f t="shared" si="18"/>
        <v>兵庫県芦屋市</v>
      </c>
      <c r="F1191" s="151" t="s">
        <v>3936</v>
      </c>
    </row>
    <row r="1192" spans="1:6" x14ac:dyDescent="0.2">
      <c r="A1192" s="151" t="s">
        <v>3917</v>
      </c>
      <c r="B1192" s="151" t="s">
        <v>3940</v>
      </c>
      <c r="C1192" s="151" t="s">
        <v>3919</v>
      </c>
      <c r="D1192" s="151" t="s">
        <v>3941</v>
      </c>
      <c r="E1192" s="144" t="str">
        <f t="shared" si="18"/>
        <v>兵庫県伊丹市</v>
      </c>
      <c r="F1192" s="151" t="s">
        <v>3939</v>
      </c>
    </row>
    <row r="1193" spans="1:6" x14ac:dyDescent="0.2">
      <c r="A1193" s="151" t="s">
        <v>3917</v>
      </c>
      <c r="B1193" s="151" t="s">
        <v>3943</v>
      </c>
      <c r="C1193" s="151" t="s">
        <v>3919</v>
      </c>
      <c r="D1193" s="151" t="s">
        <v>3944</v>
      </c>
      <c r="E1193" s="144" t="str">
        <f t="shared" si="18"/>
        <v>兵庫県相生市</v>
      </c>
      <c r="F1193" s="151" t="s">
        <v>3942</v>
      </c>
    </row>
    <row r="1194" spans="1:6" x14ac:dyDescent="0.2">
      <c r="A1194" s="151" t="s">
        <v>3917</v>
      </c>
      <c r="B1194" s="151" t="s">
        <v>3946</v>
      </c>
      <c r="C1194" s="151" t="s">
        <v>3919</v>
      </c>
      <c r="D1194" s="151" t="s">
        <v>3947</v>
      </c>
      <c r="E1194" s="144" t="str">
        <f t="shared" si="18"/>
        <v>兵庫県豊岡市</v>
      </c>
      <c r="F1194" s="151" t="s">
        <v>3945</v>
      </c>
    </row>
    <row r="1195" spans="1:6" x14ac:dyDescent="0.2">
      <c r="A1195" s="151" t="s">
        <v>3917</v>
      </c>
      <c r="B1195" s="151" t="s">
        <v>3949</v>
      </c>
      <c r="C1195" s="151" t="s">
        <v>3919</v>
      </c>
      <c r="D1195" s="151" t="s">
        <v>3950</v>
      </c>
      <c r="E1195" s="144" t="str">
        <f t="shared" si="18"/>
        <v>兵庫県加古川市</v>
      </c>
      <c r="F1195" s="151" t="s">
        <v>3948</v>
      </c>
    </row>
    <row r="1196" spans="1:6" x14ac:dyDescent="0.2">
      <c r="A1196" s="151" t="s">
        <v>3917</v>
      </c>
      <c r="B1196" s="151" t="s">
        <v>3952</v>
      </c>
      <c r="C1196" s="151" t="s">
        <v>3919</v>
      </c>
      <c r="D1196" s="151" t="s">
        <v>3953</v>
      </c>
      <c r="E1196" s="144" t="str">
        <f t="shared" si="18"/>
        <v>兵庫県赤穂市</v>
      </c>
      <c r="F1196" s="151" t="s">
        <v>3951</v>
      </c>
    </row>
    <row r="1197" spans="1:6" x14ac:dyDescent="0.2">
      <c r="A1197" s="151" t="s">
        <v>3917</v>
      </c>
      <c r="B1197" s="151" t="s">
        <v>3955</v>
      </c>
      <c r="C1197" s="151" t="s">
        <v>3919</v>
      </c>
      <c r="D1197" s="151" t="s">
        <v>3956</v>
      </c>
      <c r="E1197" s="144" t="str">
        <f t="shared" si="18"/>
        <v>兵庫県西脇市</v>
      </c>
      <c r="F1197" s="151" t="s">
        <v>3954</v>
      </c>
    </row>
    <row r="1198" spans="1:6" x14ac:dyDescent="0.2">
      <c r="A1198" s="151" t="s">
        <v>3917</v>
      </c>
      <c r="B1198" s="151" t="s">
        <v>3958</v>
      </c>
      <c r="C1198" s="151" t="s">
        <v>3919</v>
      </c>
      <c r="D1198" s="151" t="s">
        <v>3959</v>
      </c>
      <c r="E1198" s="144" t="str">
        <f t="shared" si="18"/>
        <v>兵庫県宝塚市</v>
      </c>
      <c r="F1198" s="151" t="s">
        <v>3957</v>
      </c>
    </row>
    <row r="1199" spans="1:6" x14ac:dyDescent="0.2">
      <c r="A1199" s="151" t="s">
        <v>3917</v>
      </c>
      <c r="B1199" s="151" t="s">
        <v>3961</v>
      </c>
      <c r="C1199" s="151" t="s">
        <v>3919</v>
      </c>
      <c r="D1199" s="151" t="s">
        <v>3962</v>
      </c>
      <c r="E1199" s="144" t="str">
        <f t="shared" si="18"/>
        <v>兵庫県三木市</v>
      </c>
      <c r="F1199" s="151" t="s">
        <v>3960</v>
      </c>
    </row>
    <row r="1200" spans="1:6" x14ac:dyDescent="0.2">
      <c r="A1200" s="151" t="s">
        <v>3917</v>
      </c>
      <c r="B1200" s="151" t="s">
        <v>3964</v>
      </c>
      <c r="C1200" s="151" t="s">
        <v>3919</v>
      </c>
      <c r="D1200" s="151" t="s">
        <v>3965</v>
      </c>
      <c r="E1200" s="144" t="str">
        <f t="shared" si="18"/>
        <v>兵庫県高砂市</v>
      </c>
      <c r="F1200" s="151" t="s">
        <v>3963</v>
      </c>
    </row>
    <row r="1201" spans="1:6" x14ac:dyDescent="0.2">
      <c r="A1201" s="151" t="s">
        <v>3917</v>
      </c>
      <c r="B1201" s="151" t="s">
        <v>3967</v>
      </c>
      <c r="C1201" s="151" t="s">
        <v>3919</v>
      </c>
      <c r="D1201" s="151" t="s">
        <v>3968</v>
      </c>
      <c r="E1201" s="144" t="str">
        <f t="shared" si="18"/>
        <v>兵庫県川西市</v>
      </c>
      <c r="F1201" s="151" t="s">
        <v>3966</v>
      </c>
    </row>
    <row r="1202" spans="1:6" x14ac:dyDescent="0.2">
      <c r="A1202" s="151" t="s">
        <v>3917</v>
      </c>
      <c r="B1202" s="151" t="s">
        <v>3970</v>
      </c>
      <c r="C1202" s="151" t="s">
        <v>3919</v>
      </c>
      <c r="D1202" s="151" t="s">
        <v>3971</v>
      </c>
      <c r="E1202" s="144" t="str">
        <f t="shared" si="18"/>
        <v>兵庫県小野市</v>
      </c>
      <c r="F1202" s="151" t="s">
        <v>3969</v>
      </c>
    </row>
    <row r="1203" spans="1:6" x14ac:dyDescent="0.2">
      <c r="A1203" s="151" t="s">
        <v>3917</v>
      </c>
      <c r="B1203" s="151" t="s">
        <v>3973</v>
      </c>
      <c r="C1203" s="151" t="s">
        <v>3919</v>
      </c>
      <c r="D1203" s="151" t="s">
        <v>3974</v>
      </c>
      <c r="E1203" s="144" t="str">
        <f t="shared" si="18"/>
        <v>兵庫県三田市</v>
      </c>
      <c r="F1203" s="151" t="s">
        <v>3972</v>
      </c>
    </row>
    <row r="1204" spans="1:6" x14ac:dyDescent="0.2">
      <c r="A1204" s="151" t="s">
        <v>3917</v>
      </c>
      <c r="B1204" s="151" t="s">
        <v>3976</v>
      </c>
      <c r="C1204" s="151" t="s">
        <v>3919</v>
      </c>
      <c r="D1204" s="151" t="s">
        <v>3977</v>
      </c>
      <c r="E1204" s="144" t="str">
        <f t="shared" si="18"/>
        <v>兵庫県加西市</v>
      </c>
      <c r="F1204" s="151" t="s">
        <v>3975</v>
      </c>
    </row>
    <row r="1205" spans="1:6" x14ac:dyDescent="0.2">
      <c r="A1205" s="151" t="s">
        <v>3917</v>
      </c>
      <c r="B1205" s="151" t="s">
        <v>3979</v>
      </c>
      <c r="C1205" s="151" t="s">
        <v>3919</v>
      </c>
      <c r="D1205" s="151" t="s">
        <v>3980</v>
      </c>
      <c r="E1205" s="144" t="str">
        <f t="shared" si="18"/>
        <v>兵庫県篠山市</v>
      </c>
      <c r="F1205" s="151" t="s">
        <v>3978</v>
      </c>
    </row>
    <row r="1206" spans="1:6" x14ac:dyDescent="0.2">
      <c r="A1206" s="151" t="s">
        <v>3917</v>
      </c>
      <c r="B1206" s="151" t="s">
        <v>3982</v>
      </c>
      <c r="C1206" s="151" t="s">
        <v>3919</v>
      </c>
      <c r="D1206" s="151" t="s">
        <v>3983</v>
      </c>
      <c r="E1206" s="144" t="str">
        <f t="shared" si="18"/>
        <v>兵庫県養父市</v>
      </c>
      <c r="F1206" s="151" t="s">
        <v>3981</v>
      </c>
    </row>
    <row r="1207" spans="1:6" x14ac:dyDescent="0.2">
      <c r="A1207" s="151" t="s">
        <v>3917</v>
      </c>
      <c r="B1207" s="151" t="s">
        <v>3985</v>
      </c>
      <c r="C1207" s="151" t="s">
        <v>3919</v>
      </c>
      <c r="D1207" s="151" t="s">
        <v>3986</v>
      </c>
      <c r="E1207" s="144" t="str">
        <f t="shared" si="18"/>
        <v>兵庫県丹波市</v>
      </c>
      <c r="F1207" s="151" t="s">
        <v>3984</v>
      </c>
    </row>
    <row r="1208" spans="1:6" x14ac:dyDescent="0.2">
      <c r="A1208" s="151" t="s">
        <v>3917</v>
      </c>
      <c r="B1208" s="151" t="s">
        <v>3988</v>
      </c>
      <c r="C1208" s="151" t="s">
        <v>3919</v>
      </c>
      <c r="D1208" s="151" t="s">
        <v>3989</v>
      </c>
      <c r="E1208" s="144" t="str">
        <f t="shared" si="18"/>
        <v>兵庫県南あわじ市</v>
      </c>
      <c r="F1208" s="151" t="s">
        <v>3987</v>
      </c>
    </row>
    <row r="1209" spans="1:6" x14ac:dyDescent="0.2">
      <c r="A1209" s="151" t="s">
        <v>3917</v>
      </c>
      <c r="B1209" s="151" t="s">
        <v>3991</v>
      </c>
      <c r="C1209" s="151" t="s">
        <v>3919</v>
      </c>
      <c r="D1209" s="151" t="s">
        <v>3992</v>
      </c>
      <c r="E1209" s="144" t="str">
        <f t="shared" si="18"/>
        <v>兵庫県朝来市</v>
      </c>
      <c r="F1209" s="151" t="s">
        <v>3990</v>
      </c>
    </row>
    <row r="1210" spans="1:6" x14ac:dyDescent="0.2">
      <c r="A1210" s="151" t="s">
        <v>3917</v>
      </c>
      <c r="B1210" s="151" t="s">
        <v>3994</v>
      </c>
      <c r="C1210" s="151" t="s">
        <v>3919</v>
      </c>
      <c r="D1210" s="151" t="s">
        <v>3995</v>
      </c>
      <c r="E1210" s="144" t="str">
        <f t="shared" si="18"/>
        <v>兵庫県淡路市</v>
      </c>
      <c r="F1210" s="151" t="s">
        <v>3993</v>
      </c>
    </row>
    <row r="1211" spans="1:6" x14ac:dyDescent="0.2">
      <c r="A1211" s="151" t="s">
        <v>3917</v>
      </c>
      <c r="B1211" s="151" t="s">
        <v>3997</v>
      </c>
      <c r="C1211" s="151" t="s">
        <v>3919</v>
      </c>
      <c r="D1211" s="151" t="s">
        <v>3998</v>
      </c>
      <c r="E1211" s="144" t="str">
        <f t="shared" si="18"/>
        <v>兵庫県宍粟市</v>
      </c>
      <c r="F1211" s="151" t="s">
        <v>3996</v>
      </c>
    </row>
    <row r="1212" spans="1:6" x14ac:dyDescent="0.2">
      <c r="A1212" s="151" t="s">
        <v>3917</v>
      </c>
      <c r="B1212" s="151" t="s">
        <v>4000</v>
      </c>
      <c r="C1212" s="151" t="s">
        <v>3919</v>
      </c>
      <c r="D1212" s="151" t="s">
        <v>4001</v>
      </c>
      <c r="E1212" s="144" t="str">
        <f t="shared" si="18"/>
        <v>兵庫県加東市</v>
      </c>
      <c r="F1212" s="151" t="s">
        <v>3999</v>
      </c>
    </row>
    <row r="1213" spans="1:6" x14ac:dyDescent="0.2">
      <c r="A1213" s="151" t="s">
        <v>3917</v>
      </c>
      <c r="B1213" s="151" t="s">
        <v>4003</v>
      </c>
      <c r="C1213" s="151" t="s">
        <v>3919</v>
      </c>
      <c r="D1213" s="151" t="s">
        <v>4004</v>
      </c>
      <c r="E1213" s="144" t="str">
        <f t="shared" si="18"/>
        <v>兵庫県たつの市</v>
      </c>
      <c r="F1213" s="151" t="s">
        <v>4002</v>
      </c>
    </row>
    <row r="1214" spans="1:6" x14ac:dyDescent="0.2">
      <c r="A1214" s="151" t="s">
        <v>3917</v>
      </c>
      <c r="B1214" s="151" t="s">
        <v>4006</v>
      </c>
      <c r="C1214" s="151" t="s">
        <v>3919</v>
      </c>
      <c r="D1214" s="151" t="s">
        <v>4007</v>
      </c>
      <c r="E1214" s="144" t="str">
        <f t="shared" si="18"/>
        <v>兵庫県猪名川町</v>
      </c>
      <c r="F1214" s="151" t="s">
        <v>4005</v>
      </c>
    </row>
    <row r="1215" spans="1:6" x14ac:dyDescent="0.2">
      <c r="A1215" s="151" t="s">
        <v>3917</v>
      </c>
      <c r="B1215" s="151" t="s">
        <v>4009</v>
      </c>
      <c r="C1215" s="151" t="s">
        <v>3919</v>
      </c>
      <c r="D1215" s="151" t="s">
        <v>4010</v>
      </c>
      <c r="E1215" s="144" t="str">
        <f t="shared" si="18"/>
        <v>兵庫県多可町</v>
      </c>
      <c r="F1215" s="151" t="s">
        <v>4008</v>
      </c>
    </row>
    <row r="1216" spans="1:6" x14ac:dyDescent="0.2">
      <c r="A1216" s="151" t="s">
        <v>3917</v>
      </c>
      <c r="B1216" s="151" t="s">
        <v>4012</v>
      </c>
      <c r="C1216" s="151" t="s">
        <v>3919</v>
      </c>
      <c r="D1216" s="151" t="s">
        <v>4013</v>
      </c>
      <c r="E1216" s="144" t="str">
        <f t="shared" si="18"/>
        <v>兵庫県稲美町</v>
      </c>
      <c r="F1216" s="151" t="s">
        <v>4011</v>
      </c>
    </row>
    <row r="1217" spans="1:6" x14ac:dyDescent="0.2">
      <c r="A1217" s="151" t="s">
        <v>3917</v>
      </c>
      <c r="B1217" s="151" t="s">
        <v>4015</v>
      </c>
      <c r="C1217" s="151" t="s">
        <v>3919</v>
      </c>
      <c r="D1217" s="151" t="s">
        <v>4016</v>
      </c>
      <c r="E1217" s="144" t="str">
        <f t="shared" si="18"/>
        <v>兵庫県播磨町</v>
      </c>
      <c r="F1217" s="151" t="s">
        <v>4014</v>
      </c>
    </row>
    <row r="1218" spans="1:6" x14ac:dyDescent="0.2">
      <c r="A1218" s="151" t="s">
        <v>3917</v>
      </c>
      <c r="B1218" s="151" t="s">
        <v>4018</v>
      </c>
      <c r="C1218" s="151" t="s">
        <v>3919</v>
      </c>
      <c r="D1218" s="151" t="s">
        <v>4019</v>
      </c>
      <c r="E1218" s="144" t="str">
        <f t="shared" si="18"/>
        <v>兵庫県市川町</v>
      </c>
      <c r="F1218" s="151" t="s">
        <v>4017</v>
      </c>
    </row>
    <row r="1219" spans="1:6" x14ac:dyDescent="0.2">
      <c r="A1219" s="151" t="s">
        <v>3917</v>
      </c>
      <c r="B1219" s="151" t="s">
        <v>4021</v>
      </c>
      <c r="C1219" s="151" t="s">
        <v>3919</v>
      </c>
      <c r="D1219" s="151" t="s">
        <v>4022</v>
      </c>
      <c r="E1219" s="144" t="str">
        <f t="shared" si="18"/>
        <v>兵庫県福崎町</v>
      </c>
      <c r="F1219" s="151" t="s">
        <v>4020</v>
      </c>
    </row>
    <row r="1220" spans="1:6" x14ac:dyDescent="0.2">
      <c r="A1220" s="151" t="s">
        <v>3917</v>
      </c>
      <c r="B1220" s="151" t="s">
        <v>4024</v>
      </c>
      <c r="C1220" s="151" t="s">
        <v>3919</v>
      </c>
      <c r="D1220" s="151" t="s">
        <v>628</v>
      </c>
      <c r="E1220" s="144" t="str">
        <f t="shared" ref="E1220:E1283" si="19">CONCATENATE(A1220,B1220)</f>
        <v>兵庫県神河町</v>
      </c>
      <c r="F1220" s="151" t="s">
        <v>4023</v>
      </c>
    </row>
    <row r="1221" spans="1:6" x14ac:dyDescent="0.2">
      <c r="A1221" s="151" t="s">
        <v>3917</v>
      </c>
      <c r="B1221" s="151" t="s">
        <v>3905</v>
      </c>
      <c r="C1221" s="151" t="s">
        <v>3919</v>
      </c>
      <c r="D1221" s="151" t="s">
        <v>3906</v>
      </c>
      <c r="E1221" s="144" t="str">
        <f t="shared" si="19"/>
        <v>兵庫県太子町</v>
      </c>
      <c r="F1221" s="151" t="s">
        <v>4025</v>
      </c>
    </row>
    <row r="1222" spans="1:6" x14ac:dyDescent="0.2">
      <c r="A1222" s="151" t="s">
        <v>3917</v>
      </c>
      <c r="B1222" s="151" t="s">
        <v>4027</v>
      </c>
      <c r="C1222" s="151" t="s">
        <v>3919</v>
      </c>
      <c r="D1222" s="151" t="s">
        <v>4028</v>
      </c>
      <c r="E1222" s="144" t="str">
        <f t="shared" si="19"/>
        <v>兵庫県上郡町</v>
      </c>
      <c r="F1222" s="151" t="s">
        <v>4026</v>
      </c>
    </row>
    <row r="1223" spans="1:6" x14ac:dyDescent="0.2">
      <c r="A1223" s="151" t="s">
        <v>3917</v>
      </c>
      <c r="B1223" s="151" t="s">
        <v>4030</v>
      </c>
      <c r="C1223" s="151" t="s">
        <v>3919</v>
      </c>
      <c r="D1223" s="151" t="s">
        <v>4031</v>
      </c>
      <c r="E1223" s="144" t="str">
        <f t="shared" si="19"/>
        <v>兵庫県佐用町</v>
      </c>
      <c r="F1223" s="151" t="s">
        <v>4029</v>
      </c>
    </row>
    <row r="1224" spans="1:6" x14ac:dyDescent="0.2">
      <c r="A1224" s="151" t="s">
        <v>3917</v>
      </c>
      <c r="B1224" s="151" t="s">
        <v>4033</v>
      </c>
      <c r="C1224" s="151" t="s">
        <v>3919</v>
      </c>
      <c r="D1224" s="151" t="s">
        <v>4034</v>
      </c>
      <c r="E1224" s="144" t="str">
        <f t="shared" si="19"/>
        <v>兵庫県香美町</v>
      </c>
      <c r="F1224" s="151" t="s">
        <v>4032</v>
      </c>
    </row>
    <row r="1225" spans="1:6" x14ac:dyDescent="0.2">
      <c r="A1225" s="151" t="s">
        <v>3917</v>
      </c>
      <c r="B1225" s="151" t="s">
        <v>4036</v>
      </c>
      <c r="C1225" s="151" t="s">
        <v>3919</v>
      </c>
      <c r="D1225" s="151" t="s">
        <v>4037</v>
      </c>
      <c r="E1225" s="144" t="str">
        <f t="shared" si="19"/>
        <v>兵庫県新温泉町</v>
      </c>
      <c r="F1225" s="151" t="s">
        <v>4035</v>
      </c>
    </row>
    <row r="1226" spans="1:6" x14ac:dyDescent="0.2">
      <c r="A1226" s="148" t="s">
        <v>4039</v>
      </c>
      <c r="B1226" s="149"/>
      <c r="C1226" s="150" t="s">
        <v>4040</v>
      </c>
      <c r="D1226" s="149"/>
      <c r="E1226" s="144" t="str">
        <f t="shared" si="19"/>
        <v>奈良県</v>
      </c>
      <c r="F1226" s="148" t="s">
        <v>4038</v>
      </c>
    </row>
    <row r="1227" spans="1:6" x14ac:dyDescent="0.2">
      <c r="A1227" s="151" t="s">
        <v>4042</v>
      </c>
      <c r="B1227" s="151" t="s">
        <v>4043</v>
      </c>
      <c r="C1227" s="151" t="s">
        <v>4044</v>
      </c>
      <c r="D1227" s="151" t="s">
        <v>4045</v>
      </c>
      <c r="E1227" s="144" t="str">
        <f t="shared" si="19"/>
        <v>奈良県奈良市</v>
      </c>
      <c r="F1227" s="151" t="s">
        <v>4041</v>
      </c>
    </row>
    <row r="1228" spans="1:6" x14ac:dyDescent="0.2">
      <c r="A1228" s="151" t="s">
        <v>4042</v>
      </c>
      <c r="B1228" s="151" t="s">
        <v>4047</v>
      </c>
      <c r="C1228" s="151" t="s">
        <v>4044</v>
      </c>
      <c r="D1228" s="151" t="s">
        <v>4048</v>
      </c>
      <c r="E1228" s="144" t="str">
        <f t="shared" si="19"/>
        <v>奈良県大和高田市</v>
      </c>
      <c r="F1228" s="151" t="s">
        <v>4046</v>
      </c>
    </row>
    <row r="1229" spans="1:6" x14ac:dyDescent="0.2">
      <c r="A1229" s="151" t="s">
        <v>4042</v>
      </c>
      <c r="B1229" s="151" t="s">
        <v>4050</v>
      </c>
      <c r="C1229" s="151" t="s">
        <v>4044</v>
      </c>
      <c r="D1229" s="151" t="s">
        <v>4051</v>
      </c>
      <c r="E1229" s="144" t="str">
        <f t="shared" si="19"/>
        <v>奈良県大和郡山市</v>
      </c>
      <c r="F1229" s="151" t="s">
        <v>4049</v>
      </c>
    </row>
    <row r="1230" spans="1:6" x14ac:dyDescent="0.2">
      <c r="A1230" s="151" t="s">
        <v>4042</v>
      </c>
      <c r="B1230" s="151" t="s">
        <v>4053</v>
      </c>
      <c r="C1230" s="151" t="s">
        <v>4044</v>
      </c>
      <c r="D1230" s="151" t="s">
        <v>4054</v>
      </c>
      <c r="E1230" s="144" t="str">
        <f t="shared" si="19"/>
        <v>奈良県天理市</v>
      </c>
      <c r="F1230" s="151" t="s">
        <v>4052</v>
      </c>
    </row>
    <row r="1231" spans="1:6" x14ac:dyDescent="0.2">
      <c r="A1231" s="151" t="s">
        <v>4042</v>
      </c>
      <c r="B1231" s="151" t="s">
        <v>4056</v>
      </c>
      <c r="C1231" s="151" t="s">
        <v>4044</v>
      </c>
      <c r="D1231" s="151" t="s">
        <v>4057</v>
      </c>
      <c r="E1231" s="144" t="str">
        <f t="shared" si="19"/>
        <v>奈良県橿原市</v>
      </c>
      <c r="F1231" s="151" t="s">
        <v>4055</v>
      </c>
    </row>
    <row r="1232" spans="1:6" x14ac:dyDescent="0.2">
      <c r="A1232" s="151" t="s">
        <v>4042</v>
      </c>
      <c r="B1232" s="151" t="s">
        <v>4059</v>
      </c>
      <c r="C1232" s="151" t="s">
        <v>4044</v>
      </c>
      <c r="D1232" s="151" t="s">
        <v>4060</v>
      </c>
      <c r="E1232" s="144" t="str">
        <f t="shared" si="19"/>
        <v>奈良県桜井市</v>
      </c>
      <c r="F1232" s="151" t="s">
        <v>4058</v>
      </c>
    </row>
    <row r="1233" spans="1:6" x14ac:dyDescent="0.2">
      <c r="A1233" s="151" t="s">
        <v>4042</v>
      </c>
      <c r="B1233" s="151" t="s">
        <v>4062</v>
      </c>
      <c r="C1233" s="151" t="s">
        <v>4044</v>
      </c>
      <c r="D1233" s="151" t="s">
        <v>4063</v>
      </c>
      <c r="E1233" s="144" t="str">
        <f t="shared" si="19"/>
        <v>奈良県五條市</v>
      </c>
      <c r="F1233" s="151" t="s">
        <v>4061</v>
      </c>
    </row>
    <row r="1234" spans="1:6" x14ac:dyDescent="0.2">
      <c r="A1234" s="151" t="s">
        <v>4042</v>
      </c>
      <c r="B1234" s="151" t="s">
        <v>4065</v>
      </c>
      <c r="C1234" s="151" t="s">
        <v>4044</v>
      </c>
      <c r="D1234" s="151" t="s">
        <v>4066</v>
      </c>
      <c r="E1234" s="144" t="str">
        <f t="shared" si="19"/>
        <v>奈良県御所市</v>
      </c>
      <c r="F1234" s="151" t="s">
        <v>4064</v>
      </c>
    </row>
    <row r="1235" spans="1:6" x14ac:dyDescent="0.2">
      <c r="A1235" s="151" t="s">
        <v>4042</v>
      </c>
      <c r="B1235" s="151" t="s">
        <v>4068</v>
      </c>
      <c r="C1235" s="151" t="s">
        <v>4044</v>
      </c>
      <c r="D1235" s="151" t="s">
        <v>4069</v>
      </c>
      <c r="E1235" s="144" t="str">
        <f t="shared" si="19"/>
        <v>奈良県生駒市</v>
      </c>
      <c r="F1235" s="151" t="s">
        <v>4067</v>
      </c>
    </row>
    <row r="1236" spans="1:6" x14ac:dyDescent="0.2">
      <c r="A1236" s="151" t="s">
        <v>4042</v>
      </c>
      <c r="B1236" s="151" t="s">
        <v>4071</v>
      </c>
      <c r="C1236" s="151" t="s">
        <v>4044</v>
      </c>
      <c r="D1236" s="151" t="s">
        <v>4072</v>
      </c>
      <c r="E1236" s="144" t="str">
        <f t="shared" si="19"/>
        <v>奈良県香芝市</v>
      </c>
      <c r="F1236" s="151" t="s">
        <v>4070</v>
      </c>
    </row>
    <row r="1237" spans="1:6" x14ac:dyDescent="0.2">
      <c r="A1237" s="151" t="s">
        <v>4042</v>
      </c>
      <c r="B1237" s="151" t="s">
        <v>4074</v>
      </c>
      <c r="C1237" s="151" t="s">
        <v>4044</v>
      </c>
      <c r="D1237" s="151" t="s">
        <v>4075</v>
      </c>
      <c r="E1237" s="144" t="str">
        <f t="shared" si="19"/>
        <v>奈良県葛城市</v>
      </c>
      <c r="F1237" s="151" t="s">
        <v>4073</v>
      </c>
    </row>
    <row r="1238" spans="1:6" x14ac:dyDescent="0.2">
      <c r="A1238" s="151" t="s">
        <v>4042</v>
      </c>
      <c r="B1238" s="151" t="s">
        <v>4077</v>
      </c>
      <c r="C1238" s="151" t="s">
        <v>4044</v>
      </c>
      <c r="D1238" s="151" t="s">
        <v>4078</v>
      </c>
      <c r="E1238" s="144" t="str">
        <f t="shared" si="19"/>
        <v>奈良県宇陀市</v>
      </c>
      <c r="F1238" s="151" t="s">
        <v>4076</v>
      </c>
    </row>
    <row r="1239" spans="1:6" x14ac:dyDescent="0.2">
      <c r="A1239" s="151" t="s">
        <v>4042</v>
      </c>
      <c r="B1239" s="151" t="s">
        <v>4080</v>
      </c>
      <c r="C1239" s="151" t="s">
        <v>4044</v>
      </c>
      <c r="D1239" s="151" t="s">
        <v>4081</v>
      </c>
      <c r="E1239" s="144" t="str">
        <f t="shared" si="19"/>
        <v>奈良県山添村</v>
      </c>
      <c r="F1239" s="151" t="s">
        <v>4079</v>
      </c>
    </row>
    <row r="1240" spans="1:6" x14ac:dyDescent="0.2">
      <c r="A1240" s="151" t="s">
        <v>4042</v>
      </c>
      <c r="B1240" s="151" t="s">
        <v>4083</v>
      </c>
      <c r="C1240" s="151" t="s">
        <v>4044</v>
      </c>
      <c r="D1240" s="151" t="s">
        <v>4084</v>
      </c>
      <c r="E1240" s="144" t="str">
        <f t="shared" si="19"/>
        <v>奈良県平群町</v>
      </c>
      <c r="F1240" s="151" t="s">
        <v>4082</v>
      </c>
    </row>
    <row r="1241" spans="1:6" x14ac:dyDescent="0.2">
      <c r="A1241" s="151" t="s">
        <v>4042</v>
      </c>
      <c r="B1241" s="151" t="s">
        <v>4086</v>
      </c>
      <c r="C1241" s="151" t="s">
        <v>4044</v>
      </c>
      <c r="D1241" s="151" t="s">
        <v>4087</v>
      </c>
      <c r="E1241" s="144" t="str">
        <f t="shared" si="19"/>
        <v>奈良県三郷町</v>
      </c>
      <c r="F1241" s="151" t="s">
        <v>4085</v>
      </c>
    </row>
    <row r="1242" spans="1:6" x14ac:dyDescent="0.2">
      <c r="A1242" s="151" t="s">
        <v>4042</v>
      </c>
      <c r="B1242" s="151" t="s">
        <v>4089</v>
      </c>
      <c r="C1242" s="151" t="s">
        <v>4044</v>
      </c>
      <c r="D1242" s="151" t="s">
        <v>4090</v>
      </c>
      <c r="E1242" s="144" t="str">
        <f t="shared" si="19"/>
        <v>奈良県斑鳩町</v>
      </c>
      <c r="F1242" s="151" t="s">
        <v>4088</v>
      </c>
    </row>
    <row r="1243" spans="1:6" x14ac:dyDescent="0.2">
      <c r="A1243" s="151" t="s">
        <v>4042</v>
      </c>
      <c r="B1243" s="151" t="s">
        <v>4092</v>
      </c>
      <c r="C1243" s="151" t="s">
        <v>4044</v>
      </c>
      <c r="D1243" s="151" t="s">
        <v>4093</v>
      </c>
      <c r="E1243" s="144" t="str">
        <f t="shared" si="19"/>
        <v>奈良県安堵町</v>
      </c>
      <c r="F1243" s="151" t="s">
        <v>4091</v>
      </c>
    </row>
    <row r="1244" spans="1:6" x14ac:dyDescent="0.2">
      <c r="A1244" s="151" t="s">
        <v>4042</v>
      </c>
      <c r="B1244" s="151" t="s">
        <v>1398</v>
      </c>
      <c r="C1244" s="151" t="s">
        <v>4044</v>
      </c>
      <c r="D1244" s="151" t="s">
        <v>4095</v>
      </c>
      <c r="E1244" s="144" t="str">
        <f t="shared" si="19"/>
        <v>奈良県川西町</v>
      </c>
      <c r="F1244" s="151" t="s">
        <v>4094</v>
      </c>
    </row>
    <row r="1245" spans="1:6" x14ac:dyDescent="0.2">
      <c r="A1245" s="151" t="s">
        <v>4042</v>
      </c>
      <c r="B1245" s="151" t="s">
        <v>4097</v>
      </c>
      <c r="C1245" s="151" t="s">
        <v>4044</v>
      </c>
      <c r="D1245" s="151" t="s">
        <v>4098</v>
      </c>
      <c r="E1245" s="144" t="str">
        <f t="shared" si="19"/>
        <v>奈良県三宅町</v>
      </c>
      <c r="F1245" s="151" t="s">
        <v>4096</v>
      </c>
    </row>
    <row r="1246" spans="1:6" x14ac:dyDescent="0.2">
      <c r="A1246" s="151" t="s">
        <v>4042</v>
      </c>
      <c r="B1246" s="151" t="s">
        <v>4100</v>
      </c>
      <c r="C1246" s="151" t="s">
        <v>4044</v>
      </c>
      <c r="D1246" s="151" t="s">
        <v>4101</v>
      </c>
      <c r="E1246" s="144" t="str">
        <f t="shared" si="19"/>
        <v>奈良県田原本町</v>
      </c>
      <c r="F1246" s="151" t="s">
        <v>4099</v>
      </c>
    </row>
    <row r="1247" spans="1:6" x14ac:dyDescent="0.2">
      <c r="A1247" s="151" t="s">
        <v>4042</v>
      </c>
      <c r="B1247" s="151" t="s">
        <v>4103</v>
      </c>
      <c r="C1247" s="151" t="s">
        <v>4044</v>
      </c>
      <c r="D1247" s="151" t="s">
        <v>4104</v>
      </c>
      <c r="E1247" s="144" t="str">
        <f t="shared" si="19"/>
        <v>奈良県曽爾村</v>
      </c>
      <c r="F1247" s="151" t="s">
        <v>4102</v>
      </c>
    </row>
    <row r="1248" spans="1:6" x14ac:dyDescent="0.2">
      <c r="A1248" s="151" t="s">
        <v>4042</v>
      </c>
      <c r="B1248" s="151" t="s">
        <v>4106</v>
      </c>
      <c r="C1248" s="151" t="s">
        <v>4044</v>
      </c>
      <c r="D1248" s="151" t="s">
        <v>4107</v>
      </c>
      <c r="E1248" s="144" t="str">
        <f t="shared" si="19"/>
        <v>奈良県御杖村</v>
      </c>
      <c r="F1248" s="151" t="s">
        <v>4105</v>
      </c>
    </row>
    <row r="1249" spans="1:6" x14ac:dyDescent="0.2">
      <c r="A1249" s="151" t="s">
        <v>4042</v>
      </c>
      <c r="B1249" s="151" t="s">
        <v>4109</v>
      </c>
      <c r="C1249" s="151" t="s">
        <v>4044</v>
      </c>
      <c r="D1249" s="151" t="s">
        <v>4110</v>
      </c>
      <c r="E1249" s="144" t="str">
        <f t="shared" si="19"/>
        <v>奈良県高取町</v>
      </c>
      <c r="F1249" s="151" t="s">
        <v>4108</v>
      </c>
    </row>
    <row r="1250" spans="1:6" x14ac:dyDescent="0.2">
      <c r="A1250" s="151" t="s">
        <v>4042</v>
      </c>
      <c r="B1250" s="151" t="s">
        <v>4112</v>
      </c>
      <c r="C1250" s="151" t="s">
        <v>4044</v>
      </c>
      <c r="D1250" s="151" t="s">
        <v>4113</v>
      </c>
      <c r="E1250" s="144" t="str">
        <f t="shared" si="19"/>
        <v>奈良県明日香村</v>
      </c>
      <c r="F1250" s="151" t="s">
        <v>4111</v>
      </c>
    </row>
    <row r="1251" spans="1:6" x14ac:dyDescent="0.2">
      <c r="A1251" s="151" t="s">
        <v>4042</v>
      </c>
      <c r="B1251" s="151" t="s">
        <v>4115</v>
      </c>
      <c r="C1251" s="151" t="s">
        <v>4044</v>
      </c>
      <c r="D1251" s="151" t="s">
        <v>4116</v>
      </c>
      <c r="E1251" s="144" t="str">
        <f t="shared" si="19"/>
        <v>奈良県上牧町</v>
      </c>
      <c r="F1251" s="151" t="s">
        <v>4114</v>
      </c>
    </row>
    <row r="1252" spans="1:6" x14ac:dyDescent="0.2">
      <c r="A1252" s="151" t="s">
        <v>4042</v>
      </c>
      <c r="B1252" s="151" t="s">
        <v>4118</v>
      </c>
      <c r="C1252" s="151" t="s">
        <v>4044</v>
      </c>
      <c r="D1252" s="151" t="s">
        <v>4119</v>
      </c>
      <c r="E1252" s="144" t="str">
        <f t="shared" si="19"/>
        <v>奈良県王寺町</v>
      </c>
      <c r="F1252" s="151" t="s">
        <v>4117</v>
      </c>
    </row>
    <row r="1253" spans="1:6" x14ac:dyDescent="0.2">
      <c r="A1253" s="151" t="s">
        <v>4042</v>
      </c>
      <c r="B1253" s="151" t="s">
        <v>4121</v>
      </c>
      <c r="C1253" s="151" t="s">
        <v>4044</v>
      </c>
      <c r="D1253" s="151" t="s">
        <v>4122</v>
      </c>
      <c r="E1253" s="144" t="str">
        <f t="shared" si="19"/>
        <v>奈良県広陵町</v>
      </c>
      <c r="F1253" s="151" t="s">
        <v>4120</v>
      </c>
    </row>
    <row r="1254" spans="1:6" x14ac:dyDescent="0.2">
      <c r="A1254" s="151" t="s">
        <v>4042</v>
      </c>
      <c r="B1254" s="151" t="s">
        <v>4124</v>
      </c>
      <c r="C1254" s="151" t="s">
        <v>4044</v>
      </c>
      <c r="D1254" s="151" t="s">
        <v>4125</v>
      </c>
      <c r="E1254" s="144" t="str">
        <f t="shared" si="19"/>
        <v>奈良県河合町</v>
      </c>
      <c r="F1254" s="151" t="s">
        <v>4123</v>
      </c>
    </row>
    <row r="1255" spans="1:6" x14ac:dyDescent="0.2">
      <c r="A1255" s="151" t="s">
        <v>4042</v>
      </c>
      <c r="B1255" s="151" t="s">
        <v>4127</v>
      </c>
      <c r="C1255" s="151" t="s">
        <v>4044</v>
      </c>
      <c r="D1255" s="151" t="s">
        <v>4128</v>
      </c>
      <c r="E1255" s="144" t="str">
        <f t="shared" si="19"/>
        <v>奈良県吉野町</v>
      </c>
      <c r="F1255" s="151" t="s">
        <v>4126</v>
      </c>
    </row>
    <row r="1256" spans="1:6" x14ac:dyDescent="0.2">
      <c r="A1256" s="151" t="s">
        <v>4042</v>
      </c>
      <c r="B1256" s="151" t="s">
        <v>4130</v>
      </c>
      <c r="C1256" s="151" t="s">
        <v>4044</v>
      </c>
      <c r="D1256" s="151" t="s">
        <v>4131</v>
      </c>
      <c r="E1256" s="144" t="str">
        <f t="shared" si="19"/>
        <v>奈良県大淀町</v>
      </c>
      <c r="F1256" s="151" t="s">
        <v>4129</v>
      </c>
    </row>
    <row r="1257" spans="1:6" x14ac:dyDescent="0.2">
      <c r="A1257" s="151" t="s">
        <v>4042</v>
      </c>
      <c r="B1257" s="151" t="s">
        <v>4133</v>
      </c>
      <c r="C1257" s="151" t="s">
        <v>4044</v>
      </c>
      <c r="D1257" s="151" t="s">
        <v>4134</v>
      </c>
      <c r="E1257" s="144" t="str">
        <f t="shared" si="19"/>
        <v>奈良県下市町</v>
      </c>
      <c r="F1257" s="151" t="s">
        <v>4132</v>
      </c>
    </row>
    <row r="1258" spans="1:6" x14ac:dyDescent="0.2">
      <c r="A1258" s="151" t="s">
        <v>4042</v>
      </c>
      <c r="B1258" s="151" t="s">
        <v>4136</v>
      </c>
      <c r="C1258" s="151" t="s">
        <v>4044</v>
      </c>
      <c r="D1258" s="151" t="s">
        <v>4137</v>
      </c>
      <c r="E1258" s="144" t="str">
        <f t="shared" si="19"/>
        <v>奈良県黒滝村</v>
      </c>
      <c r="F1258" s="151" t="s">
        <v>4135</v>
      </c>
    </row>
    <row r="1259" spans="1:6" x14ac:dyDescent="0.2">
      <c r="A1259" s="151" t="s">
        <v>4042</v>
      </c>
      <c r="B1259" s="151" t="s">
        <v>4139</v>
      </c>
      <c r="C1259" s="151" t="s">
        <v>4044</v>
      </c>
      <c r="D1259" s="151" t="s">
        <v>4140</v>
      </c>
      <c r="E1259" s="144" t="str">
        <f t="shared" si="19"/>
        <v>奈良県天川村</v>
      </c>
      <c r="F1259" s="151" t="s">
        <v>4138</v>
      </c>
    </row>
    <row r="1260" spans="1:6" x14ac:dyDescent="0.2">
      <c r="A1260" s="151" t="s">
        <v>4042</v>
      </c>
      <c r="B1260" s="151" t="s">
        <v>4142</v>
      </c>
      <c r="C1260" s="151" t="s">
        <v>4044</v>
      </c>
      <c r="D1260" s="151" t="s">
        <v>4143</v>
      </c>
      <c r="E1260" s="144" t="str">
        <f t="shared" si="19"/>
        <v>奈良県野迫川村</v>
      </c>
      <c r="F1260" s="151" t="s">
        <v>4141</v>
      </c>
    </row>
    <row r="1261" spans="1:6" x14ac:dyDescent="0.2">
      <c r="A1261" s="151" t="s">
        <v>4042</v>
      </c>
      <c r="B1261" s="151" t="s">
        <v>4145</v>
      </c>
      <c r="C1261" s="151" t="s">
        <v>4044</v>
      </c>
      <c r="D1261" s="151" t="s">
        <v>4146</v>
      </c>
      <c r="E1261" s="144" t="str">
        <f t="shared" si="19"/>
        <v>奈良県十津川村</v>
      </c>
      <c r="F1261" s="151" t="s">
        <v>4144</v>
      </c>
    </row>
    <row r="1262" spans="1:6" x14ac:dyDescent="0.2">
      <c r="A1262" s="151" t="s">
        <v>4042</v>
      </c>
      <c r="B1262" s="151" t="s">
        <v>4148</v>
      </c>
      <c r="C1262" s="151" t="s">
        <v>4044</v>
      </c>
      <c r="D1262" s="151" t="s">
        <v>4149</v>
      </c>
      <c r="E1262" s="144" t="str">
        <f t="shared" si="19"/>
        <v>奈良県下北山村</v>
      </c>
      <c r="F1262" s="151" t="s">
        <v>4147</v>
      </c>
    </row>
    <row r="1263" spans="1:6" x14ac:dyDescent="0.2">
      <c r="A1263" s="151" t="s">
        <v>4042</v>
      </c>
      <c r="B1263" s="151" t="s">
        <v>4151</v>
      </c>
      <c r="C1263" s="151" t="s">
        <v>4044</v>
      </c>
      <c r="D1263" s="151" t="s">
        <v>4152</v>
      </c>
      <c r="E1263" s="144" t="str">
        <f t="shared" si="19"/>
        <v>奈良県上北山村</v>
      </c>
      <c r="F1263" s="151" t="s">
        <v>4150</v>
      </c>
    </row>
    <row r="1264" spans="1:6" x14ac:dyDescent="0.2">
      <c r="A1264" s="151" t="s">
        <v>4042</v>
      </c>
      <c r="B1264" s="151" t="s">
        <v>2982</v>
      </c>
      <c r="C1264" s="151" t="s">
        <v>4044</v>
      </c>
      <c r="D1264" s="151" t="s">
        <v>2983</v>
      </c>
      <c r="E1264" s="144" t="str">
        <f t="shared" si="19"/>
        <v>奈良県川上村</v>
      </c>
      <c r="F1264" s="151" t="s">
        <v>4153</v>
      </c>
    </row>
    <row r="1265" spans="1:6" x14ac:dyDescent="0.2">
      <c r="A1265" s="151" t="s">
        <v>4042</v>
      </c>
      <c r="B1265" s="151" t="s">
        <v>4155</v>
      </c>
      <c r="C1265" s="151" t="s">
        <v>4044</v>
      </c>
      <c r="D1265" s="151" t="s">
        <v>4156</v>
      </c>
      <c r="E1265" s="144" t="str">
        <f t="shared" si="19"/>
        <v>奈良県東吉野村</v>
      </c>
      <c r="F1265" s="151" t="s">
        <v>4154</v>
      </c>
    </row>
    <row r="1266" spans="1:6" x14ac:dyDescent="0.2">
      <c r="A1266" s="148" t="s">
        <v>4158</v>
      </c>
      <c r="B1266" s="149"/>
      <c r="C1266" s="150" t="s">
        <v>4159</v>
      </c>
      <c r="D1266" s="149"/>
      <c r="E1266" s="144" t="str">
        <f t="shared" si="19"/>
        <v>和歌山県</v>
      </c>
      <c r="F1266" s="148" t="s">
        <v>4157</v>
      </c>
    </row>
    <row r="1267" spans="1:6" x14ac:dyDescent="0.2">
      <c r="A1267" s="151" t="s">
        <v>4161</v>
      </c>
      <c r="B1267" s="151" t="s">
        <v>4162</v>
      </c>
      <c r="C1267" s="151" t="s">
        <v>4163</v>
      </c>
      <c r="D1267" s="151" t="s">
        <v>4164</v>
      </c>
      <c r="E1267" s="144" t="str">
        <f t="shared" si="19"/>
        <v>和歌山県和歌山市</v>
      </c>
      <c r="F1267" s="151" t="s">
        <v>4160</v>
      </c>
    </row>
    <row r="1268" spans="1:6" x14ac:dyDescent="0.2">
      <c r="A1268" s="151" t="s">
        <v>4161</v>
      </c>
      <c r="B1268" s="151" t="s">
        <v>4166</v>
      </c>
      <c r="C1268" s="151" t="s">
        <v>4163</v>
      </c>
      <c r="D1268" s="151" t="s">
        <v>4167</v>
      </c>
      <c r="E1268" s="144" t="str">
        <f t="shared" si="19"/>
        <v>和歌山県海南市</v>
      </c>
      <c r="F1268" s="151" t="s">
        <v>4165</v>
      </c>
    </row>
    <row r="1269" spans="1:6" x14ac:dyDescent="0.2">
      <c r="A1269" s="151" t="s">
        <v>4161</v>
      </c>
      <c r="B1269" s="151" t="s">
        <v>4169</v>
      </c>
      <c r="C1269" s="151" t="s">
        <v>4163</v>
      </c>
      <c r="D1269" s="151" t="s">
        <v>4170</v>
      </c>
      <c r="E1269" s="144" t="str">
        <f t="shared" si="19"/>
        <v>和歌山県橋本市</v>
      </c>
      <c r="F1269" s="151" t="s">
        <v>4168</v>
      </c>
    </row>
    <row r="1270" spans="1:6" x14ac:dyDescent="0.2">
      <c r="A1270" s="151" t="s">
        <v>4161</v>
      </c>
      <c r="B1270" s="151" t="s">
        <v>4172</v>
      </c>
      <c r="C1270" s="151" t="s">
        <v>4163</v>
      </c>
      <c r="D1270" s="151" t="s">
        <v>4173</v>
      </c>
      <c r="E1270" s="144" t="str">
        <f t="shared" si="19"/>
        <v>和歌山県有田市</v>
      </c>
      <c r="F1270" s="151" t="s">
        <v>4171</v>
      </c>
    </row>
    <row r="1271" spans="1:6" x14ac:dyDescent="0.2">
      <c r="A1271" s="151" t="s">
        <v>4161</v>
      </c>
      <c r="B1271" s="151" t="s">
        <v>4175</v>
      </c>
      <c r="C1271" s="151" t="s">
        <v>4163</v>
      </c>
      <c r="D1271" s="151" t="s">
        <v>4176</v>
      </c>
      <c r="E1271" s="144" t="str">
        <f t="shared" si="19"/>
        <v>和歌山県御坊市</v>
      </c>
      <c r="F1271" s="151" t="s">
        <v>4174</v>
      </c>
    </row>
    <row r="1272" spans="1:6" x14ac:dyDescent="0.2">
      <c r="A1272" s="151" t="s">
        <v>4161</v>
      </c>
      <c r="B1272" s="151" t="s">
        <v>4178</v>
      </c>
      <c r="C1272" s="151" t="s">
        <v>4163</v>
      </c>
      <c r="D1272" s="151" t="s">
        <v>4179</v>
      </c>
      <c r="E1272" s="144" t="str">
        <f t="shared" si="19"/>
        <v>和歌山県田辺市</v>
      </c>
      <c r="F1272" s="151" t="s">
        <v>4177</v>
      </c>
    </row>
    <row r="1273" spans="1:6" x14ac:dyDescent="0.2">
      <c r="A1273" s="151" t="s">
        <v>4161</v>
      </c>
      <c r="B1273" s="151" t="s">
        <v>4181</v>
      </c>
      <c r="C1273" s="151" t="s">
        <v>4163</v>
      </c>
      <c r="D1273" s="151" t="s">
        <v>4182</v>
      </c>
      <c r="E1273" s="144" t="str">
        <f t="shared" si="19"/>
        <v>和歌山県新宮市</v>
      </c>
      <c r="F1273" s="151" t="s">
        <v>4180</v>
      </c>
    </row>
    <row r="1274" spans="1:6" x14ac:dyDescent="0.2">
      <c r="A1274" s="151" t="s">
        <v>4161</v>
      </c>
      <c r="B1274" s="151" t="s">
        <v>4184</v>
      </c>
      <c r="C1274" s="151" t="s">
        <v>4163</v>
      </c>
      <c r="D1274" s="151" t="s">
        <v>4185</v>
      </c>
      <c r="E1274" s="144" t="str">
        <f t="shared" si="19"/>
        <v>和歌山県紀の川市</v>
      </c>
      <c r="F1274" s="151" t="s">
        <v>4183</v>
      </c>
    </row>
    <row r="1275" spans="1:6" x14ac:dyDescent="0.2">
      <c r="A1275" s="151" t="s">
        <v>4161</v>
      </c>
      <c r="B1275" s="151" t="s">
        <v>4187</v>
      </c>
      <c r="C1275" s="151" t="s">
        <v>4163</v>
      </c>
      <c r="D1275" s="151" t="s">
        <v>4188</v>
      </c>
      <c r="E1275" s="144" t="str">
        <f t="shared" si="19"/>
        <v>和歌山県岩出市</v>
      </c>
      <c r="F1275" s="151" t="s">
        <v>4186</v>
      </c>
    </row>
    <row r="1276" spans="1:6" x14ac:dyDescent="0.2">
      <c r="A1276" s="151" t="s">
        <v>4161</v>
      </c>
      <c r="B1276" s="151" t="s">
        <v>4190</v>
      </c>
      <c r="C1276" s="151" t="s">
        <v>4163</v>
      </c>
      <c r="D1276" s="151" t="s">
        <v>4191</v>
      </c>
      <c r="E1276" s="144" t="str">
        <f t="shared" si="19"/>
        <v>和歌山県紀美野町</v>
      </c>
      <c r="F1276" s="151" t="s">
        <v>4189</v>
      </c>
    </row>
    <row r="1277" spans="1:6" x14ac:dyDescent="0.2">
      <c r="A1277" s="151" t="s">
        <v>4161</v>
      </c>
      <c r="B1277" s="151" t="s">
        <v>4193</v>
      </c>
      <c r="C1277" s="151" t="s">
        <v>4163</v>
      </c>
      <c r="D1277" s="151" t="s">
        <v>4194</v>
      </c>
      <c r="E1277" s="144" t="str">
        <f t="shared" si="19"/>
        <v>和歌山県かつらぎ町</v>
      </c>
      <c r="F1277" s="151" t="s">
        <v>4192</v>
      </c>
    </row>
    <row r="1278" spans="1:6" x14ac:dyDescent="0.2">
      <c r="A1278" s="151" t="s">
        <v>4161</v>
      </c>
      <c r="B1278" s="151" t="s">
        <v>4196</v>
      </c>
      <c r="C1278" s="151" t="s">
        <v>4163</v>
      </c>
      <c r="D1278" s="151" t="s">
        <v>4197</v>
      </c>
      <c r="E1278" s="144" t="str">
        <f t="shared" si="19"/>
        <v>和歌山県九度山町</v>
      </c>
      <c r="F1278" s="151" t="s">
        <v>4195</v>
      </c>
    </row>
    <row r="1279" spans="1:6" x14ac:dyDescent="0.2">
      <c r="A1279" s="151" t="s">
        <v>4161</v>
      </c>
      <c r="B1279" s="151" t="s">
        <v>4199</v>
      </c>
      <c r="C1279" s="151" t="s">
        <v>4163</v>
      </c>
      <c r="D1279" s="151" t="s">
        <v>4200</v>
      </c>
      <c r="E1279" s="144" t="str">
        <f t="shared" si="19"/>
        <v>和歌山県高野町</v>
      </c>
      <c r="F1279" s="151" t="s">
        <v>4198</v>
      </c>
    </row>
    <row r="1280" spans="1:6" x14ac:dyDescent="0.2">
      <c r="A1280" s="151" t="s">
        <v>4161</v>
      </c>
      <c r="B1280" s="151" t="s">
        <v>4202</v>
      </c>
      <c r="C1280" s="151" t="s">
        <v>4163</v>
      </c>
      <c r="D1280" s="151" t="s">
        <v>4203</v>
      </c>
      <c r="E1280" s="144" t="str">
        <f t="shared" si="19"/>
        <v>和歌山県湯浅町</v>
      </c>
      <c r="F1280" s="151" t="s">
        <v>4201</v>
      </c>
    </row>
    <row r="1281" spans="1:6" x14ac:dyDescent="0.2">
      <c r="A1281" s="151" t="s">
        <v>4161</v>
      </c>
      <c r="B1281" s="151" t="s">
        <v>4205</v>
      </c>
      <c r="C1281" s="151" t="s">
        <v>4163</v>
      </c>
      <c r="D1281" s="151" t="s">
        <v>4206</v>
      </c>
      <c r="E1281" s="144" t="str">
        <f t="shared" si="19"/>
        <v>和歌山県広川町</v>
      </c>
      <c r="F1281" s="151" t="s">
        <v>4204</v>
      </c>
    </row>
    <row r="1282" spans="1:6" x14ac:dyDescent="0.2">
      <c r="A1282" s="151" t="s">
        <v>4161</v>
      </c>
      <c r="B1282" s="151" t="s">
        <v>4208</v>
      </c>
      <c r="C1282" s="151" t="s">
        <v>4163</v>
      </c>
      <c r="D1282" s="151" t="s">
        <v>4209</v>
      </c>
      <c r="E1282" s="144" t="str">
        <f t="shared" si="19"/>
        <v>和歌山県有田川町</v>
      </c>
      <c r="F1282" s="151" t="s">
        <v>4207</v>
      </c>
    </row>
    <row r="1283" spans="1:6" x14ac:dyDescent="0.2">
      <c r="A1283" s="151" t="s">
        <v>4161</v>
      </c>
      <c r="B1283" s="151" t="s">
        <v>2822</v>
      </c>
      <c r="C1283" s="151" t="s">
        <v>4163</v>
      </c>
      <c r="D1283" s="151" t="s">
        <v>2823</v>
      </c>
      <c r="E1283" s="144" t="str">
        <f t="shared" si="19"/>
        <v>和歌山県美浜町</v>
      </c>
      <c r="F1283" s="151" t="s">
        <v>4210</v>
      </c>
    </row>
    <row r="1284" spans="1:6" x14ac:dyDescent="0.2">
      <c r="A1284" s="151" t="s">
        <v>4161</v>
      </c>
      <c r="B1284" s="151" t="s">
        <v>782</v>
      </c>
      <c r="C1284" s="151" t="s">
        <v>4163</v>
      </c>
      <c r="D1284" s="151" t="s">
        <v>783</v>
      </c>
      <c r="E1284" s="144" t="str">
        <f t="shared" ref="E1284:E1347" si="20">CONCATENATE(A1284,B1284)</f>
        <v>和歌山県日高町</v>
      </c>
      <c r="F1284" s="151" t="s">
        <v>4211</v>
      </c>
    </row>
    <row r="1285" spans="1:6" x14ac:dyDescent="0.2">
      <c r="A1285" s="151" t="s">
        <v>4161</v>
      </c>
      <c r="B1285" s="151" t="s">
        <v>4213</v>
      </c>
      <c r="C1285" s="151" t="s">
        <v>4163</v>
      </c>
      <c r="D1285" s="151" t="s">
        <v>4214</v>
      </c>
      <c r="E1285" s="144" t="str">
        <f t="shared" si="20"/>
        <v>和歌山県由良町</v>
      </c>
      <c r="F1285" s="151" t="s">
        <v>4212</v>
      </c>
    </row>
    <row r="1286" spans="1:6" x14ac:dyDescent="0.2">
      <c r="A1286" s="151" t="s">
        <v>4161</v>
      </c>
      <c r="B1286" s="151" t="s">
        <v>4216</v>
      </c>
      <c r="C1286" s="151" t="s">
        <v>4163</v>
      </c>
      <c r="D1286" s="151" t="s">
        <v>4013</v>
      </c>
      <c r="E1286" s="144" t="str">
        <f t="shared" si="20"/>
        <v>和歌山県印南町</v>
      </c>
      <c r="F1286" s="151" t="s">
        <v>4215</v>
      </c>
    </row>
    <row r="1287" spans="1:6" x14ac:dyDescent="0.2">
      <c r="A1287" s="151" t="s">
        <v>4161</v>
      </c>
      <c r="B1287" s="151" t="s">
        <v>4218</v>
      </c>
      <c r="C1287" s="151" t="s">
        <v>4163</v>
      </c>
      <c r="D1287" s="151" t="s">
        <v>4219</v>
      </c>
      <c r="E1287" s="144" t="str">
        <f t="shared" si="20"/>
        <v>和歌山県みなべ町</v>
      </c>
      <c r="F1287" s="151" t="s">
        <v>4217</v>
      </c>
    </row>
    <row r="1288" spans="1:6" x14ac:dyDescent="0.2">
      <c r="A1288" s="151" t="s">
        <v>4161</v>
      </c>
      <c r="B1288" s="151" t="s">
        <v>4221</v>
      </c>
      <c r="C1288" s="151" t="s">
        <v>4163</v>
      </c>
      <c r="D1288" s="151" t="s">
        <v>4222</v>
      </c>
      <c r="E1288" s="144" t="str">
        <f t="shared" si="20"/>
        <v>和歌山県日高川町</v>
      </c>
      <c r="F1288" s="151" t="s">
        <v>4220</v>
      </c>
    </row>
    <row r="1289" spans="1:6" x14ac:dyDescent="0.2">
      <c r="A1289" s="151" t="s">
        <v>4161</v>
      </c>
      <c r="B1289" s="151" t="s">
        <v>4224</v>
      </c>
      <c r="C1289" s="151" t="s">
        <v>4163</v>
      </c>
      <c r="D1289" s="151" t="s">
        <v>4225</v>
      </c>
      <c r="E1289" s="144" t="str">
        <f t="shared" si="20"/>
        <v>和歌山県白浜町</v>
      </c>
      <c r="F1289" s="151" t="s">
        <v>4223</v>
      </c>
    </row>
    <row r="1290" spans="1:6" x14ac:dyDescent="0.2">
      <c r="A1290" s="151" t="s">
        <v>4161</v>
      </c>
      <c r="B1290" s="151" t="s">
        <v>4227</v>
      </c>
      <c r="C1290" s="151" t="s">
        <v>4163</v>
      </c>
      <c r="D1290" s="151" t="s">
        <v>4228</v>
      </c>
      <c r="E1290" s="144" t="str">
        <f t="shared" si="20"/>
        <v>和歌山県上富田町</v>
      </c>
      <c r="F1290" s="151" t="s">
        <v>4226</v>
      </c>
    </row>
    <row r="1291" spans="1:6" x14ac:dyDescent="0.2">
      <c r="A1291" s="151" t="s">
        <v>4161</v>
      </c>
      <c r="B1291" s="151" t="s">
        <v>4230</v>
      </c>
      <c r="C1291" s="151" t="s">
        <v>4163</v>
      </c>
      <c r="D1291" s="151" t="s">
        <v>4231</v>
      </c>
      <c r="E1291" s="144" t="str">
        <f t="shared" si="20"/>
        <v>和歌山県すさみ町</v>
      </c>
      <c r="F1291" s="151" t="s">
        <v>4229</v>
      </c>
    </row>
    <row r="1292" spans="1:6" x14ac:dyDescent="0.2">
      <c r="A1292" s="151" t="s">
        <v>4161</v>
      </c>
      <c r="B1292" s="151" t="s">
        <v>4233</v>
      </c>
      <c r="C1292" s="151" t="s">
        <v>4163</v>
      </c>
      <c r="D1292" s="151" t="s">
        <v>4234</v>
      </c>
      <c r="E1292" s="144" t="str">
        <f t="shared" si="20"/>
        <v>和歌山県那智勝浦町</v>
      </c>
      <c r="F1292" s="151" t="s">
        <v>4232</v>
      </c>
    </row>
    <row r="1293" spans="1:6" x14ac:dyDescent="0.2">
      <c r="A1293" s="151" t="s">
        <v>4161</v>
      </c>
      <c r="B1293" s="151" t="s">
        <v>4236</v>
      </c>
      <c r="C1293" s="151" t="s">
        <v>4163</v>
      </c>
      <c r="D1293" s="151" t="s">
        <v>4237</v>
      </c>
      <c r="E1293" s="144" t="str">
        <f t="shared" si="20"/>
        <v>和歌山県太地町</v>
      </c>
      <c r="F1293" s="151" t="s">
        <v>4235</v>
      </c>
    </row>
    <row r="1294" spans="1:6" x14ac:dyDescent="0.2">
      <c r="A1294" s="151" t="s">
        <v>4161</v>
      </c>
      <c r="B1294" s="151" t="s">
        <v>4239</v>
      </c>
      <c r="C1294" s="151" t="s">
        <v>4163</v>
      </c>
      <c r="D1294" s="151" t="s">
        <v>4240</v>
      </c>
      <c r="E1294" s="144" t="str">
        <f t="shared" si="20"/>
        <v>和歌山県古座川町</v>
      </c>
      <c r="F1294" s="151" t="s">
        <v>4238</v>
      </c>
    </row>
    <row r="1295" spans="1:6" x14ac:dyDescent="0.2">
      <c r="A1295" s="151" t="s">
        <v>4161</v>
      </c>
      <c r="B1295" s="151" t="s">
        <v>4242</v>
      </c>
      <c r="C1295" s="151" t="s">
        <v>4163</v>
      </c>
      <c r="D1295" s="151" t="s">
        <v>4243</v>
      </c>
      <c r="E1295" s="144" t="str">
        <f t="shared" si="20"/>
        <v>和歌山県北山村</v>
      </c>
      <c r="F1295" s="151" t="s">
        <v>4241</v>
      </c>
    </row>
    <row r="1296" spans="1:6" x14ac:dyDescent="0.2">
      <c r="A1296" s="151" t="s">
        <v>4161</v>
      </c>
      <c r="B1296" s="151" t="s">
        <v>4245</v>
      </c>
      <c r="C1296" s="151" t="s">
        <v>4163</v>
      </c>
      <c r="D1296" s="151" t="s">
        <v>4246</v>
      </c>
      <c r="E1296" s="144" t="str">
        <f t="shared" si="20"/>
        <v>和歌山県串本町</v>
      </c>
      <c r="F1296" s="151" t="s">
        <v>4244</v>
      </c>
    </row>
    <row r="1297" spans="1:6" x14ac:dyDescent="0.2">
      <c r="A1297" s="148" t="s">
        <v>4248</v>
      </c>
      <c r="B1297" s="149"/>
      <c r="C1297" s="150" t="s">
        <v>4249</v>
      </c>
      <c r="D1297" s="149"/>
      <c r="E1297" s="144" t="str">
        <f t="shared" si="20"/>
        <v>鳥取県</v>
      </c>
      <c r="F1297" s="148" t="s">
        <v>4247</v>
      </c>
    </row>
    <row r="1298" spans="1:6" x14ac:dyDescent="0.2">
      <c r="A1298" s="151" t="s">
        <v>4251</v>
      </c>
      <c r="B1298" s="151" t="s">
        <v>4252</v>
      </c>
      <c r="C1298" s="151" t="s">
        <v>4253</v>
      </c>
      <c r="D1298" s="151" t="s">
        <v>4254</v>
      </c>
      <c r="E1298" s="144" t="str">
        <f t="shared" si="20"/>
        <v>鳥取県鳥取市</v>
      </c>
      <c r="F1298" s="151" t="s">
        <v>4250</v>
      </c>
    </row>
    <row r="1299" spans="1:6" x14ac:dyDescent="0.2">
      <c r="A1299" s="151" t="s">
        <v>4251</v>
      </c>
      <c r="B1299" s="151" t="s">
        <v>4256</v>
      </c>
      <c r="C1299" s="151" t="s">
        <v>4253</v>
      </c>
      <c r="D1299" s="151" t="s">
        <v>4257</v>
      </c>
      <c r="E1299" s="144" t="str">
        <f t="shared" si="20"/>
        <v>鳥取県米子市</v>
      </c>
      <c r="F1299" s="151" t="s">
        <v>4255</v>
      </c>
    </row>
    <row r="1300" spans="1:6" x14ac:dyDescent="0.2">
      <c r="A1300" s="151" t="s">
        <v>4251</v>
      </c>
      <c r="B1300" s="151" t="s">
        <v>4259</v>
      </c>
      <c r="C1300" s="151" t="s">
        <v>4253</v>
      </c>
      <c r="D1300" s="151" t="s">
        <v>4260</v>
      </c>
      <c r="E1300" s="144" t="str">
        <f t="shared" si="20"/>
        <v>鳥取県倉吉市</v>
      </c>
      <c r="F1300" s="151" t="s">
        <v>4258</v>
      </c>
    </row>
    <row r="1301" spans="1:6" x14ac:dyDescent="0.2">
      <c r="A1301" s="151" t="s">
        <v>4251</v>
      </c>
      <c r="B1301" s="151" t="s">
        <v>4262</v>
      </c>
      <c r="C1301" s="151" t="s">
        <v>4253</v>
      </c>
      <c r="D1301" s="151" t="s">
        <v>4263</v>
      </c>
      <c r="E1301" s="144" t="str">
        <f t="shared" si="20"/>
        <v>鳥取県境港市</v>
      </c>
      <c r="F1301" s="151" t="s">
        <v>4261</v>
      </c>
    </row>
    <row r="1302" spans="1:6" x14ac:dyDescent="0.2">
      <c r="A1302" s="151" t="s">
        <v>4251</v>
      </c>
      <c r="B1302" s="151" t="s">
        <v>4265</v>
      </c>
      <c r="C1302" s="151" t="s">
        <v>4253</v>
      </c>
      <c r="D1302" s="151" t="s">
        <v>4266</v>
      </c>
      <c r="E1302" s="144" t="str">
        <f t="shared" si="20"/>
        <v>鳥取県岩美町</v>
      </c>
      <c r="F1302" s="151" t="s">
        <v>4264</v>
      </c>
    </row>
    <row r="1303" spans="1:6" x14ac:dyDescent="0.2">
      <c r="A1303" s="151" t="s">
        <v>4251</v>
      </c>
      <c r="B1303" s="151" t="s">
        <v>4268</v>
      </c>
      <c r="C1303" s="151" t="s">
        <v>4253</v>
      </c>
      <c r="D1303" s="151" t="s">
        <v>2832</v>
      </c>
      <c r="E1303" s="144" t="str">
        <f t="shared" si="20"/>
        <v>鳥取県若桜町</v>
      </c>
      <c r="F1303" s="151" t="s">
        <v>4267</v>
      </c>
    </row>
    <row r="1304" spans="1:6" x14ac:dyDescent="0.2">
      <c r="A1304" s="151" t="s">
        <v>4251</v>
      </c>
      <c r="B1304" s="151" t="s">
        <v>4270</v>
      </c>
      <c r="C1304" s="151" t="s">
        <v>4253</v>
      </c>
      <c r="D1304" s="151" t="s">
        <v>4271</v>
      </c>
      <c r="E1304" s="144" t="str">
        <f t="shared" si="20"/>
        <v>鳥取県智頭町</v>
      </c>
      <c r="F1304" s="151" t="s">
        <v>4269</v>
      </c>
    </row>
    <row r="1305" spans="1:6" x14ac:dyDescent="0.2">
      <c r="A1305" s="151" t="s">
        <v>4251</v>
      </c>
      <c r="B1305" s="151" t="s">
        <v>4273</v>
      </c>
      <c r="C1305" s="151" t="s">
        <v>4253</v>
      </c>
      <c r="D1305" s="151" t="s">
        <v>4274</v>
      </c>
      <c r="E1305" s="144" t="str">
        <f t="shared" si="20"/>
        <v>鳥取県八頭町</v>
      </c>
      <c r="F1305" s="151" t="s">
        <v>4272</v>
      </c>
    </row>
    <row r="1306" spans="1:6" x14ac:dyDescent="0.2">
      <c r="A1306" s="151" t="s">
        <v>4251</v>
      </c>
      <c r="B1306" s="151" t="s">
        <v>4276</v>
      </c>
      <c r="C1306" s="151" t="s">
        <v>4253</v>
      </c>
      <c r="D1306" s="151" t="s">
        <v>4277</v>
      </c>
      <c r="E1306" s="144" t="str">
        <f t="shared" si="20"/>
        <v>鳥取県三朝町</v>
      </c>
      <c r="F1306" s="151" t="s">
        <v>4275</v>
      </c>
    </row>
    <row r="1307" spans="1:6" x14ac:dyDescent="0.2">
      <c r="A1307" s="151" t="s">
        <v>4251</v>
      </c>
      <c r="B1307" s="151" t="s">
        <v>4279</v>
      </c>
      <c r="C1307" s="151" t="s">
        <v>4253</v>
      </c>
      <c r="D1307" s="151" t="s">
        <v>4280</v>
      </c>
      <c r="E1307" s="144" t="str">
        <f t="shared" si="20"/>
        <v>鳥取県湯梨浜町</v>
      </c>
      <c r="F1307" s="151" t="s">
        <v>4278</v>
      </c>
    </row>
    <row r="1308" spans="1:6" x14ac:dyDescent="0.2">
      <c r="A1308" s="151" t="s">
        <v>4251</v>
      </c>
      <c r="B1308" s="151" t="s">
        <v>4282</v>
      </c>
      <c r="C1308" s="151" t="s">
        <v>4253</v>
      </c>
      <c r="D1308" s="151" t="s">
        <v>4283</v>
      </c>
      <c r="E1308" s="144" t="str">
        <f t="shared" si="20"/>
        <v>鳥取県琴浦町</v>
      </c>
      <c r="F1308" s="151" t="s">
        <v>4281</v>
      </c>
    </row>
    <row r="1309" spans="1:6" x14ac:dyDescent="0.2">
      <c r="A1309" s="151" t="s">
        <v>4251</v>
      </c>
      <c r="B1309" s="151" t="s">
        <v>4285</v>
      </c>
      <c r="C1309" s="151" t="s">
        <v>4253</v>
      </c>
      <c r="D1309" s="151" t="s">
        <v>4286</v>
      </c>
      <c r="E1309" s="144" t="str">
        <f t="shared" si="20"/>
        <v>鳥取県北栄町</v>
      </c>
      <c r="F1309" s="151" t="s">
        <v>4284</v>
      </c>
    </row>
    <row r="1310" spans="1:6" x14ac:dyDescent="0.2">
      <c r="A1310" s="151" t="s">
        <v>4251</v>
      </c>
      <c r="B1310" s="151" t="s">
        <v>4288</v>
      </c>
      <c r="C1310" s="151" t="s">
        <v>4253</v>
      </c>
      <c r="D1310" s="151" t="s">
        <v>4289</v>
      </c>
      <c r="E1310" s="144" t="str">
        <f t="shared" si="20"/>
        <v>鳥取県日吉津村</v>
      </c>
      <c r="F1310" s="151" t="s">
        <v>4287</v>
      </c>
    </row>
    <row r="1311" spans="1:6" x14ac:dyDescent="0.2">
      <c r="A1311" s="151" t="s">
        <v>4251</v>
      </c>
      <c r="B1311" s="151" t="s">
        <v>4291</v>
      </c>
      <c r="C1311" s="151" t="s">
        <v>4253</v>
      </c>
      <c r="D1311" s="151" t="s">
        <v>4292</v>
      </c>
      <c r="E1311" s="144" t="str">
        <f t="shared" si="20"/>
        <v>鳥取県大山町</v>
      </c>
      <c r="F1311" s="151" t="s">
        <v>4290</v>
      </c>
    </row>
    <row r="1312" spans="1:6" x14ac:dyDescent="0.2">
      <c r="A1312" s="151" t="s">
        <v>4251</v>
      </c>
      <c r="B1312" s="151" t="s">
        <v>1006</v>
      </c>
      <c r="C1312" s="151" t="s">
        <v>4253</v>
      </c>
      <c r="D1312" s="151" t="s">
        <v>1007</v>
      </c>
      <c r="E1312" s="144" t="str">
        <f t="shared" si="20"/>
        <v>鳥取県南部町</v>
      </c>
      <c r="F1312" s="151" t="s">
        <v>4293</v>
      </c>
    </row>
    <row r="1313" spans="1:6" x14ac:dyDescent="0.2">
      <c r="A1313" s="151" t="s">
        <v>4251</v>
      </c>
      <c r="B1313" s="151" t="s">
        <v>4295</v>
      </c>
      <c r="C1313" s="151" t="s">
        <v>4253</v>
      </c>
      <c r="D1313" s="151" t="s">
        <v>4296</v>
      </c>
      <c r="E1313" s="144" t="str">
        <f t="shared" si="20"/>
        <v>鳥取県伯耆町</v>
      </c>
      <c r="F1313" s="151" t="s">
        <v>4294</v>
      </c>
    </row>
    <row r="1314" spans="1:6" x14ac:dyDescent="0.2">
      <c r="A1314" s="151" t="s">
        <v>4251</v>
      </c>
      <c r="B1314" s="151" t="s">
        <v>4298</v>
      </c>
      <c r="C1314" s="151" t="s">
        <v>4253</v>
      </c>
      <c r="D1314" s="151" t="s">
        <v>4299</v>
      </c>
      <c r="E1314" s="144" t="str">
        <f t="shared" si="20"/>
        <v>鳥取県日南町</v>
      </c>
      <c r="F1314" s="151" t="s">
        <v>4297</v>
      </c>
    </row>
    <row r="1315" spans="1:6" x14ac:dyDescent="0.2">
      <c r="A1315" s="151" t="s">
        <v>4251</v>
      </c>
      <c r="B1315" s="151" t="s">
        <v>3680</v>
      </c>
      <c r="C1315" s="151" t="s">
        <v>4253</v>
      </c>
      <c r="D1315" s="151" t="s">
        <v>3681</v>
      </c>
      <c r="E1315" s="144" t="str">
        <f t="shared" si="20"/>
        <v>鳥取県日野町</v>
      </c>
      <c r="F1315" s="151" t="s">
        <v>4300</v>
      </c>
    </row>
    <row r="1316" spans="1:6" x14ac:dyDescent="0.2">
      <c r="A1316" s="151" t="s">
        <v>4251</v>
      </c>
      <c r="B1316" s="151" t="s">
        <v>4302</v>
      </c>
      <c r="C1316" s="151" t="s">
        <v>4253</v>
      </c>
      <c r="D1316" s="151" t="s">
        <v>4303</v>
      </c>
      <c r="E1316" s="144" t="str">
        <f t="shared" si="20"/>
        <v>鳥取県江府町</v>
      </c>
      <c r="F1316" s="151" t="s">
        <v>4301</v>
      </c>
    </row>
    <row r="1317" spans="1:6" x14ac:dyDescent="0.2">
      <c r="A1317" s="148" t="s">
        <v>4305</v>
      </c>
      <c r="B1317" s="149"/>
      <c r="C1317" s="150" t="s">
        <v>4306</v>
      </c>
      <c r="D1317" s="149"/>
      <c r="E1317" s="144" t="str">
        <f t="shared" si="20"/>
        <v>島根県</v>
      </c>
      <c r="F1317" s="148" t="s">
        <v>4304</v>
      </c>
    </row>
    <row r="1318" spans="1:6" x14ac:dyDescent="0.2">
      <c r="A1318" s="151" t="s">
        <v>4308</v>
      </c>
      <c r="B1318" s="151" t="s">
        <v>4309</v>
      </c>
      <c r="C1318" s="151" t="s">
        <v>4310</v>
      </c>
      <c r="D1318" s="151" t="s">
        <v>4311</v>
      </c>
      <c r="E1318" s="144" t="str">
        <f t="shared" si="20"/>
        <v>島根県松江市</v>
      </c>
      <c r="F1318" s="151" t="s">
        <v>4307</v>
      </c>
    </row>
    <row r="1319" spans="1:6" x14ac:dyDescent="0.2">
      <c r="A1319" s="151" t="s">
        <v>4308</v>
      </c>
      <c r="B1319" s="151" t="s">
        <v>4313</v>
      </c>
      <c r="C1319" s="151" t="s">
        <v>4310</v>
      </c>
      <c r="D1319" s="151" t="s">
        <v>4314</v>
      </c>
      <c r="E1319" s="144" t="str">
        <f t="shared" si="20"/>
        <v>島根県浜田市</v>
      </c>
      <c r="F1319" s="151" t="s">
        <v>4312</v>
      </c>
    </row>
    <row r="1320" spans="1:6" x14ac:dyDescent="0.2">
      <c r="A1320" s="151" t="s">
        <v>4308</v>
      </c>
      <c r="B1320" s="151" t="s">
        <v>4316</v>
      </c>
      <c r="C1320" s="151" t="s">
        <v>4310</v>
      </c>
      <c r="D1320" s="151" t="s">
        <v>4317</v>
      </c>
      <c r="E1320" s="144" t="str">
        <f t="shared" si="20"/>
        <v>島根県出雲市</v>
      </c>
      <c r="F1320" s="151" t="s">
        <v>4315</v>
      </c>
    </row>
    <row r="1321" spans="1:6" x14ac:dyDescent="0.2">
      <c r="A1321" s="151" t="s">
        <v>4308</v>
      </c>
      <c r="B1321" s="151" t="s">
        <v>4319</v>
      </c>
      <c r="C1321" s="151" t="s">
        <v>4310</v>
      </c>
      <c r="D1321" s="151" t="s">
        <v>4320</v>
      </c>
      <c r="E1321" s="144" t="str">
        <f t="shared" si="20"/>
        <v>島根県益田市</v>
      </c>
      <c r="F1321" s="151" t="s">
        <v>4318</v>
      </c>
    </row>
    <row r="1322" spans="1:6" x14ac:dyDescent="0.2">
      <c r="A1322" s="151" t="s">
        <v>4308</v>
      </c>
      <c r="B1322" s="151" t="s">
        <v>4322</v>
      </c>
      <c r="C1322" s="151" t="s">
        <v>4310</v>
      </c>
      <c r="D1322" s="151" t="s">
        <v>4323</v>
      </c>
      <c r="E1322" s="144" t="str">
        <f t="shared" si="20"/>
        <v>島根県大田市</v>
      </c>
      <c r="F1322" s="151" t="s">
        <v>4321</v>
      </c>
    </row>
    <row r="1323" spans="1:6" x14ac:dyDescent="0.2">
      <c r="A1323" s="151" t="s">
        <v>4308</v>
      </c>
      <c r="B1323" s="151" t="s">
        <v>4325</v>
      </c>
      <c r="C1323" s="151" t="s">
        <v>4310</v>
      </c>
      <c r="D1323" s="151" t="s">
        <v>4326</v>
      </c>
      <c r="E1323" s="144" t="str">
        <f t="shared" si="20"/>
        <v>島根県安来市</v>
      </c>
      <c r="F1323" s="151" t="s">
        <v>4324</v>
      </c>
    </row>
    <row r="1324" spans="1:6" x14ac:dyDescent="0.2">
      <c r="A1324" s="151" t="s">
        <v>4308</v>
      </c>
      <c r="B1324" s="151" t="s">
        <v>4328</v>
      </c>
      <c r="C1324" s="151" t="s">
        <v>4310</v>
      </c>
      <c r="D1324" s="151" t="s">
        <v>4329</v>
      </c>
      <c r="E1324" s="144" t="str">
        <f t="shared" si="20"/>
        <v>島根県江津市</v>
      </c>
      <c r="F1324" s="151" t="s">
        <v>4327</v>
      </c>
    </row>
    <row r="1325" spans="1:6" x14ac:dyDescent="0.2">
      <c r="A1325" s="151" t="s">
        <v>4308</v>
      </c>
      <c r="B1325" s="151" t="s">
        <v>4331</v>
      </c>
      <c r="C1325" s="151" t="s">
        <v>4310</v>
      </c>
      <c r="D1325" s="151" t="s">
        <v>4332</v>
      </c>
      <c r="E1325" s="144" t="str">
        <f t="shared" si="20"/>
        <v>島根県雲南市</v>
      </c>
      <c r="F1325" s="151" t="s">
        <v>4330</v>
      </c>
    </row>
    <row r="1326" spans="1:6" x14ac:dyDescent="0.2">
      <c r="A1326" s="151" t="s">
        <v>4308</v>
      </c>
      <c r="B1326" s="151" t="s">
        <v>4334</v>
      </c>
      <c r="C1326" s="151" t="s">
        <v>4310</v>
      </c>
      <c r="D1326" s="151" t="s">
        <v>4335</v>
      </c>
      <c r="E1326" s="144" t="str">
        <f t="shared" si="20"/>
        <v>島根県奥出雲町</v>
      </c>
      <c r="F1326" s="151" t="s">
        <v>4333</v>
      </c>
    </row>
    <row r="1327" spans="1:6" x14ac:dyDescent="0.2">
      <c r="A1327" s="151" t="s">
        <v>4308</v>
      </c>
      <c r="B1327" s="151" t="s">
        <v>4337</v>
      </c>
      <c r="C1327" s="151" t="s">
        <v>4310</v>
      </c>
      <c r="D1327" s="151" t="s">
        <v>4338</v>
      </c>
      <c r="E1327" s="144" t="str">
        <f t="shared" si="20"/>
        <v>島根県飯南町</v>
      </c>
      <c r="F1327" s="151" t="s">
        <v>4336</v>
      </c>
    </row>
    <row r="1328" spans="1:6" x14ac:dyDescent="0.2">
      <c r="A1328" s="151" t="s">
        <v>4308</v>
      </c>
      <c r="B1328" s="151" t="s">
        <v>4340</v>
      </c>
      <c r="C1328" s="151" t="s">
        <v>4310</v>
      </c>
      <c r="D1328" s="151" t="s">
        <v>4341</v>
      </c>
      <c r="E1328" s="144" t="str">
        <f t="shared" si="20"/>
        <v>島根県川本町</v>
      </c>
      <c r="F1328" s="151" t="s">
        <v>4339</v>
      </c>
    </row>
    <row r="1329" spans="1:6" x14ac:dyDescent="0.2">
      <c r="A1329" s="151" t="s">
        <v>4308</v>
      </c>
      <c r="B1329" s="151" t="s">
        <v>1300</v>
      </c>
      <c r="C1329" s="151" t="s">
        <v>4310</v>
      </c>
      <c r="D1329" s="151" t="s">
        <v>1301</v>
      </c>
      <c r="E1329" s="144" t="str">
        <f t="shared" si="20"/>
        <v>島根県美郷町</v>
      </c>
      <c r="F1329" s="151" t="s">
        <v>4342</v>
      </c>
    </row>
    <row r="1330" spans="1:6" x14ac:dyDescent="0.2">
      <c r="A1330" s="151" t="s">
        <v>4308</v>
      </c>
      <c r="B1330" s="151" t="s">
        <v>4344</v>
      </c>
      <c r="C1330" s="151" t="s">
        <v>4310</v>
      </c>
      <c r="D1330" s="151" t="s">
        <v>4345</v>
      </c>
      <c r="E1330" s="144" t="str">
        <f t="shared" si="20"/>
        <v>島根県邑南町</v>
      </c>
      <c r="F1330" s="151" t="s">
        <v>4343</v>
      </c>
    </row>
    <row r="1331" spans="1:6" x14ac:dyDescent="0.2">
      <c r="A1331" s="151" t="s">
        <v>4308</v>
      </c>
      <c r="B1331" s="151" t="s">
        <v>4347</v>
      </c>
      <c r="C1331" s="151" t="s">
        <v>4310</v>
      </c>
      <c r="D1331" s="151" t="s">
        <v>4348</v>
      </c>
      <c r="E1331" s="144" t="str">
        <f t="shared" si="20"/>
        <v>島根県津和野町</v>
      </c>
      <c r="F1331" s="151" t="s">
        <v>4346</v>
      </c>
    </row>
    <row r="1332" spans="1:6" x14ac:dyDescent="0.2">
      <c r="A1332" s="151" t="s">
        <v>4308</v>
      </c>
      <c r="B1332" s="151" t="s">
        <v>4350</v>
      </c>
      <c r="C1332" s="151" t="s">
        <v>4310</v>
      </c>
      <c r="D1332" s="151" t="s">
        <v>4351</v>
      </c>
      <c r="E1332" s="144" t="str">
        <f t="shared" si="20"/>
        <v>島根県吉賀町</v>
      </c>
      <c r="F1332" s="151" t="s">
        <v>4349</v>
      </c>
    </row>
    <row r="1333" spans="1:6" x14ac:dyDescent="0.2">
      <c r="A1333" s="151" t="s">
        <v>4308</v>
      </c>
      <c r="B1333" s="151" t="s">
        <v>4353</v>
      </c>
      <c r="C1333" s="151" t="s">
        <v>4310</v>
      </c>
      <c r="D1333" s="151" t="s">
        <v>4354</v>
      </c>
      <c r="E1333" s="144" t="str">
        <f t="shared" si="20"/>
        <v>島根県海士町</v>
      </c>
      <c r="F1333" s="151" t="s">
        <v>4352</v>
      </c>
    </row>
    <row r="1334" spans="1:6" x14ac:dyDescent="0.2">
      <c r="A1334" s="151" t="s">
        <v>4308</v>
      </c>
      <c r="B1334" s="151" t="s">
        <v>4356</v>
      </c>
      <c r="C1334" s="151" t="s">
        <v>4310</v>
      </c>
      <c r="D1334" s="151" t="s">
        <v>4357</v>
      </c>
      <c r="E1334" s="144" t="str">
        <f t="shared" si="20"/>
        <v>島根県西ノ島町</v>
      </c>
      <c r="F1334" s="151" t="s">
        <v>4355</v>
      </c>
    </row>
    <row r="1335" spans="1:6" x14ac:dyDescent="0.2">
      <c r="A1335" s="151" t="s">
        <v>4308</v>
      </c>
      <c r="B1335" s="151" t="s">
        <v>4359</v>
      </c>
      <c r="C1335" s="151" t="s">
        <v>4310</v>
      </c>
      <c r="D1335" s="151" t="s">
        <v>4360</v>
      </c>
      <c r="E1335" s="144" t="str">
        <f t="shared" si="20"/>
        <v>島根県知夫村</v>
      </c>
      <c r="F1335" s="151" t="s">
        <v>4358</v>
      </c>
    </row>
    <row r="1336" spans="1:6" x14ac:dyDescent="0.2">
      <c r="A1336" s="151" t="s">
        <v>4308</v>
      </c>
      <c r="B1336" s="151" t="s">
        <v>4362</v>
      </c>
      <c r="C1336" s="151" t="s">
        <v>4310</v>
      </c>
      <c r="D1336" s="151" t="s">
        <v>4363</v>
      </c>
      <c r="E1336" s="144" t="str">
        <f t="shared" si="20"/>
        <v>島根県隠岐の島町</v>
      </c>
      <c r="F1336" s="151" t="s">
        <v>4361</v>
      </c>
    </row>
    <row r="1337" spans="1:6" x14ac:dyDescent="0.2">
      <c r="A1337" s="148" t="s">
        <v>4365</v>
      </c>
      <c r="B1337" s="149"/>
      <c r="C1337" s="150" t="s">
        <v>4366</v>
      </c>
      <c r="D1337" s="149"/>
      <c r="E1337" s="144" t="str">
        <f t="shared" si="20"/>
        <v>岡山県</v>
      </c>
      <c r="F1337" s="148" t="s">
        <v>4364</v>
      </c>
    </row>
    <row r="1338" spans="1:6" x14ac:dyDescent="0.2">
      <c r="A1338" s="151" t="s">
        <v>4368</v>
      </c>
      <c r="B1338" s="151" t="s">
        <v>4369</v>
      </c>
      <c r="C1338" s="151" t="s">
        <v>4370</v>
      </c>
      <c r="D1338" s="151" t="s">
        <v>4371</v>
      </c>
      <c r="E1338" s="144" t="str">
        <f t="shared" si="20"/>
        <v>岡山県岡山市</v>
      </c>
      <c r="F1338" s="151" t="s">
        <v>4367</v>
      </c>
    </row>
    <row r="1339" spans="1:6" x14ac:dyDescent="0.2">
      <c r="A1339" s="151" t="s">
        <v>4368</v>
      </c>
      <c r="B1339" s="151" t="s">
        <v>4373</v>
      </c>
      <c r="C1339" s="151" t="s">
        <v>4370</v>
      </c>
      <c r="D1339" s="151" t="s">
        <v>4374</v>
      </c>
      <c r="E1339" s="144" t="str">
        <f t="shared" si="20"/>
        <v>岡山県倉敷市</v>
      </c>
      <c r="F1339" s="151" t="s">
        <v>4372</v>
      </c>
    </row>
    <row r="1340" spans="1:6" x14ac:dyDescent="0.2">
      <c r="A1340" s="151" t="s">
        <v>4368</v>
      </c>
      <c r="B1340" s="151" t="s">
        <v>4376</v>
      </c>
      <c r="C1340" s="151" t="s">
        <v>4370</v>
      </c>
      <c r="D1340" s="151" t="s">
        <v>4377</v>
      </c>
      <c r="E1340" s="144" t="str">
        <f t="shared" si="20"/>
        <v>岡山県津山市</v>
      </c>
      <c r="F1340" s="151" t="s">
        <v>4375</v>
      </c>
    </row>
    <row r="1341" spans="1:6" x14ac:dyDescent="0.2">
      <c r="A1341" s="151" t="s">
        <v>4368</v>
      </c>
      <c r="B1341" s="151" t="s">
        <v>4379</v>
      </c>
      <c r="C1341" s="151" t="s">
        <v>4370</v>
      </c>
      <c r="D1341" s="151" t="s">
        <v>4380</v>
      </c>
      <c r="E1341" s="144" t="str">
        <f t="shared" si="20"/>
        <v>岡山県玉野市</v>
      </c>
      <c r="F1341" s="151" t="s">
        <v>4378</v>
      </c>
    </row>
    <row r="1342" spans="1:6" x14ac:dyDescent="0.2">
      <c r="A1342" s="151" t="s">
        <v>4368</v>
      </c>
      <c r="B1342" s="151" t="s">
        <v>4382</v>
      </c>
      <c r="C1342" s="151" t="s">
        <v>4370</v>
      </c>
      <c r="D1342" s="151" t="s">
        <v>4383</v>
      </c>
      <c r="E1342" s="144" t="str">
        <f t="shared" si="20"/>
        <v>岡山県笠岡市</v>
      </c>
      <c r="F1342" s="151" t="s">
        <v>4381</v>
      </c>
    </row>
    <row r="1343" spans="1:6" x14ac:dyDescent="0.2">
      <c r="A1343" s="151" t="s">
        <v>4368</v>
      </c>
      <c r="B1343" s="151" t="s">
        <v>4385</v>
      </c>
      <c r="C1343" s="151" t="s">
        <v>4370</v>
      </c>
      <c r="D1343" s="151" t="s">
        <v>4386</v>
      </c>
      <c r="E1343" s="144" t="str">
        <f t="shared" si="20"/>
        <v>岡山県井原市</v>
      </c>
      <c r="F1343" s="151" t="s">
        <v>4384</v>
      </c>
    </row>
    <row r="1344" spans="1:6" x14ac:dyDescent="0.2">
      <c r="A1344" s="151" t="s">
        <v>4368</v>
      </c>
      <c r="B1344" s="151" t="s">
        <v>4388</v>
      </c>
      <c r="C1344" s="151" t="s">
        <v>4370</v>
      </c>
      <c r="D1344" s="151" t="s">
        <v>4389</v>
      </c>
      <c r="E1344" s="144" t="str">
        <f t="shared" si="20"/>
        <v>岡山県総社市</v>
      </c>
      <c r="F1344" s="151" t="s">
        <v>4387</v>
      </c>
    </row>
    <row r="1345" spans="1:6" x14ac:dyDescent="0.2">
      <c r="A1345" s="151" t="s">
        <v>4368</v>
      </c>
      <c r="B1345" s="151" t="s">
        <v>4391</v>
      </c>
      <c r="C1345" s="151" t="s">
        <v>4370</v>
      </c>
      <c r="D1345" s="151" t="s">
        <v>4392</v>
      </c>
      <c r="E1345" s="144" t="str">
        <f t="shared" si="20"/>
        <v>岡山県高梁市</v>
      </c>
      <c r="F1345" s="151" t="s">
        <v>4390</v>
      </c>
    </row>
    <row r="1346" spans="1:6" x14ac:dyDescent="0.2">
      <c r="A1346" s="151" t="s">
        <v>4368</v>
      </c>
      <c r="B1346" s="151" t="s">
        <v>4394</v>
      </c>
      <c r="C1346" s="151" t="s">
        <v>4370</v>
      </c>
      <c r="D1346" s="151" t="s">
        <v>4395</v>
      </c>
      <c r="E1346" s="144" t="str">
        <f t="shared" si="20"/>
        <v>岡山県新見市</v>
      </c>
      <c r="F1346" s="151" t="s">
        <v>4393</v>
      </c>
    </row>
    <row r="1347" spans="1:6" x14ac:dyDescent="0.2">
      <c r="A1347" s="151" t="s">
        <v>4368</v>
      </c>
      <c r="B1347" s="151" t="s">
        <v>4397</v>
      </c>
      <c r="C1347" s="151" t="s">
        <v>4370</v>
      </c>
      <c r="D1347" s="151" t="s">
        <v>4398</v>
      </c>
      <c r="E1347" s="144" t="str">
        <f t="shared" si="20"/>
        <v>岡山県備前市</v>
      </c>
      <c r="F1347" s="151" t="s">
        <v>4396</v>
      </c>
    </row>
    <row r="1348" spans="1:6" x14ac:dyDescent="0.2">
      <c r="A1348" s="151" t="s">
        <v>4368</v>
      </c>
      <c r="B1348" s="151" t="s">
        <v>4400</v>
      </c>
      <c r="C1348" s="151" t="s">
        <v>4370</v>
      </c>
      <c r="D1348" s="151" t="s">
        <v>4401</v>
      </c>
      <c r="E1348" s="144" t="str">
        <f t="shared" ref="E1348:E1411" si="21">CONCATENATE(A1348,B1348)</f>
        <v>岡山県瀬戸内市</v>
      </c>
      <c r="F1348" s="151" t="s">
        <v>4399</v>
      </c>
    </row>
    <row r="1349" spans="1:6" x14ac:dyDescent="0.2">
      <c r="A1349" s="151" t="s">
        <v>4368</v>
      </c>
      <c r="B1349" s="151" t="s">
        <v>4403</v>
      </c>
      <c r="C1349" s="151" t="s">
        <v>4370</v>
      </c>
      <c r="D1349" s="151" t="s">
        <v>4404</v>
      </c>
      <c r="E1349" s="144" t="str">
        <f t="shared" si="21"/>
        <v>岡山県赤磐市</v>
      </c>
      <c r="F1349" s="151" t="s">
        <v>4402</v>
      </c>
    </row>
    <row r="1350" spans="1:6" x14ac:dyDescent="0.2">
      <c r="A1350" s="151" t="s">
        <v>4368</v>
      </c>
      <c r="B1350" s="151" t="s">
        <v>4406</v>
      </c>
      <c r="C1350" s="151" t="s">
        <v>4370</v>
      </c>
      <c r="D1350" s="151" t="s">
        <v>4407</v>
      </c>
      <c r="E1350" s="144" t="str">
        <f t="shared" si="21"/>
        <v>岡山県真庭市</v>
      </c>
      <c r="F1350" s="151" t="s">
        <v>4405</v>
      </c>
    </row>
    <row r="1351" spans="1:6" x14ac:dyDescent="0.2">
      <c r="A1351" s="151" t="s">
        <v>4368</v>
      </c>
      <c r="B1351" s="151" t="s">
        <v>4409</v>
      </c>
      <c r="C1351" s="151" t="s">
        <v>4370</v>
      </c>
      <c r="D1351" s="151" t="s">
        <v>4410</v>
      </c>
      <c r="E1351" s="144" t="str">
        <f t="shared" si="21"/>
        <v>岡山県美作市</v>
      </c>
      <c r="F1351" s="151" t="s">
        <v>4408</v>
      </c>
    </row>
    <row r="1352" spans="1:6" x14ac:dyDescent="0.2">
      <c r="A1352" s="151" t="s">
        <v>4368</v>
      </c>
      <c r="B1352" s="151" t="s">
        <v>4412</v>
      </c>
      <c r="C1352" s="151" t="s">
        <v>4370</v>
      </c>
      <c r="D1352" s="151" t="s">
        <v>4413</v>
      </c>
      <c r="E1352" s="144" t="str">
        <f t="shared" si="21"/>
        <v>岡山県浅口市</v>
      </c>
      <c r="F1352" s="151" t="s">
        <v>4411</v>
      </c>
    </row>
    <row r="1353" spans="1:6" x14ac:dyDescent="0.2">
      <c r="A1353" s="151" t="s">
        <v>4368</v>
      </c>
      <c r="B1353" s="151" t="s">
        <v>4415</v>
      </c>
      <c r="C1353" s="151" t="s">
        <v>4370</v>
      </c>
      <c r="D1353" s="151" t="s">
        <v>4416</v>
      </c>
      <c r="E1353" s="144" t="str">
        <f t="shared" si="21"/>
        <v>岡山県和気町</v>
      </c>
      <c r="F1353" s="151" t="s">
        <v>4414</v>
      </c>
    </row>
    <row r="1354" spans="1:6" x14ac:dyDescent="0.2">
      <c r="A1354" s="151" t="s">
        <v>4368</v>
      </c>
      <c r="B1354" s="151" t="s">
        <v>4418</v>
      </c>
      <c r="C1354" s="151" t="s">
        <v>4370</v>
      </c>
      <c r="D1354" s="151" t="s">
        <v>4419</v>
      </c>
      <c r="E1354" s="144" t="str">
        <f t="shared" si="21"/>
        <v>岡山県早島町</v>
      </c>
      <c r="F1354" s="151" t="s">
        <v>4417</v>
      </c>
    </row>
    <row r="1355" spans="1:6" x14ac:dyDescent="0.2">
      <c r="A1355" s="151" t="s">
        <v>4368</v>
      </c>
      <c r="B1355" s="151" t="s">
        <v>4421</v>
      </c>
      <c r="C1355" s="151" t="s">
        <v>4370</v>
      </c>
      <c r="D1355" s="151" t="s">
        <v>4422</v>
      </c>
      <c r="E1355" s="144" t="str">
        <f t="shared" si="21"/>
        <v>岡山県里庄町</v>
      </c>
      <c r="F1355" s="151" t="s">
        <v>4420</v>
      </c>
    </row>
    <row r="1356" spans="1:6" x14ac:dyDescent="0.2">
      <c r="A1356" s="151" t="s">
        <v>4368</v>
      </c>
      <c r="B1356" s="151" t="s">
        <v>4424</v>
      </c>
      <c r="C1356" s="151" t="s">
        <v>4370</v>
      </c>
      <c r="D1356" s="151" t="s">
        <v>4425</v>
      </c>
      <c r="E1356" s="144" t="str">
        <f t="shared" si="21"/>
        <v>岡山県矢掛町</v>
      </c>
      <c r="F1356" s="151" t="s">
        <v>4423</v>
      </c>
    </row>
    <row r="1357" spans="1:6" x14ac:dyDescent="0.2">
      <c r="A1357" s="151" t="s">
        <v>4368</v>
      </c>
      <c r="B1357" s="151" t="s">
        <v>4427</v>
      </c>
      <c r="C1357" s="151" t="s">
        <v>4370</v>
      </c>
      <c r="D1357" s="151" t="s">
        <v>4428</v>
      </c>
      <c r="E1357" s="144" t="str">
        <f t="shared" si="21"/>
        <v>岡山県新庄村</v>
      </c>
      <c r="F1357" s="151" t="s">
        <v>4426</v>
      </c>
    </row>
    <row r="1358" spans="1:6" x14ac:dyDescent="0.2">
      <c r="A1358" s="151" t="s">
        <v>4368</v>
      </c>
      <c r="B1358" s="151" t="s">
        <v>4430</v>
      </c>
      <c r="C1358" s="151" t="s">
        <v>4370</v>
      </c>
      <c r="D1358" s="151" t="s">
        <v>4431</v>
      </c>
      <c r="E1358" s="144" t="str">
        <f t="shared" si="21"/>
        <v>岡山県鏡野町</v>
      </c>
      <c r="F1358" s="151" t="s">
        <v>4429</v>
      </c>
    </row>
    <row r="1359" spans="1:6" x14ac:dyDescent="0.2">
      <c r="A1359" s="151" t="s">
        <v>4368</v>
      </c>
      <c r="B1359" s="151" t="s">
        <v>4433</v>
      </c>
      <c r="C1359" s="151" t="s">
        <v>4370</v>
      </c>
      <c r="D1359" s="151" t="s">
        <v>4434</v>
      </c>
      <c r="E1359" s="144" t="str">
        <f t="shared" si="21"/>
        <v>岡山県勝央町</v>
      </c>
      <c r="F1359" s="151" t="s">
        <v>4432</v>
      </c>
    </row>
    <row r="1360" spans="1:6" x14ac:dyDescent="0.2">
      <c r="A1360" s="151" t="s">
        <v>4368</v>
      </c>
      <c r="B1360" s="151" t="s">
        <v>4436</v>
      </c>
      <c r="C1360" s="151" t="s">
        <v>4370</v>
      </c>
      <c r="D1360" s="151" t="s">
        <v>4437</v>
      </c>
      <c r="E1360" s="144" t="str">
        <f t="shared" si="21"/>
        <v>岡山県奈義町</v>
      </c>
      <c r="F1360" s="151" t="s">
        <v>4435</v>
      </c>
    </row>
    <row r="1361" spans="1:6" x14ac:dyDescent="0.2">
      <c r="A1361" s="151" t="s">
        <v>4368</v>
      </c>
      <c r="B1361" s="151" t="s">
        <v>4439</v>
      </c>
      <c r="C1361" s="151" t="s">
        <v>4370</v>
      </c>
      <c r="D1361" s="151" t="s">
        <v>4440</v>
      </c>
      <c r="E1361" s="144" t="str">
        <f t="shared" si="21"/>
        <v>岡山県西粟倉村</v>
      </c>
      <c r="F1361" s="151" t="s">
        <v>4438</v>
      </c>
    </row>
    <row r="1362" spans="1:6" x14ac:dyDescent="0.2">
      <c r="A1362" s="151" t="s">
        <v>4368</v>
      </c>
      <c r="B1362" s="151" t="s">
        <v>4442</v>
      </c>
      <c r="C1362" s="151" t="s">
        <v>4370</v>
      </c>
      <c r="D1362" s="151" t="s">
        <v>4443</v>
      </c>
      <c r="E1362" s="144" t="str">
        <f t="shared" si="21"/>
        <v>岡山県久米南町</v>
      </c>
      <c r="F1362" s="151" t="s">
        <v>4441</v>
      </c>
    </row>
    <row r="1363" spans="1:6" x14ac:dyDescent="0.2">
      <c r="A1363" s="151" t="s">
        <v>4368</v>
      </c>
      <c r="B1363" s="151" t="s">
        <v>4445</v>
      </c>
      <c r="C1363" s="151" t="s">
        <v>4370</v>
      </c>
      <c r="D1363" s="151" t="s">
        <v>3903</v>
      </c>
      <c r="E1363" s="144" t="str">
        <f t="shared" si="21"/>
        <v>岡山県美咲町</v>
      </c>
      <c r="F1363" s="151" t="s">
        <v>4444</v>
      </c>
    </row>
    <row r="1364" spans="1:6" x14ac:dyDescent="0.2">
      <c r="A1364" s="151" t="s">
        <v>4368</v>
      </c>
      <c r="B1364" s="151" t="s">
        <v>4447</v>
      </c>
      <c r="C1364" s="151" t="s">
        <v>4370</v>
      </c>
      <c r="D1364" s="151" t="s">
        <v>4448</v>
      </c>
      <c r="E1364" s="144" t="str">
        <f t="shared" si="21"/>
        <v>岡山県吉備中央町</v>
      </c>
      <c r="F1364" s="151" t="s">
        <v>4446</v>
      </c>
    </row>
    <row r="1365" spans="1:6" x14ac:dyDescent="0.2">
      <c r="A1365" s="148" t="s">
        <v>4450</v>
      </c>
      <c r="B1365" s="149"/>
      <c r="C1365" s="150" t="s">
        <v>4451</v>
      </c>
      <c r="D1365" s="149"/>
      <c r="E1365" s="144" t="str">
        <f t="shared" si="21"/>
        <v>広島県</v>
      </c>
      <c r="F1365" s="148" t="s">
        <v>4449</v>
      </c>
    </row>
    <row r="1366" spans="1:6" x14ac:dyDescent="0.2">
      <c r="A1366" s="151" t="s">
        <v>4453</v>
      </c>
      <c r="B1366" s="151" t="s">
        <v>4454</v>
      </c>
      <c r="C1366" s="151" t="s">
        <v>4455</v>
      </c>
      <c r="D1366" s="151" t="s">
        <v>4456</v>
      </c>
      <c r="E1366" s="144" t="str">
        <f t="shared" si="21"/>
        <v>広島県広島市</v>
      </c>
      <c r="F1366" s="151" t="s">
        <v>4452</v>
      </c>
    </row>
    <row r="1367" spans="1:6" x14ac:dyDescent="0.2">
      <c r="A1367" s="151" t="s">
        <v>4453</v>
      </c>
      <c r="B1367" s="151" t="s">
        <v>4458</v>
      </c>
      <c r="C1367" s="151" t="s">
        <v>4455</v>
      </c>
      <c r="D1367" s="151" t="s">
        <v>4459</v>
      </c>
      <c r="E1367" s="144" t="str">
        <f t="shared" si="21"/>
        <v>広島県呉市</v>
      </c>
      <c r="F1367" s="151" t="s">
        <v>4457</v>
      </c>
    </row>
    <row r="1368" spans="1:6" x14ac:dyDescent="0.2">
      <c r="A1368" s="151" t="s">
        <v>4453</v>
      </c>
      <c r="B1368" s="151" t="s">
        <v>4461</v>
      </c>
      <c r="C1368" s="151" t="s">
        <v>4455</v>
      </c>
      <c r="D1368" s="151" t="s">
        <v>4462</v>
      </c>
      <c r="E1368" s="144" t="str">
        <f t="shared" si="21"/>
        <v>広島県竹原市</v>
      </c>
      <c r="F1368" s="151" t="s">
        <v>4460</v>
      </c>
    </row>
    <row r="1369" spans="1:6" x14ac:dyDescent="0.2">
      <c r="A1369" s="151" t="s">
        <v>4453</v>
      </c>
      <c r="B1369" s="151" t="s">
        <v>4464</v>
      </c>
      <c r="C1369" s="151" t="s">
        <v>4455</v>
      </c>
      <c r="D1369" s="151" t="s">
        <v>4465</v>
      </c>
      <c r="E1369" s="144" t="str">
        <f t="shared" si="21"/>
        <v>広島県三原市</v>
      </c>
      <c r="F1369" s="151" t="s">
        <v>4463</v>
      </c>
    </row>
    <row r="1370" spans="1:6" x14ac:dyDescent="0.2">
      <c r="A1370" s="151" t="s">
        <v>4453</v>
      </c>
      <c r="B1370" s="151" t="s">
        <v>4467</v>
      </c>
      <c r="C1370" s="151" t="s">
        <v>4455</v>
      </c>
      <c r="D1370" s="151" t="s">
        <v>4468</v>
      </c>
      <c r="E1370" s="144" t="str">
        <f t="shared" si="21"/>
        <v>広島県尾道市</v>
      </c>
      <c r="F1370" s="151" t="s">
        <v>4466</v>
      </c>
    </row>
    <row r="1371" spans="1:6" x14ac:dyDescent="0.2">
      <c r="A1371" s="151" t="s">
        <v>4453</v>
      </c>
      <c r="B1371" s="151" t="s">
        <v>4470</v>
      </c>
      <c r="C1371" s="151" t="s">
        <v>4455</v>
      </c>
      <c r="D1371" s="151" t="s">
        <v>4471</v>
      </c>
      <c r="E1371" s="144" t="str">
        <f t="shared" si="21"/>
        <v>広島県福山市</v>
      </c>
      <c r="F1371" s="151" t="s">
        <v>4469</v>
      </c>
    </row>
    <row r="1372" spans="1:6" x14ac:dyDescent="0.2">
      <c r="A1372" s="151" t="s">
        <v>4453</v>
      </c>
      <c r="B1372" s="151" t="s">
        <v>2369</v>
      </c>
      <c r="C1372" s="151" t="s">
        <v>4455</v>
      </c>
      <c r="D1372" s="151" t="s">
        <v>2370</v>
      </c>
      <c r="E1372" s="144" t="str">
        <f t="shared" si="21"/>
        <v>広島県府中市</v>
      </c>
      <c r="F1372" s="151" t="s">
        <v>4472</v>
      </c>
    </row>
    <row r="1373" spans="1:6" x14ac:dyDescent="0.2">
      <c r="A1373" s="151" t="s">
        <v>4453</v>
      </c>
      <c r="B1373" s="151" t="s">
        <v>4474</v>
      </c>
      <c r="C1373" s="151" t="s">
        <v>4455</v>
      </c>
      <c r="D1373" s="151" t="s">
        <v>3494</v>
      </c>
      <c r="E1373" s="144" t="str">
        <f t="shared" si="21"/>
        <v>広島県三次市</v>
      </c>
      <c r="F1373" s="151" t="s">
        <v>4473</v>
      </c>
    </row>
    <row r="1374" spans="1:6" x14ac:dyDescent="0.2">
      <c r="A1374" s="151" t="s">
        <v>4453</v>
      </c>
      <c r="B1374" s="151" t="s">
        <v>4476</v>
      </c>
      <c r="C1374" s="151" t="s">
        <v>4455</v>
      </c>
      <c r="D1374" s="151" t="s">
        <v>4477</v>
      </c>
      <c r="E1374" s="144" t="str">
        <f t="shared" si="21"/>
        <v>広島県庄原市</v>
      </c>
      <c r="F1374" s="151" t="s">
        <v>4475</v>
      </c>
    </row>
    <row r="1375" spans="1:6" x14ac:dyDescent="0.2">
      <c r="A1375" s="151" t="s">
        <v>4453</v>
      </c>
      <c r="B1375" s="151" t="s">
        <v>4479</v>
      </c>
      <c r="C1375" s="151" t="s">
        <v>4455</v>
      </c>
      <c r="D1375" s="151" t="s">
        <v>4480</v>
      </c>
      <c r="E1375" s="144" t="str">
        <f t="shared" si="21"/>
        <v>広島県大竹市</v>
      </c>
      <c r="F1375" s="151" t="s">
        <v>4478</v>
      </c>
    </row>
    <row r="1376" spans="1:6" x14ac:dyDescent="0.2">
      <c r="A1376" s="151" t="s">
        <v>4453</v>
      </c>
      <c r="B1376" s="151" t="s">
        <v>4482</v>
      </c>
      <c r="C1376" s="151" t="s">
        <v>4455</v>
      </c>
      <c r="D1376" s="151" t="s">
        <v>4483</v>
      </c>
      <c r="E1376" s="144" t="str">
        <f t="shared" si="21"/>
        <v>広島県東広島市</v>
      </c>
      <c r="F1376" s="151" t="s">
        <v>4481</v>
      </c>
    </row>
    <row r="1377" spans="1:6" x14ac:dyDescent="0.2">
      <c r="A1377" s="151" t="s">
        <v>4453</v>
      </c>
      <c r="B1377" s="151" t="s">
        <v>4485</v>
      </c>
      <c r="C1377" s="151" t="s">
        <v>4455</v>
      </c>
      <c r="D1377" s="151" t="s">
        <v>4486</v>
      </c>
      <c r="E1377" s="144" t="str">
        <f t="shared" si="21"/>
        <v>広島県廿日市市</v>
      </c>
      <c r="F1377" s="151" t="s">
        <v>4484</v>
      </c>
    </row>
    <row r="1378" spans="1:6" x14ac:dyDescent="0.2">
      <c r="A1378" s="151" t="s">
        <v>4453</v>
      </c>
      <c r="B1378" s="151" t="s">
        <v>4488</v>
      </c>
      <c r="C1378" s="151" t="s">
        <v>4455</v>
      </c>
      <c r="D1378" s="151" t="s">
        <v>4489</v>
      </c>
      <c r="E1378" s="144" t="str">
        <f t="shared" si="21"/>
        <v>広島県安芸高田市</v>
      </c>
      <c r="F1378" s="151" t="s">
        <v>4487</v>
      </c>
    </row>
    <row r="1379" spans="1:6" x14ac:dyDescent="0.2">
      <c r="A1379" s="151" t="s">
        <v>4453</v>
      </c>
      <c r="B1379" s="151" t="s">
        <v>4491</v>
      </c>
      <c r="C1379" s="151" t="s">
        <v>4455</v>
      </c>
      <c r="D1379" s="151" t="s">
        <v>4492</v>
      </c>
      <c r="E1379" s="144" t="str">
        <f t="shared" si="21"/>
        <v>広島県江田島市</v>
      </c>
      <c r="F1379" s="151" t="s">
        <v>4490</v>
      </c>
    </row>
    <row r="1380" spans="1:6" x14ac:dyDescent="0.2">
      <c r="A1380" s="151" t="s">
        <v>4453</v>
      </c>
      <c r="B1380" s="151" t="s">
        <v>4494</v>
      </c>
      <c r="C1380" s="151" t="s">
        <v>4455</v>
      </c>
      <c r="D1380" s="151" t="s">
        <v>4495</v>
      </c>
      <c r="E1380" s="144" t="str">
        <f t="shared" si="21"/>
        <v>広島県府中町</v>
      </c>
      <c r="F1380" s="151" t="s">
        <v>4493</v>
      </c>
    </row>
    <row r="1381" spans="1:6" x14ac:dyDescent="0.2">
      <c r="A1381" s="151" t="s">
        <v>4453</v>
      </c>
      <c r="B1381" s="151" t="s">
        <v>4497</v>
      </c>
      <c r="C1381" s="151" t="s">
        <v>4455</v>
      </c>
      <c r="D1381" s="151" t="s">
        <v>4498</v>
      </c>
      <c r="E1381" s="144" t="str">
        <f t="shared" si="21"/>
        <v>広島県海田町</v>
      </c>
      <c r="F1381" s="151" t="s">
        <v>4496</v>
      </c>
    </row>
    <row r="1382" spans="1:6" x14ac:dyDescent="0.2">
      <c r="A1382" s="151" t="s">
        <v>4453</v>
      </c>
      <c r="B1382" s="151" t="s">
        <v>4500</v>
      </c>
      <c r="C1382" s="151" t="s">
        <v>4455</v>
      </c>
      <c r="D1382" s="151" t="s">
        <v>4501</v>
      </c>
      <c r="E1382" s="144" t="str">
        <f t="shared" si="21"/>
        <v>広島県熊野町</v>
      </c>
      <c r="F1382" s="151" t="s">
        <v>4499</v>
      </c>
    </row>
    <row r="1383" spans="1:6" x14ac:dyDescent="0.2">
      <c r="A1383" s="151" t="s">
        <v>4453</v>
      </c>
      <c r="B1383" s="151" t="s">
        <v>4503</v>
      </c>
      <c r="C1383" s="151" t="s">
        <v>4455</v>
      </c>
      <c r="D1383" s="151" t="s">
        <v>4504</v>
      </c>
      <c r="E1383" s="144" t="str">
        <f t="shared" si="21"/>
        <v>広島県坂町</v>
      </c>
      <c r="F1383" s="151" t="s">
        <v>4502</v>
      </c>
    </row>
    <row r="1384" spans="1:6" x14ac:dyDescent="0.2">
      <c r="A1384" s="151" t="s">
        <v>4453</v>
      </c>
      <c r="B1384" s="151" t="s">
        <v>4506</v>
      </c>
      <c r="C1384" s="151" t="s">
        <v>4455</v>
      </c>
      <c r="D1384" s="151" t="s">
        <v>4507</v>
      </c>
      <c r="E1384" s="144" t="str">
        <f t="shared" si="21"/>
        <v>広島県安芸太田町</v>
      </c>
      <c r="F1384" s="151" t="s">
        <v>4505</v>
      </c>
    </row>
    <row r="1385" spans="1:6" x14ac:dyDescent="0.2">
      <c r="A1385" s="151" t="s">
        <v>4453</v>
      </c>
      <c r="B1385" s="151" t="s">
        <v>4509</v>
      </c>
      <c r="C1385" s="151" t="s">
        <v>4455</v>
      </c>
      <c r="D1385" s="151" t="s">
        <v>4510</v>
      </c>
      <c r="E1385" s="144" t="str">
        <f t="shared" si="21"/>
        <v>広島県北広島町</v>
      </c>
      <c r="F1385" s="151" t="s">
        <v>4508</v>
      </c>
    </row>
    <row r="1386" spans="1:6" x14ac:dyDescent="0.2">
      <c r="A1386" s="151" t="s">
        <v>4453</v>
      </c>
      <c r="B1386" s="151" t="s">
        <v>4512</v>
      </c>
      <c r="C1386" s="151" t="s">
        <v>4455</v>
      </c>
      <c r="D1386" s="151" t="s">
        <v>4513</v>
      </c>
      <c r="E1386" s="144" t="str">
        <f t="shared" si="21"/>
        <v>広島県大崎上島町</v>
      </c>
      <c r="F1386" s="151" t="s">
        <v>4511</v>
      </c>
    </row>
    <row r="1387" spans="1:6" x14ac:dyDescent="0.2">
      <c r="A1387" s="151" t="s">
        <v>4453</v>
      </c>
      <c r="B1387" s="151" t="s">
        <v>4515</v>
      </c>
      <c r="C1387" s="151" t="s">
        <v>4455</v>
      </c>
      <c r="D1387" s="151" t="s">
        <v>4516</v>
      </c>
      <c r="E1387" s="144" t="str">
        <f t="shared" si="21"/>
        <v>広島県世羅町</v>
      </c>
      <c r="F1387" s="151" t="s">
        <v>4514</v>
      </c>
    </row>
    <row r="1388" spans="1:6" x14ac:dyDescent="0.2">
      <c r="A1388" s="151" t="s">
        <v>4453</v>
      </c>
      <c r="B1388" s="151" t="s">
        <v>4518</v>
      </c>
      <c r="C1388" s="151" t="s">
        <v>4455</v>
      </c>
      <c r="D1388" s="151" t="s">
        <v>4519</v>
      </c>
      <c r="E1388" s="144" t="str">
        <f t="shared" si="21"/>
        <v>広島県神石高原町</v>
      </c>
      <c r="F1388" s="151" t="s">
        <v>4517</v>
      </c>
    </row>
    <row r="1389" spans="1:6" x14ac:dyDescent="0.2">
      <c r="A1389" s="148" t="s">
        <v>4521</v>
      </c>
      <c r="B1389" s="149"/>
      <c r="C1389" s="150" t="s">
        <v>4522</v>
      </c>
      <c r="D1389" s="149"/>
      <c r="E1389" s="144" t="str">
        <f t="shared" si="21"/>
        <v>山口県</v>
      </c>
      <c r="F1389" s="148" t="s">
        <v>4520</v>
      </c>
    </row>
    <row r="1390" spans="1:6" x14ac:dyDescent="0.2">
      <c r="A1390" s="151" t="s">
        <v>4524</v>
      </c>
      <c r="B1390" s="151" t="s">
        <v>4525</v>
      </c>
      <c r="C1390" s="151" t="s">
        <v>4526</v>
      </c>
      <c r="D1390" s="151" t="s">
        <v>4527</v>
      </c>
      <c r="E1390" s="144" t="str">
        <f t="shared" si="21"/>
        <v>山口県下関市</v>
      </c>
      <c r="F1390" s="151" t="s">
        <v>4523</v>
      </c>
    </row>
    <row r="1391" spans="1:6" x14ac:dyDescent="0.2">
      <c r="A1391" s="151" t="s">
        <v>4524</v>
      </c>
      <c r="B1391" s="151" t="s">
        <v>4529</v>
      </c>
      <c r="C1391" s="151" t="s">
        <v>4526</v>
      </c>
      <c r="D1391" s="151" t="s">
        <v>4530</v>
      </c>
      <c r="E1391" s="144" t="str">
        <f t="shared" si="21"/>
        <v>山口県宇部市</v>
      </c>
      <c r="F1391" s="151" t="s">
        <v>4528</v>
      </c>
    </row>
    <row r="1392" spans="1:6" x14ac:dyDescent="0.2">
      <c r="A1392" s="151" t="s">
        <v>4524</v>
      </c>
      <c r="B1392" s="151" t="s">
        <v>4532</v>
      </c>
      <c r="C1392" s="151" t="s">
        <v>4526</v>
      </c>
      <c r="D1392" s="151" t="s">
        <v>4533</v>
      </c>
      <c r="E1392" s="144" t="str">
        <f t="shared" si="21"/>
        <v>山口県山口市</v>
      </c>
      <c r="F1392" s="151" t="s">
        <v>4531</v>
      </c>
    </row>
    <row r="1393" spans="1:6" x14ac:dyDescent="0.2">
      <c r="A1393" s="151" t="s">
        <v>4524</v>
      </c>
      <c r="B1393" s="151" t="s">
        <v>4535</v>
      </c>
      <c r="C1393" s="151" t="s">
        <v>4526</v>
      </c>
      <c r="D1393" s="151" t="s">
        <v>4536</v>
      </c>
      <c r="E1393" s="144" t="str">
        <f t="shared" si="21"/>
        <v>山口県萩市</v>
      </c>
      <c r="F1393" s="151" t="s">
        <v>4534</v>
      </c>
    </row>
    <row r="1394" spans="1:6" x14ac:dyDescent="0.2">
      <c r="A1394" s="151" t="s">
        <v>4524</v>
      </c>
      <c r="B1394" s="151" t="s">
        <v>4538</v>
      </c>
      <c r="C1394" s="151" t="s">
        <v>4526</v>
      </c>
      <c r="D1394" s="151" t="s">
        <v>4539</v>
      </c>
      <c r="E1394" s="144" t="str">
        <f t="shared" si="21"/>
        <v>山口県防府市</v>
      </c>
      <c r="F1394" s="151" t="s">
        <v>4537</v>
      </c>
    </row>
    <row r="1395" spans="1:6" x14ac:dyDescent="0.2">
      <c r="A1395" s="151" t="s">
        <v>4524</v>
      </c>
      <c r="B1395" s="151" t="s">
        <v>4541</v>
      </c>
      <c r="C1395" s="151" t="s">
        <v>4526</v>
      </c>
      <c r="D1395" s="151" t="s">
        <v>4542</v>
      </c>
      <c r="E1395" s="144" t="str">
        <f t="shared" si="21"/>
        <v>山口県下松市</v>
      </c>
      <c r="F1395" s="151" t="s">
        <v>4540</v>
      </c>
    </row>
    <row r="1396" spans="1:6" x14ac:dyDescent="0.2">
      <c r="A1396" s="151" t="s">
        <v>4524</v>
      </c>
      <c r="B1396" s="151" t="s">
        <v>4544</v>
      </c>
      <c r="C1396" s="151" t="s">
        <v>4526</v>
      </c>
      <c r="D1396" s="151" t="s">
        <v>4545</v>
      </c>
      <c r="E1396" s="144" t="str">
        <f t="shared" si="21"/>
        <v>山口県岩国市</v>
      </c>
      <c r="F1396" s="151" t="s">
        <v>4543</v>
      </c>
    </row>
    <row r="1397" spans="1:6" x14ac:dyDescent="0.2">
      <c r="A1397" s="151" t="s">
        <v>4524</v>
      </c>
      <c r="B1397" s="151" t="s">
        <v>4547</v>
      </c>
      <c r="C1397" s="151" t="s">
        <v>4526</v>
      </c>
      <c r="D1397" s="151" t="s">
        <v>4548</v>
      </c>
      <c r="E1397" s="144" t="str">
        <f t="shared" si="21"/>
        <v>山口県光市</v>
      </c>
      <c r="F1397" s="151" t="s">
        <v>4546</v>
      </c>
    </row>
    <row r="1398" spans="1:6" x14ac:dyDescent="0.2">
      <c r="A1398" s="151" t="s">
        <v>4524</v>
      </c>
      <c r="B1398" s="151" t="s">
        <v>4550</v>
      </c>
      <c r="C1398" s="151" t="s">
        <v>4526</v>
      </c>
      <c r="D1398" s="151" t="s">
        <v>4551</v>
      </c>
      <c r="E1398" s="144" t="str">
        <f t="shared" si="21"/>
        <v>山口県長門市</v>
      </c>
      <c r="F1398" s="151" t="s">
        <v>4549</v>
      </c>
    </row>
    <row r="1399" spans="1:6" x14ac:dyDescent="0.2">
      <c r="A1399" s="151" t="s">
        <v>4524</v>
      </c>
      <c r="B1399" s="151" t="s">
        <v>4553</v>
      </c>
      <c r="C1399" s="151" t="s">
        <v>4526</v>
      </c>
      <c r="D1399" s="151" t="s">
        <v>4554</v>
      </c>
      <c r="E1399" s="144" t="str">
        <f t="shared" si="21"/>
        <v>山口県柳井市</v>
      </c>
      <c r="F1399" s="151" t="s">
        <v>4552</v>
      </c>
    </row>
    <row r="1400" spans="1:6" x14ac:dyDescent="0.2">
      <c r="A1400" s="151" t="s">
        <v>4524</v>
      </c>
      <c r="B1400" s="151" t="s">
        <v>4556</v>
      </c>
      <c r="C1400" s="151" t="s">
        <v>4526</v>
      </c>
      <c r="D1400" s="151" t="s">
        <v>4557</v>
      </c>
      <c r="E1400" s="144" t="str">
        <f t="shared" si="21"/>
        <v>山口県美祢市</v>
      </c>
      <c r="F1400" s="151" t="s">
        <v>4555</v>
      </c>
    </row>
    <row r="1401" spans="1:6" x14ac:dyDescent="0.2">
      <c r="A1401" s="151" t="s">
        <v>4524</v>
      </c>
      <c r="B1401" s="151" t="s">
        <v>4559</v>
      </c>
      <c r="C1401" s="151" t="s">
        <v>4526</v>
      </c>
      <c r="D1401" s="151" t="s">
        <v>4560</v>
      </c>
      <c r="E1401" s="144" t="str">
        <f t="shared" si="21"/>
        <v>山口県周南市</v>
      </c>
      <c r="F1401" s="151" t="s">
        <v>4558</v>
      </c>
    </row>
    <row r="1402" spans="1:6" x14ac:dyDescent="0.2">
      <c r="A1402" s="151" t="s">
        <v>4524</v>
      </c>
      <c r="B1402" s="151" t="s">
        <v>4562</v>
      </c>
      <c r="C1402" s="151" t="s">
        <v>4526</v>
      </c>
      <c r="D1402" s="151" t="s">
        <v>4563</v>
      </c>
      <c r="E1402" s="144" t="str">
        <f t="shared" si="21"/>
        <v>山口県山陽小野田市</v>
      </c>
      <c r="F1402" s="151" t="s">
        <v>4561</v>
      </c>
    </row>
    <row r="1403" spans="1:6" x14ac:dyDescent="0.2">
      <c r="A1403" s="151" t="s">
        <v>4524</v>
      </c>
      <c r="B1403" s="151" t="s">
        <v>4565</v>
      </c>
      <c r="C1403" s="151" t="s">
        <v>4526</v>
      </c>
      <c r="D1403" s="151" t="s">
        <v>4566</v>
      </c>
      <c r="E1403" s="144" t="str">
        <f t="shared" si="21"/>
        <v>山口県周防大島町</v>
      </c>
      <c r="F1403" s="151" t="s">
        <v>4564</v>
      </c>
    </row>
    <row r="1404" spans="1:6" x14ac:dyDescent="0.2">
      <c r="A1404" s="151" t="s">
        <v>4524</v>
      </c>
      <c r="B1404" s="151" t="s">
        <v>4568</v>
      </c>
      <c r="C1404" s="151" t="s">
        <v>4526</v>
      </c>
      <c r="D1404" s="151" t="s">
        <v>4569</v>
      </c>
      <c r="E1404" s="144" t="str">
        <f t="shared" si="21"/>
        <v>山口県和木町</v>
      </c>
      <c r="F1404" s="151" t="s">
        <v>4567</v>
      </c>
    </row>
    <row r="1405" spans="1:6" x14ac:dyDescent="0.2">
      <c r="A1405" s="151" t="s">
        <v>4524</v>
      </c>
      <c r="B1405" s="151" t="s">
        <v>4571</v>
      </c>
      <c r="C1405" s="151" t="s">
        <v>4526</v>
      </c>
      <c r="D1405" s="151" t="s">
        <v>4572</v>
      </c>
      <c r="E1405" s="144" t="str">
        <f t="shared" si="21"/>
        <v>山口県上関町</v>
      </c>
      <c r="F1405" s="151" t="s">
        <v>4570</v>
      </c>
    </row>
    <row r="1406" spans="1:6" x14ac:dyDescent="0.2">
      <c r="A1406" s="151" t="s">
        <v>4524</v>
      </c>
      <c r="B1406" s="151" t="s">
        <v>4574</v>
      </c>
      <c r="C1406" s="151" t="s">
        <v>4526</v>
      </c>
      <c r="D1406" s="151" t="s">
        <v>4575</v>
      </c>
      <c r="E1406" s="144" t="str">
        <f t="shared" si="21"/>
        <v>山口県田布施町</v>
      </c>
      <c r="F1406" s="151" t="s">
        <v>4573</v>
      </c>
    </row>
    <row r="1407" spans="1:6" x14ac:dyDescent="0.2">
      <c r="A1407" s="151" t="s">
        <v>4524</v>
      </c>
      <c r="B1407" s="151" t="s">
        <v>4577</v>
      </c>
      <c r="C1407" s="151" t="s">
        <v>4526</v>
      </c>
      <c r="D1407" s="151" t="s">
        <v>4578</v>
      </c>
      <c r="E1407" s="144" t="str">
        <f t="shared" si="21"/>
        <v>山口県平生町</v>
      </c>
      <c r="F1407" s="151" t="s">
        <v>4576</v>
      </c>
    </row>
    <row r="1408" spans="1:6" x14ac:dyDescent="0.2">
      <c r="A1408" s="151" t="s">
        <v>4524</v>
      </c>
      <c r="B1408" s="151" t="s">
        <v>4580</v>
      </c>
      <c r="C1408" s="151" t="s">
        <v>4526</v>
      </c>
      <c r="D1408" s="151" t="s">
        <v>4581</v>
      </c>
      <c r="E1408" s="144" t="str">
        <f t="shared" si="21"/>
        <v>山口県阿武町</v>
      </c>
      <c r="F1408" s="151" t="s">
        <v>4579</v>
      </c>
    </row>
    <row r="1409" spans="1:6" x14ac:dyDescent="0.2">
      <c r="A1409" s="148" t="s">
        <v>4583</v>
      </c>
      <c r="B1409" s="149"/>
      <c r="C1409" s="150" t="s">
        <v>4584</v>
      </c>
      <c r="D1409" s="149"/>
      <c r="E1409" s="144" t="str">
        <f t="shared" si="21"/>
        <v>徳島県</v>
      </c>
      <c r="F1409" s="148" t="s">
        <v>4582</v>
      </c>
    </row>
    <row r="1410" spans="1:6" x14ac:dyDescent="0.2">
      <c r="A1410" s="151" t="s">
        <v>4586</v>
      </c>
      <c r="B1410" s="151" t="s">
        <v>4587</v>
      </c>
      <c r="C1410" s="151" t="s">
        <v>4588</v>
      </c>
      <c r="D1410" s="151" t="s">
        <v>4589</v>
      </c>
      <c r="E1410" s="144" t="str">
        <f t="shared" si="21"/>
        <v>徳島県徳島市</v>
      </c>
      <c r="F1410" s="151" t="s">
        <v>4585</v>
      </c>
    </row>
    <row r="1411" spans="1:6" x14ac:dyDescent="0.2">
      <c r="A1411" s="151" t="s">
        <v>4586</v>
      </c>
      <c r="B1411" s="151" t="s">
        <v>4591</v>
      </c>
      <c r="C1411" s="151" t="s">
        <v>4588</v>
      </c>
      <c r="D1411" s="151" t="s">
        <v>4592</v>
      </c>
      <c r="E1411" s="144" t="str">
        <f t="shared" si="21"/>
        <v>徳島県鳴門市</v>
      </c>
      <c r="F1411" s="151" t="s">
        <v>4590</v>
      </c>
    </row>
    <row r="1412" spans="1:6" x14ac:dyDescent="0.2">
      <c r="A1412" s="151" t="s">
        <v>4586</v>
      </c>
      <c r="B1412" s="151" t="s">
        <v>4594</v>
      </c>
      <c r="C1412" s="151" t="s">
        <v>4588</v>
      </c>
      <c r="D1412" s="151" t="s">
        <v>4595</v>
      </c>
      <c r="E1412" s="144" t="str">
        <f t="shared" ref="E1412:E1475" si="22">CONCATENATE(A1412,B1412)</f>
        <v>徳島県小松島市</v>
      </c>
      <c r="F1412" s="151" t="s">
        <v>4593</v>
      </c>
    </row>
    <row r="1413" spans="1:6" x14ac:dyDescent="0.2">
      <c r="A1413" s="151" t="s">
        <v>4586</v>
      </c>
      <c r="B1413" s="151" t="s">
        <v>4597</v>
      </c>
      <c r="C1413" s="151" t="s">
        <v>4588</v>
      </c>
      <c r="D1413" s="151" t="s">
        <v>4598</v>
      </c>
      <c r="E1413" s="144" t="str">
        <f t="shared" si="22"/>
        <v>徳島県阿南市</v>
      </c>
      <c r="F1413" s="151" t="s">
        <v>4596</v>
      </c>
    </row>
    <row r="1414" spans="1:6" x14ac:dyDescent="0.2">
      <c r="A1414" s="151" t="s">
        <v>4586</v>
      </c>
      <c r="B1414" s="151" t="s">
        <v>4600</v>
      </c>
      <c r="C1414" s="151" t="s">
        <v>4588</v>
      </c>
      <c r="D1414" s="151" t="s">
        <v>4601</v>
      </c>
      <c r="E1414" s="144" t="str">
        <f t="shared" si="22"/>
        <v>徳島県吉野川市</v>
      </c>
      <c r="F1414" s="151" t="s">
        <v>4599</v>
      </c>
    </row>
    <row r="1415" spans="1:6" x14ac:dyDescent="0.2">
      <c r="A1415" s="151" t="s">
        <v>4586</v>
      </c>
      <c r="B1415" s="151" t="s">
        <v>4603</v>
      </c>
      <c r="C1415" s="151" t="s">
        <v>4588</v>
      </c>
      <c r="D1415" s="151" t="s">
        <v>4604</v>
      </c>
      <c r="E1415" s="144" t="str">
        <f t="shared" si="22"/>
        <v>徳島県阿波市</v>
      </c>
      <c r="F1415" s="151" t="s">
        <v>4602</v>
      </c>
    </row>
    <row r="1416" spans="1:6" x14ac:dyDescent="0.2">
      <c r="A1416" s="151" t="s">
        <v>4586</v>
      </c>
      <c r="B1416" s="151" t="s">
        <v>4606</v>
      </c>
      <c r="C1416" s="151" t="s">
        <v>4588</v>
      </c>
      <c r="D1416" s="151" t="s">
        <v>4607</v>
      </c>
      <c r="E1416" s="144" t="str">
        <f t="shared" si="22"/>
        <v>徳島県美馬市</v>
      </c>
      <c r="F1416" s="151" t="s">
        <v>4605</v>
      </c>
    </row>
    <row r="1417" spans="1:6" x14ac:dyDescent="0.2">
      <c r="A1417" s="151" t="s">
        <v>4586</v>
      </c>
      <c r="B1417" s="151" t="s">
        <v>4609</v>
      </c>
      <c r="C1417" s="151" t="s">
        <v>4588</v>
      </c>
      <c r="D1417" s="151" t="s">
        <v>3494</v>
      </c>
      <c r="E1417" s="144" t="str">
        <f t="shared" si="22"/>
        <v>徳島県三好市</v>
      </c>
      <c r="F1417" s="151" t="s">
        <v>4608</v>
      </c>
    </row>
    <row r="1418" spans="1:6" x14ac:dyDescent="0.2">
      <c r="A1418" s="151" t="s">
        <v>4586</v>
      </c>
      <c r="B1418" s="151" t="s">
        <v>4611</v>
      </c>
      <c r="C1418" s="151" t="s">
        <v>4588</v>
      </c>
      <c r="D1418" s="151" t="s">
        <v>4612</v>
      </c>
      <c r="E1418" s="144" t="str">
        <f t="shared" si="22"/>
        <v>徳島県勝浦町</v>
      </c>
      <c r="F1418" s="151" t="s">
        <v>4610</v>
      </c>
    </row>
    <row r="1419" spans="1:6" x14ac:dyDescent="0.2">
      <c r="A1419" s="151" t="s">
        <v>4586</v>
      </c>
      <c r="B1419" s="151" t="s">
        <v>4614</v>
      </c>
      <c r="C1419" s="151" t="s">
        <v>4588</v>
      </c>
      <c r="D1419" s="151" t="s">
        <v>4615</v>
      </c>
      <c r="E1419" s="144" t="str">
        <f t="shared" si="22"/>
        <v>徳島県上勝町</v>
      </c>
      <c r="F1419" s="151" t="s">
        <v>4613</v>
      </c>
    </row>
    <row r="1420" spans="1:6" x14ac:dyDescent="0.2">
      <c r="A1420" s="151" t="s">
        <v>4586</v>
      </c>
      <c r="B1420" s="151" t="s">
        <v>4617</v>
      </c>
      <c r="C1420" s="151" t="s">
        <v>4588</v>
      </c>
      <c r="D1420" s="151" t="s">
        <v>4618</v>
      </c>
      <c r="E1420" s="144" t="str">
        <f t="shared" si="22"/>
        <v>徳島県佐那河内村</v>
      </c>
      <c r="F1420" s="151" t="s">
        <v>4616</v>
      </c>
    </row>
    <row r="1421" spans="1:6" x14ac:dyDescent="0.2">
      <c r="A1421" s="151" t="s">
        <v>4586</v>
      </c>
      <c r="B1421" s="151" t="s">
        <v>4620</v>
      </c>
      <c r="C1421" s="151" t="s">
        <v>4588</v>
      </c>
      <c r="D1421" s="151" t="s">
        <v>4621</v>
      </c>
      <c r="E1421" s="144" t="str">
        <f t="shared" si="22"/>
        <v>徳島県石井町</v>
      </c>
      <c r="F1421" s="151" t="s">
        <v>4619</v>
      </c>
    </row>
    <row r="1422" spans="1:6" x14ac:dyDescent="0.2">
      <c r="A1422" s="151" t="s">
        <v>4586</v>
      </c>
      <c r="B1422" s="151" t="s">
        <v>4623</v>
      </c>
      <c r="C1422" s="151" t="s">
        <v>4588</v>
      </c>
      <c r="D1422" s="151" t="s">
        <v>4624</v>
      </c>
      <c r="E1422" s="144" t="str">
        <f t="shared" si="22"/>
        <v>徳島県神山町</v>
      </c>
      <c r="F1422" s="151" t="s">
        <v>4622</v>
      </c>
    </row>
    <row r="1423" spans="1:6" x14ac:dyDescent="0.2">
      <c r="A1423" s="151" t="s">
        <v>4586</v>
      </c>
      <c r="B1423" s="151" t="s">
        <v>4626</v>
      </c>
      <c r="C1423" s="151" t="s">
        <v>4588</v>
      </c>
      <c r="D1423" s="151" t="s">
        <v>4627</v>
      </c>
      <c r="E1423" s="144" t="str">
        <f t="shared" si="22"/>
        <v>徳島県那賀町</v>
      </c>
      <c r="F1423" s="151" t="s">
        <v>4625</v>
      </c>
    </row>
    <row r="1424" spans="1:6" x14ac:dyDescent="0.2">
      <c r="A1424" s="151" t="s">
        <v>4586</v>
      </c>
      <c r="B1424" s="151" t="s">
        <v>4629</v>
      </c>
      <c r="C1424" s="151" t="s">
        <v>4588</v>
      </c>
      <c r="D1424" s="151" t="s">
        <v>4630</v>
      </c>
      <c r="E1424" s="144" t="str">
        <f t="shared" si="22"/>
        <v>徳島県牟岐町</v>
      </c>
      <c r="F1424" s="151" t="s">
        <v>4628</v>
      </c>
    </row>
    <row r="1425" spans="1:6" x14ac:dyDescent="0.2">
      <c r="A1425" s="151" t="s">
        <v>4586</v>
      </c>
      <c r="B1425" s="151" t="s">
        <v>4632</v>
      </c>
      <c r="C1425" s="151" t="s">
        <v>4588</v>
      </c>
      <c r="D1425" s="151" t="s">
        <v>4633</v>
      </c>
      <c r="E1425" s="144" t="str">
        <f t="shared" si="22"/>
        <v>徳島県美波町</v>
      </c>
      <c r="F1425" s="151" t="s">
        <v>4631</v>
      </c>
    </row>
    <row r="1426" spans="1:6" x14ac:dyDescent="0.2">
      <c r="A1426" s="151" t="s">
        <v>4586</v>
      </c>
      <c r="B1426" s="151" t="s">
        <v>4635</v>
      </c>
      <c r="C1426" s="151" t="s">
        <v>4588</v>
      </c>
      <c r="D1426" s="151" t="s">
        <v>4636</v>
      </c>
      <c r="E1426" s="144" t="str">
        <f t="shared" si="22"/>
        <v>徳島県海陽町</v>
      </c>
      <c r="F1426" s="151" t="s">
        <v>4634</v>
      </c>
    </row>
    <row r="1427" spans="1:6" x14ac:dyDescent="0.2">
      <c r="A1427" s="151" t="s">
        <v>4586</v>
      </c>
      <c r="B1427" s="151" t="s">
        <v>4638</v>
      </c>
      <c r="C1427" s="151" t="s">
        <v>4588</v>
      </c>
      <c r="D1427" s="151" t="s">
        <v>4639</v>
      </c>
      <c r="E1427" s="144" t="str">
        <f t="shared" si="22"/>
        <v>徳島県松茂町</v>
      </c>
      <c r="F1427" s="151" t="s">
        <v>4637</v>
      </c>
    </row>
    <row r="1428" spans="1:6" x14ac:dyDescent="0.2">
      <c r="A1428" s="151" t="s">
        <v>4586</v>
      </c>
      <c r="B1428" s="151" t="s">
        <v>4641</v>
      </c>
      <c r="C1428" s="151" t="s">
        <v>4588</v>
      </c>
      <c r="D1428" s="151" t="s">
        <v>4642</v>
      </c>
      <c r="E1428" s="144" t="str">
        <f t="shared" si="22"/>
        <v>徳島県北島町</v>
      </c>
      <c r="F1428" s="151" t="s">
        <v>4640</v>
      </c>
    </row>
    <row r="1429" spans="1:6" x14ac:dyDescent="0.2">
      <c r="A1429" s="151" t="s">
        <v>4586</v>
      </c>
      <c r="B1429" s="151" t="s">
        <v>4644</v>
      </c>
      <c r="C1429" s="151" t="s">
        <v>4588</v>
      </c>
      <c r="D1429" s="151" t="s">
        <v>4645</v>
      </c>
      <c r="E1429" s="144" t="str">
        <f t="shared" si="22"/>
        <v>徳島県藍住町</v>
      </c>
      <c r="F1429" s="151" t="s">
        <v>4643</v>
      </c>
    </row>
    <row r="1430" spans="1:6" x14ac:dyDescent="0.2">
      <c r="A1430" s="151" t="s">
        <v>4586</v>
      </c>
      <c r="B1430" s="151" t="s">
        <v>4647</v>
      </c>
      <c r="C1430" s="151" t="s">
        <v>4588</v>
      </c>
      <c r="D1430" s="151" t="s">
        <v>4648</v>
      </c>
      <c r="E1430" s="144" t="str">
        <f t="shared" si="22"/>
        <v>徳島県板野町</v>
      </c>
      <c r="F1430" s="151" t="s">
        <v>4646</v>
      </c>
    </row>
    <row r="1431" spans="1:6" x14ac:dyDescent="0.2">
      <c r="A1431" s="151" t="s">
        <v>4586</v>
      </c>
      <c r="B1431" s="151" t="s">
        <v>4650</v>
      </c>
      <c r="C1431" s="151" t="s">
        <v>4588</v>
      </c>
      <c r="D1431" s="151" t="s">
        <v>4651</v>
      </c>
      <c r="E1431" s="144" t="str">
        <f t="shared" si="22"/>
        <v>徳島県上板町</v>
      </c>
      <c r="F1431" s="151" t="s">
        <v>4649</v>
      </c>
    </row>
    <row r="1432" spans="1:6" x14ac:dyDescent="0.2">
      <c r="A1432" s="151" t="s">
        <v>4586</v>
      </c>
      <c r="B1432" s="151" t="s">
        <v>4653</v>
      </c>
      <c r="C1432" s="151" t="s">
        <v>4588</v>
      </c>
      <c r="D1432" s="151" t="s">
        <v>4654</v>
      </c>
      <c r="E1432" s="144" t="str">
        <f t="shared" si="22"/>
        <v>徳島県つるぎ町</v>
      </c>
      <c r="F1432" s="151" t="s">
        <v>4652</v>
      </c>
    </row>
    <row r="1433" spans="1:6" x14ac:dyDescent="0.2">
      <c r="A1433" s="151" t="s">
        <v>4586</v>
      </c>
      <c r="B1433" s="151" t="s">
        <v>4656</v>
      </c>
      <c r="C1433" s="151" t="s">
        <v>4588</v>
      </c>
      <c r="D1433" s="151" t="s">
        <v>4657</v>
      </c>
      <c r="E1433" s="144" t="str">
        <f t="shared" si="22"/>
        <v>徳島県東みよし町</v>
      </c>
      <c r="F1433" s="151" t="s">
        <v>4655</v>
      </c>
    </row>
    <row r="1434" spans="1:6" x14ac:dyDescent="0.2">
      <c r="A1434" s="148" t="s">
        <v>4659</v>
      </c>
      <c r="B1434" s="149"/>
      <c r="C1434" s="150" t="s">
        <v>4660</v>
      </c>
      <c r="D1434" s="149"/>
      <c r="E1434" s="144" t="str">
        <f t="shared" si="22"/>
        <v>香川県</v>
      </c>
      <c r="F1434" s="148" t="s">
        <v>4658</v>
      </c>
    </row>
    <row r="1435" spans="1:6" x14ac:dyDescent="0.2">
      <c r="A1435" s="151" t="s">
        <v>4662</v>
      </c>
      <c r="B1435" s="151" t="s">
        <v>4663</v>
      </c>
      <c r="C1435" s="151" t="s">
        <v>4664</v>
      </c>
      <c r="D1435" s="151" t="s">
        <v>4665</v>
      </c>
      <c r="E1435" s="144" t="str">
        <f t="shared" si="22"/>
        <v>香川県高松市</v>
      </c>
      <c r="F1435" s="151" t="s">
        <v>4661</v>
      </c>
    </row>
    <row r="1436" spans="1:6" x14ac:dyDescent="0.2">
      <c r="A1436" s="151" t="s">
        <v>4662</v>
      </c>
      <c r="B1436" s="151" t="s">
        <v>4667</v>
      </c>
      <c r="C1436" s="151" t="s">
        <v>4664</v>
      </c>
      <c r="D1436" s="151" t="s">
        <v>4668</v>
      </c>
      <c r="E1436" s="144" t="str">
        <f t="shared" si="22"/>
        <v>香川県丸亀市</v>
      </c>
      <c r="F1436" s="151" t="s">
        <v>4666</v>
      </c>
    </row>
    <row r="1437" spans="1:6" x14ac:dyDescent="0.2">
      <c r="A1437" s="151" t="s">
        <v>4662</v>
      </c>
      <c r="B1437" s="151" t="s">
        <v>4670</v>
      </c>
      <c r="C1437" s="151" t="s">
        <v>4664</v>
      </c>
      <c r="D1437" s="151" t="s">
        <v>4671</v>
      </c>
      <c r="E1437" s="144" t="str">
        <f t="shared" si="22"/>
        <v>香川県坂出市</v>
      </c>
      <c r="F1437" s="151" t="s">
        <v>4669</v>
      </c>
    </row>
    <row r="1438" spans="1:6" x14ac:dyDescent="0.2">
      <c r="A1438" s="151" t="s">
        <v>4662</v>
      </c>
      <c r="B1438" s="151" t="s">
        <v>4673</v>
      </c>
      <c r="C1438" s="151" t="s">
        <v>4664</v>
      </c>
      <c r="D1438" s="151" t="s">
        <v>4674</v>
      </c>
      <c r="E1438" s="144" t="str">
        <f t="shared" si="22"/>
        <v>香川県善通寺市</v>
      </c>
      <c r="F1438" s="151" t="s">
        <v>4672</v>
      </c>
    </row>
    <row r="1439" spans="1:6" x14ac:dyDescent="0.2">
      <c r="A1439" s="151" t="s">
        <v>4662</v>
      </c>
      <c r="B1439" s="151" t="s">
        <v>4676</v>
      </c>
      <c r="C1439" s="151" t="s">
        <v>4664</v>
      </c>
      <c r="D1439" s="151" t="s">
        <v>4677</v>
      </c>
      <c r="E1439" s="144" t="str">
        <f t="shared" si="22"/>
        <v>香川県観音寺市</v>
      </c>
      <c r="F1439" s="151" t="s">
        <v>4675</v>
      </c>
    </row>
    <row r="1440" spans="1:6" x14ac:dyDescent="0.2">
      <c r="A1440" s="151" t="s">
        <v>4662</v>
      </c>
      <c r="B1440" s="151" t="s">
        <v>4679</v>
      </c>
      <c r="C1440" s="151" t="s">
        <v>4664</v>
      </c>
      <c r="D1440" s="151" t="s">
        <v>4680</v>
      </c>
      <c r="E1440" s="144" t="str">
        <f t="shared" si="22"/>
        <v>香川県さぬき市</v>
      </c>
      <c r="F1440" s="151" t="s">
        <v>4678</v>
      </c>
    </row>
    <row r="1441" spans="1:6" x14ac:dyDescent="0.2">
      <c r="A1441" s="151" t="s">
        <v>4662</v>
      </c>
      <c r="B1441" s="151" t="s">
        <v>4682</v>
      </c>
      <c r="C1441" s="151" t="s">
        <v>4664</v>
      </c>
      <c r="D1441" s="151" t="s">
        <v>4683</v>
      </c>
      <c r="E1441" s="144" t="str">
        <f t="shared" si="22"/>
        <v>香川県東かがわ市</v>
      </c>
      <c r="F1441" s="151" t="s">
        <v>4681</v>
      </c>
    </row>
    <row r="1442" spans="1:6" x14ac:dyDescent="0.2">
      <c r="A1442" s="151" t="s">
        <v>4662</v>
      </c>
      <c r="B1442" s="151" t="s">
        <v>4685</v>
      </c>
      <c r="C1442" s="151" t="s">
        <v>4664</v>
      </c>
      <c r="D1442" s="151" t="s">
        <v>4686</v>
      </c>
      <c r="E1442" s="144" t="str">
        <f t="shared" si="22"/>
        <v>香川県三豊市</v>
      </c>
      <c r="F1442" s="151" t="s">
        <v>4684</v>
      </c>
    </row>
    <row r="1443" spans="1:6" x14ac:dyDescent="0.2">
      <c r="A1443" s="151" t="s">
        <v>4662</v>
      </c>
      <c r="B1443" s="151" t="s">
        <v>4688</v>
      </c>
      <c r="C1443" s="151" t="s">
        <v>4664</v>
      </c>
      <c r="D1443" s="151" t="s">
        <v>4689</v>
      </c>
      <c r="E1443" s="144" t="str">
        <f t="shared" si="22"/>
        <v>香川県土庄町</v>
      </c>
      <c r="F1443" s="151" t="s">
        <v>4687</v>
      </c>
    </row>
    <row r="1444" spans="1:6" x14ac:dyDescent="0.2">
      <c r="A1444" s="151" t="s">
        <v>4662</v>
      </c>
      <c r="B1444" s="151" t="s">
        <v>4691</v>
      </c>
      <c r="C1444" s="151" t="s">
        <v>4664</v>
      </c>
      <c r="D1444" s="151" t="s">
        <v>4692</v>
      </c>
      <c r="E1444" s="144" t="str">
        <f t="shared" si="22"/>
        <v>香川県小豆島町</v>
      </c>
      <c r="F1444" s="151" t="s">
        <v>4690</v>
      </c>
    </row>
    <row r="1445" spans="1:6" x14ac:dyDescent="0.2">
      <c r="A1445" s="151" t="s">
        <v>4662</v>
      </c>
      <c r="B1445" s="151" t="s">
        <v>4694</v>
      </c>
      <c r="C1445" s="151" t="s">
        <v>4664</v>
      </c>
      <c r="D1445" s="151" t="s">
        <v>4695</v>
      </c>
      <c r="E1445" s="144" t="str">
        <f t="shared" si="22"/>
        <v>香川県三木町</v>
      </c>
      <c r="F1445" s="151" t="s">
        <v>4693</v>
      </c>
    </row>
    <row r="1446" spans="1:6" x14ac:dyDescent="0.2">
      <c r="A1446" s="151" t="s">
        <v>4662</v>
      </c>
      <c r="B1446" s="151" t="s">
        <v>4697</v>
      </c>
      <c r="C1446" s="151" t="s">
        <v>4664</v>
      </c>
      <c r="D1446" s="151" t="s">
        <v>4698</v>
      </c>
      <c r="E1446" s="144" t="str">
        <f t="shared" si="22"/>
        <v>香川県直島町</v>
      </c>
      <c r="F1446" s="151" t="s">
        <v>4696</v>
      </c>
    </row>
    <row r="1447" spans="1:6" x14ac:dyDescent="0.2">
      <c r="A1447" s="151" t="s">
        <v>4662</v>
      </c>
      <c r="B1447" s="151" t="s">
        <v>4700</v>
      </c>
      <c r="C1447" s="151" t="s">
        <v>4664</v>
      </c>
      <c r="D1447" s="151" t="s">
        <v>4701</v>
      </c>
      <c r="E1447" s="144" t="str">
        <f t="shared" si="22"/>
        <v>香川県宇多津町</v>
      </c>
      <c r="F1447" s="151" t="s">
        <v>4699</v>
      </c>
    </row>
    <row r="1448" spans="1:6" x14ac:dyDescent="0.2">
      <c r="A1448" s="151" t="s">
        <v>4662</v>
      </c>
      <c r="B1448" s="151" t="s">
        <v>4703</v>
      </c>
      <c r="C1448" s="151" t="s">
        <v>4664</v>
      </c>
      <c r="D1448" s="151" t="s">
        <v>4704</v>
      </c>
      <c r="E1448" s="144" t="str">
        <f t="shared" si="22"/>
        <v>香川県綾川町</v>
      </c>
      <c r="F1448" s="151" t="s">
        <v>4702</v>
      </c>
    </row>
    <row r="1449" spans="1:6" x14ac:dyDescent="0.2">
      <c r="A1449" s="151" t="s">
        <v>4662</v>
      </c>
      <c r="B1449" s="151" t="s">
        <v>4706</v>
      </c>
      <c r="C1449" s="151" t="s">
        <v>4664</v>
      </c>
      <c r="D1449" s="151" t="s">
        <v>4707</v>
      </c>
      <c r="E1449" s="144" t="str">
        <f t="shared" si="22"/>
        <v>香川県琴平町</v>
      </c>
      <c r="F1449" s="151" t="s">
        <v>4705</v>
      </c>
    </row>
    <row r="1450" spans="1:6" x14ac:dyDescent="0.2">
      <c r="A1450" s="151" t="s">
        <v>4662</v>
      </c>
      <c r="B1450" s="151" t="s">
        <v>4709</v>
      </c>
      <c r="C1450" s="151" t="s">
        <v>4664</v>
      </c>
      <c r="D1450" s="151" t="s">
        <v>4710</v>
      </c>
      <c r="E1450" s="144" t="str">
        <f t="shared" si="22"/>
        <v>香川県多度津町</v>
      </c>
      <c r="F1450" s="151" t="s">
        <v>4708</v>
      </c>
    </row>
    <row r="1451" spans="1:6" x14ac:dyDescent="0.2">
      <c r="A1451" s="151" t="s">
        <v>4662</v>
      </c>
      <c r="B1451" s="151" t="s">
        <v>4712</v>
      </c>
      <c r="C1451" s="151" t="s">
        <v>4664</v>
      </c>
      <c r="D1451" s="151" t="s">
        <v>4713</v>
      </c>
      <c r="E1451" s="144" t="str">
        <f t="shared" si="22"/>
        <v>香川県まんのう町</v>
      </c>
      <c r="F1451" s="151" t="s">
        <v>4711</v>
      </c>
    </row>
    <row r="1452" spans="1:6" x14ac:dyDescent="0.2">
      <c r="A1452" s="148" t="s">
        <v>4715</v>
      </c>
      <c r="B1452" s="149"/>
      <c r="C1452" s="150" t="s">
        <v>4716</v>
      </c>
      <c r="D1452" s="149"/>
      <c r="E1452" s="144" t="str">
        <f t="shared" si="22"/>
        <v>愛媛県</v>
      </c>
      <c r="F1452" s="148" t="s">
        <v>4714</v>
      </c>
    </row>
    <row r="1453" spans="1:6" x14ac:dyDescent="0.2">
      <c r="A1453" s="151" t="s">
        <v>4718</v>
      </c>
      <c r="B1453" s="151" t="s">
        <v>4719</v>
      </c>
      <c r="C1453" s="151" t="s">
        <v>4720</v>
      </c>
      <c r="D1453" s="151" t="s">
        <v>4721</v>
      </c>
      <c r="E1453" s="144" t="str">
        <f t="shared" si="22"/>
        <v>愛媛県松山市</v>
      </c>
      <c r="F1453" s="151" t="s">
        <v>4717</v>
      </c>
    </row>
    <row r="1454" spans="1:6" x14ac:dyDescent="0.2">
      <c r="A1454" s="151" t="s">
        <v>4718</v>
      </c>
      <c r="B1454" s="151" t="s">
        <v>4723</v>
      </c>
      <c r="C1454" s="151" t="s">
        <v>4720</v>
      </c>
      <c r="D1454" s="151" t="s">
        <v>4724</v>
      </c>
      <c r="E1454" s="144" t="str">
        <f t="shared" si="22"/>
        <v>愛媛県今治市</v>
      </c>
      <c r="F1454" s="151" t="s">
        <v>4722</v>
      </c>
    </row>
    <row r="1455" spans="1:6" x14ac:dyDescent="0.2">
      <c r="A1455" s="151" t="s">
        <v>4718</v>
      </c>
      <c r="B1455" s="151" t="s">
        <v>4726</v>
      </c>
      <c r="C1455" s="151" t="s">
        <v>4720</v>
      </c>
      <c r="D1455" s="151" t="s">
        <v>4727</v>
      </c>
      <c r="E1455" s="144" t="str">
        <f t="shared" si="22"/>
        <v>愛媛県宇和島市</v>
      </c>
      <c r="F1455" s="151" t="s">
        <v>4725</v>
      </c>
    </row>
    <row r="1456" spans="1:6" x14ac:dyDescent="0.2">
      <c r="A1456" s="151" t="s">
        <v>4718</v>
      </c>
      <c r="B1456" s="151" t="s">
        <v>4729</v>
      </c>
      <c r="C1456" s="151" t="s">
        <v>4720</v>
      </c>
      <c r="D1456" s="151" t="s">
        <v>4730</v>
      </c>
      <c r="E1456" s="144" t="str">
        <f t="shared" si="22"/>
        <v>愛媛県八幡浜市</v>
      </c>
      <c r="F1456" s="151" t="s">
        <v>4728</v>
      </c>
    </row>
    <row r="1457" spans="1:6" x14ac:dyDescent="0.2">
      <c r="A1457" s="151" t="s">
        <v>4718</v>
      </c>
      <c r="B1457" s="151" t="s">
        <v>4732</v>
      </c>
      <c r="C1457" s="151" t="s">
        <v>4720</v>
      </c>
      <c r="D1457" s="151" t="s">
        <v>4733</v>
      </c>
      <c r="E1457" s="144" t="str">
        <f t="shared" si="22"/>
        <v>愛媛県新居浜市</v>
      </c>
      <c r="F1457" s="151" t="s">
        <v>4731</v>
      </c>
    </row>
    <row r="1458" spans="1:6" x14ac:dyDescent="0.2">
      <c r="A1458" s="151" t="s">
        <v>4718</v>
      </c>
      <c r="B1458" s="151" t="s">
        <v>4735</v>
      </c>
      <c r="C1458" s="151" t="s">
        <v>4720</v>
      </c>
      <c r="D1458" s="151" t="s">
        <v>4736</v>
      </c>
      <c r="E1458" s="144" t="str">
        <f t="shared" si="22"/>
        <v>愛媛県西条市</v>
      </c>
      <c r="F1458" s="151" t="s">
        <v>4734</v>
      </c>
    </row>
    <row r="1459" spans="1:6" x14ac:dyDescent="0.2">
      <c r="A1459" s="151" t="s">
        <v>4718</v>
      </c>
      <c r="B1459" s="151" t="s">
        <v>4738</v>
      </c>
      <c r="C1459" s="151" t="s">
        <v>4720</v>
      </c>
      <c r="D1459" s="151" t="s">
        <v>4739</v>
      </c>
      <c r="E1459" s="144" t="str">
        <f t="shared" si="22"/>
        <v>愛媛県大洲市</v>
      </c>
      <c r="F1459" s="151" t="s">
        <v>4737</v>
      </c>
    </row>
    <row r="1460" spans="1:6" x14ac:dyDescent="0.2">
      <c r="A1460" s="151" t="s">
        <v>4718</v>
      </c>
      <c r="B1460" s="151" t="s">
        <v>4741</v>
      </c>
      <c r="C1460" s="151" t="s">
        <v>4720</v>
      </c>
      <c r="D1460" s="151" t="s">
        <v>4742</v>
      </c>
      <c r="E1460" s="144" t="str">
        <f t="shared" si="22"/>
        <v>愛媛県伊予市</v>
      </c>
      <c r="F1460" s="151" t="s">
        <v>4740</v>
      </c>
    </row>
    <row r="1461" spans="1:6" x14ac:dyDescent="0.2">
      <c r="A1461" s="151" t="s">
        <v>4718</v>
      </c>
      <c r="B1461" s="151" t="s">
        <v>4744</v>
      </c>
      <c r="C1461" s="151" t="s">
        <v>4720</v>
      </c>
      <c r="D1461" s="151" t="s">
        <v>4745</v>
      </c>
      <c r="E1461" s="144" t="str">
        <f t="shared" si="22"/>
        <v>愛媛県四国中央市</v>
      </c>
      <c r="F1461" s="151" t="s">
        <v>4743</v>
      </c>
    </row>
    <row r="1462" spans="1:6" x14ac:dyDescent="0.2">
      <c r="A1462" s="151" t="s">
        <v>4718</v>
      </c>
      <c r="B1462" s="151" t="s">
        <v>4747</v>
      </c>
      <c r="C1462" s="151" t="s">
        <v>4720</v>
      </c>
      <c r="D1462" s="151" t="s">
        <v>4748</v>
      </c>
      <c r="E1462" s="144" t="str">
        <f t="shared" si="22"/>
        <v>愛媛県西予市</v>
      </c>
      <c r="F1462" s="151" t="s">
        <v>4746</v>
      </c>
    </row>
    <row r="1463" spans="1:6" x14ac:dyDescent="0.2">
      <c r="A1463" s="151" t="s">
        <v>4718</v>
      </c>
      <c r="B1463" s="151" t="s">
        <v>4750</v>
      </c>
      <c r="C1463" s="151" t="s">
        <v>4720</v>
      </c>
      <c r="D1463" s="151" t="s">
        <v>4751</v>
      </c>
      <c r="E1463" s="144" t="str">
        <f t="shared" si="22"/>
        <v>愛媛県東温市</v>
      </c>
      <c r="F1463" s="151" t="s">
        <v>4749</v>
      </c>
    </row>
    <row r="1464" spans="1:6" x14ac:dyDescent="0.2">
      <c r="A1464" s="151" t="s">
        <v>4718</v>
      </c>
      <c r="B1464" s="151" t="s">
        <v>4753</v>
      </c>
      <c r="C1464" s="151" t="s">
        <v>4720</v>
      </c>
      <c r="D1464" s="151" t="s">
        <v>4754</v>
      </c>
      <c r="E1464" s="144" t="str">
        <f t="shared" si="22"/>
        <v>愛媛県上島町</v>
      </c>
      <c r="F1464" s="151" t="s">
        <v>4752</v>
      </c>
    </row>
    <row r="1465" spans="1:6" x14ac:dyDescent="0.2">
      <c r="A1465" s="151" t="s">
        <v>4718</v>
      </c>
      <c r="B1465" s="151" t="s">
        <v>4756</v>
      </c>
      <c r="C1465" s="151" t="s">
        <v>4720</v>
      </c>
      <c r="D1465" s="151" t="s">
        <v>4757</v>
      </c>
      <c r="E1465" s="144" t="str">
        <f t="shared" si="22"/>
        <v>愛媛県久万高原町</v>
      </c>
      <c r="F1465" s="151" t="s">
        <v>4755</v>
      </c>
    </row>
    <row r="1466" spans="1:6" x14ac:dyDescent="0.2">
      <c r="A1466" s="151" t="s">
        <v>4718</v>
      </c>
      <c r="B1466" s="151" t="s">
        <v>465</v>
      </c>
      <c r="C1466" s="151" t="s">
        <v>4720</v>
      </c>
      <c r="D1466" s="151" t="s">
        <v>4759</v>
      </c>
      <c r="E1466" s="144" t="str">
        <f t="shared" si="22"/>
        <v>愛媛県松前町</v>
      </c>
      <c r="F1466" s="151" t="s">
        <v>4758</v>
      </c>
    </row>
    <row r="1467" spans="1:6" x14ac:dyDescent="0.2">
      <c r="A1467" s="151" t="s">
        <v>4718</v>
      </c>
      <c r="B1467" s="151" t="s">
        <v>4761</v>
      </c>
      <c r="C1467" s="151" t="s">
        <v>4720</v>
      </c>
      <c r="D1467" s="151" t="s">
        <v>4762</v>
      </c>
      <c r="E1467" s="144" t="str">
        <f t="shared" si="22"/>
        <v>愛媛県砥部町</v>
      </c>
      <c r="F1467" s="151" t="s">
        <v>4760</v>
      </c>
    </row>
    <row r="1468" spans="1:6" x14ac:dyDescent="0.2">
      <c r="A1468" s="151" t="s">
        <v>4718</v>
      </c>
      <c r="B1468" s="151" t="s">
        <v>4764</v>
      </c>
      <c r="C1468" s="151" t="s">
        <v>4720</v>
      </c>
      <c r="D1468" s="151" t="s">
        <v>4765</v>
      </c>
      <c r="E1468" s="144" t="str">
        <f t="shared" si="22"/>
        <v>愛媛県内子町</v>
      </c>
      <c r="F1468" s="151" t="s">
        <v>4763</v>
      </c>
    </row>
    <row r="1469" spans="1:6" x14ac:dyDescent="0.2">
      <c r="A1469" s="151" t="s">
        <v>4718</v>
      </c>
      <c r="B1469" s="151" t="s">
        <v>4767</v>
      </c>
      <c r="C1469" s="151" t="s">
        <v>4720</v>
      </c>
      <c r="D1469" s="151" t="s">
        <v>4768</v>
      </c>
      <c r="E1469" s="144" t="str">
        <f t="shared" si="22"/>
        <v>愛媛県伊方町</v>
      </c>
      <c r="F1469" s="151" t="s">
        <v>4766</v>
      </c>
    </row>
    <row r="1470" spans="1:6" x14ac:dyDescent="0.2">
      <c r="A1470" s="151" t="s">
        <v>4718</v>
      </c>
      <c r="B1470" s="151" t="s">
        <v>4770</v>
      </c>
      <c r="C1470" s="151" t="s">
        <v>4720</v>
      </c>
      <c r="D1470" s="151" t="s">
        <v>4771</v>
      </c>
      <c r="E1470" s="144" t="str">
        <f t="shared" si="22"/>
        <v>愛媛県松野町</v>
      </c>
      <c r="F1470" s="151" t="s">
        <v>4769</v>
      </c>
    </row>
    <row r="1471" spans="1:6" x14ac:dyDescent="0.2">
      <c r="A1471" s="151" t="s">
        <v>4718</v>
      </c>
      <c r="B1471" s="151" t="s">
        <v>4773</v>
      </c>
      <c r="C1471" s="151" t="s">
        <v>4720</v>
      </c>
      <c r="D1471" s="151" t="s">
        <v>3629</v>
      </c>
      <c r="E1471" s="144" t="str">
        <f t="shared" si="22"/>
        <v>愛媛県鬼北町</v>
      </c>
      <c r="F1471" s="151" t="s">
        <v>4772</v>
      </c>
    </row>
    <row r="1472" spans="1:6" x14ac:dyDescent="0.2">
      <c r="A1472" s="151" t="s">
        <v>4718</v>
      </c>
      <c r="B1472" s="151" t="s">
        <v>4775</v>
      </c>
      <c r="C1472" s="151" t="s">
        <v>4720</v>
      </c>
      <c r="D1472" s="151" t="s">
        <v>4776</v>
      </c>
      <c r="E1472" s="144" t="str">
        <f t="shared" si="22"/>
        <v>愛媛県愛南町</v>
      </c>
      <c r="F1472" s="151" t="s">
        <v>4774</v>
      </c>
    </row>
    <row r="1473" spans="1:6" x14ac:dyDescent="0.2">
      <c r="A1473" s="148" t="s">
        <v>4778</v>
      </c>
      <c r="B1473" s="149"/>
      <c r="C1473" s="150" t="s">
        <v>4779</v>
      </c>
      <c r="D1473" s="149"/>
      <c r="E1473" s="144" t="str">
        <f t="shared" si="22"/>
        <v>高知県</v>
      </c>
      <c r="F1473" s="148" t="s">
        <v>4777</v>
      </c>
    </row>
    <row r="1474" spans="1:6" x14ac:dyDescent="0.2">
      <c r="A1474" s="151" t="s">
        <v>4781</v>
      </c>
      <c r="B1474" s="151" t="s">
        <v>4782</v>
      </c>
      <c r="C1474" s="151" t="s">
        <v>4783</v>
      </c>
      <c r="D1474" s="151" t="s">
        <v>4784</v>
      </c>
      <c r="E1474" s="144" t="str">
        <f t="shared" si="22"/>
        <v>高知県高知市</v>
      </c>
      <c r="F1474" s="151" t="s">
        <v>4780</v>
      </c>
    </row>
    <row r="1475" spans="1:6" x14ac:dyDescent="0.2">
      <c r="A1475" s="151" t="s">
        <v>4781</v>
      </c>
      <c r="B1475" s="151" t="s">
        <v>4786</v>
      </c>
      <c r="C1475" s="151" t="s">
        <v>4783</v>
      </c>
      <c r="D1475" s="151" t="s">
        <v>4787</v>
      </c>
      <c r="E1475" s="144" t="str">
        <f t="shared" si="22"/>
        <v>高知県室戸市</v>
      </c>
      <c r="F1475" s="151" t="s">
        <v>4785</v>
      </c>
    </row>
    <row r="1476" spans="1:6" x14ac:dyDescent="0.2">
      <c r="A1476" s="151" t="s">
        <v>4781</v>
      </c>
      <c r="B1476" s="151" t="s">
        <v>4789</v>
      </c>
      <c r="C1476" s="151" t="s">
        <v>4783</v>
      </c>
      <c r="D1476" s="151" t="s">
        <v>4790</v>
      </c>
      <c r="E1476" s="144" t="str">
        <f t="shared" ref="E1476:E1539" si="23">CONCATENATE(A1476,B1476)</f>
        <v>高知県安芸市</v>
      </c>
      <c r="F1476" s="151" t="s">
        <v>4788</v>
      </c>
    </row>
    <row r="1477" spans="1:6" x14ac:dyDescent="0.2">
      <c r="A1477" s="151" t="s">
        <v>4781</v>
      </c>
      <c r="B1477" s="151" t="s">
        <v>4792</v>
      </c>
      <c r="C1477" s="151" t="s">
        <v>4783</v>
      </c>
      <c r="D1477" s="151" t="s">
        <v>4793</v>
      </c>
      <c r="E1477" s="144" t="str">
        <f t="shared" si="23"/>
        <v>高知県南国市</v>
      </c>
      <c r="F1477" s="151" t="s">
        <v>4791</v>
      </c>
    </row>
    <row r="1478" spans="1:6" x14ac:dyDescent="0.2">
      <c r="A1478" s="151" t="s">
        <v>4781</v>
      </c>
      <c r="B1478" s="151" t="s">
        <v>4795</v>
      </c>
      <c r="C1478" s="151" t="s">
        <v>4783</v>
      </c>
      <c r="D1478" s="151" t="s">
        <v>4796</v>
      </c>
      <c r="E1478" s="144" t="str">
        <f t="shared" si="23"/>
        <v>高知県土佐市</v>
      </c>
      <c r="F1478" s="151" t="s">
        <v>4794</v>
      </c>
    </row>
    <row r="1479" spans="1:6" x14ac:dyDescent="0.2">
      <c r="A1479" s="151" t="s">
        <v>4781</v>
      </c>
      <c r="B1479" s="151" t="s">
        <v>4798</v>
      </c>
      <c r="C1479" s="151" t="s">
        <v>4783</v>
      </c>
      <c r="D1479" s="151" t="s">
        <v>4799</v>
      </c>
      <c r="E1479" s="144" t="str">
        <f t="shared" si="23"/>
        <v>高知県須崎市</v>
      </c>
      <c r="F1479" s="151" t="s">
        <v>4797</v>
      </c>
    </row>
    <row r="1480" spans="1:6" x14ac:dyDescent="0.2">
      <c r="A1480" s="151" t="s">
        <v>4781</v>
      </c>
      <c r="B1480" s="151" t="s">
        <v>4801</v>
      </c>
      <c r="C1480" s="151" t="s">
        <v>4783</v>
      </c>
      <c r="D1480" s="151" t="s">
        <v>4802</v>
      </c>
      <c r="E1480" s="144" t="str">
        <f t="shared" si="23"/>
        <v>高知県宿毛市</v>
      </c>
      <c r="F1480" s="151" t="s">
        <v>4800</v>
      </c>
    </row>
    <row r="1481" spans="1:6" x14ac:dyDescent="0.2">
      <c r="A1481" s="151" t="s">
        <v>4781</v>
      </c>
      <c r="B1481" s="151" t="s">
        <v>4804</v>
      </c>
      <c r="C1481" s="151" t="s">
        <v>4783</v>
      </c>
      <c r="D1481" s="151" t="s">
        <v>4805</v>
      </c>
      <c r="E1481" s="144" t="str">
        <f t="shared" si="23"/>
        <v>高知県土佐清水市</v>
      </c>
      <c r="F1481" s="151" t="s">
        <v>4803</v>
      </c>
    </row>
    <row r="1482" spans="1:6" x14ac:dyDescent="0.2">
      <c r="A1482" s="151" t="s">
        <v>4781</v>
      </c>
      <c r="B1482" s="151" t="s">
        <v>4807</v>
      </c>
      <c r="C1482" s="151" t="s">
        <v>4783</v>
      </c>
      <c r="D1482" s="151" t="s">
        <v>4808</v>
      </c>
      <c r="E1482" s="144" t="str">
        <f t="shared" si="23"/>
        <v>高知県四万十市</v>
      </c>
      <c r="F1482" s="151" t="s">
        <v>4806</v>
      </c>
    </row>
    <row r="1483" spans="1:6" x14ac:dyDescent="0.2">
      <c r="A1483" s="151" t="s">
        <v>4781</v>
      </c>
      <c r="B1483" s="151" t="s">
        <v>4810</v>
      </c>
      <c r="C1483" s="151" t="s">
        <v>4783</v>
      </c>
      <c r="D1483" s="151" t="s">
        <v>3440</v>
      </c>
      <c r="E1483" s="144" t="str">
        <f t="shared" si="23"/>
        <v>高知県香南市</v>
      </c>
      <c r="F1483" s="151" t="s">
        <v>4809</v>
      </c>
    </row>
    <row r="1484" spans="1:6" x14ac:dyDescent="0.2">
      <c r="A1484" s="151" t="s">
        <v>4781</v>
      </c>
      <c r="B1484" s="151" t="s">
        <v>4812</v>
      </c>
      <c r="C1484" s="151" t="s">
        <v>4783</v>
      </c>
      <c r="D1484" s="151" t="s">
        <v>4813</v>
      </c>
      <c r="E1484" s="144" t="str">
        <f t="shared" si="23"/>
        <v>高知県香美市</v>
      </c>
      <c r="F1484" s="151" t="s">
        <v>4811</v>
      </c>
    </row>
    <row r="1485" spans="1:6" x14ac:dyDescent="0.2">
      <c r="A1485" s="151" t="s">
        <v>4781</v>
      </c>
      <c r="B1485" s="151" t="s">
        <v>4815</v>
      </c>
      <c r="C1485" s="151" t="s">
        <v>4783</v>
      </c>
      <c r="D1485" s="151" t="s">
        <v>4816</v>
      </c>
      <c r="E1485" s="144" t="str">
        <f t="shared" si="23"/>
        <v>高知県東洋町</v>
      </c>
      <c r="F1485" s="151" t="s">
        <v>4814</v>
      </c>
    </row>
    <row r="1486" spans="1:6" x14ac:dyDescent="0.2">
      <c r="A1486" s="151" t="s">
        <v>4781</v>
      </c>
      <c r="B1486" s="151" t="s">
        <v>4818</v>
      </c>
      <c r="C1486" s="151" t="s">
        <v>4783</v>
      </c>
      <c r="D1486" s="151" t="s">
        <v>4819</v>
      </c>
      <c r="E1486" s="144" t="str">
        <f t="shared" si="23"/>
        <v>高知県奈半利町</v>
      </c>
      <c r="F1486" s="151" t="s">
        <v>4817</v>
      </c>
    </row>
    <row r="1487" spans="1:6" x14ac:dyDescent="0.2">
      <c r="A1487" s="151" t="s">
        <v>4781</v>
      </c>
      <c r="B1487" s="151" t="s">
        <v>4821</v>
      </c>
      <c r="C1487" s="151" t="s">
        <v>4783</v>
      </c>
      <c r="D1487" s="151" t="s">
        <v>4822</v>
      </c>
      <c r="E1487" s="144" t="str">
        <f t="shared" si="23"/>
        <v>高知県田野町</v>
      </c>
      <c r="F1487" s="151" t="s">
        <v>4820</v>
      </c>
    </row>
    <row r="1488" spans="1:6" x14ac:dyDescent="0.2">
      <c r="A1488" s="151" t="s">
        <v>4781</v>
      </c>
      <c r="B1488" s="151" t="s">
        <v>4824</v>
      </c>
      <c r="C1488" s="151" t="s">
        <v>4783</v>
      </c>
      <c r="D1488" s="151" t="s">
        <v>4825</v>
      </c>
      <c r="E1488" s="144" t="str">
        <f t="shared" si="23"/>
        <v>高知県安田町</v>
      </c>
      <c r="F1488" s="151" t="s">
        <v>4823</v>
      </c>
    </row>
    <row r="1489" spans="1:6" x14ac:dyDescent="0.2">
      <c r="A1489" s="151" t="s">
        <v>4781</v>
      </c>
      <c r="B1489" s="151" t="s">
        <v>4827</v>
      </c>
      <c r="C1489" s="151" t="s">
        <v>4783</v>
      </c>
      <c r="D1489" s="151" t="s">
        <v>4828</v>
      </c>
      <c r="E1489" s="144" t="str">
        <f t="shared" si="23"/>
        <v>高知県北川村</v>
      </c>
      <c r="F1489" s="151" t="s">
        <v>4826</v>
      </c>
    </row>
    <row r="1490" spans="1:6" x14ac:dyDescent="0.2">
      <c r="A1490" s="151" t="s">
        <v>4781</v>
      </c>
      <c r="B1490" s="151" t="s">
        <v>4830</v>
      </c>
      <c r="C1490" s="151" t="s">
        <v>4783</v>
      </c>
      <c r="D1490" s="151" t="s">
        <v>4831</v>
      </c>
      <c r="E1490" s="144" t="str">
        <f t="shared" si="23"/>
        <v>高知県馬路村</v>
      </c>
      <c r="F1490" s="151" t="s">
        <v>4829</v>
      </c>
    </row>
    <row r="1491" spans="1:6" x14ac:dyDescent="0.2">
      <c r="A1491" s="151" t="s">
        <v>4781</v>
      </c>
      <c r="B1491" s="151" t="s">
        <v>4833</v>
      </c>
      <c r="C1491" s="151" t="s">
        <v>4783</v>
      </c>
      <c r="D1491" s="151" t="s">
        <v>4834</v>
      </c>
      <c r="E1491" s="144" t="str">
        <f t="shared" si="23"/>
        <v>高知県芸西村</v>
      </c>
      <c r="F1491" s="151" t="s">
        <v>4832</v>
      </c>
    </row>
    <row r="1492" spans="1:6" x14ac:dyDescent="0.2">
      <c r="A1492" s="151" t="s">
        <v>4781</v>
      </c>
      <c r="B1492" s="151" t="s">
        <v>4836</v>
      </c>
      <c r="C1492" s="151" t="s">
        <v>4783</v>
      </c>
      <c r="D1492" s="151" t="s">
        <v>4837</v>
      </c>
      <c r="E1492" s="144" t="str">
        <f t="shared" si="23"/>
        <v>高知県本山町</v>
      </c>
      <c r="F1492" s="151" t="s">
        <v>4835</v>
      </c>
    </row>
    <row r="1493" spans="1:6" x14ac:dyDescent="0.2">
      <c r="A1493" s="151" t="s">
        <v>4781</v>
      </c>
      <c r="B1493" s="151" t="s">
        <v>4839</v>
      </c>
      <c r="C1493" s="151" t="s">
        <v>4783</v>
      </c>
      <c r="D1493" s="151" t="s">
        <v>4840</v>
      </c>
      <c r="E1493" s="144" t="str">
        <f t="shared" si="23"/>
        <v>高知県大豊町</v>
      </c>
      <c r="F1493" s="151" t="s">
        <v>4838</v>
      </c>
    </row>
    <row r="1494" spans="1:6" x14ac:dyDescent="0.2">
      <c r="A1494" s="151" t="s">
        <v>4781</v>
      </c>
      <c r="B1494" s="151" t="s">
        <v>4842</v>
      </c>
      <c r="C1494" s="151" t="s">
        <v>4783</v>
      </c>
      <c r="D1494" s="151" t="s">
        <v>4843</v>
      </c>
      <c r="E1494" s="144" t="str">
        <f t="shared" si="23"/>
        <v>高知県土佐町</v>
      </c>
      <c r="F1494" s="151" t="s">
        <v>4841</v>
      </c>
    </row>
    <row r="1495" spans="1:6" x14ac:dyDescent="0.2">
      <c r="A1495" s="151" t="s">
        <v>4781</v>
      </c>
      <c r="B1495" s="151" t="s">
        <v>4845</v>
      </c>
      <c r="C1495" s="151" t="s">
        <v>4783</v>
      </c>
      <c r="D1495" s="151" t="s">
        <v>4846</v>
      </c>
      <c r="E1495" s="144" t="str">
        <f t="shared" si="23"/>
        <v>高知県大川村</v>
      </c>
      <c r="F1495" s="151" t="s">
        <v>4844</v>
      </c>
    </row>
    <row r="1496" spans="1:6" x14ac:dyDescent="0.2">
      <c r="A1496" s="151" t="s">
        <v>4781</v>
      </c>
      <c r="B1496" s="151" t="s">
        <v>4848</v>
      </c>
      <c r="C1496" s="151" t="s">
        <v>4783</v>
      </c>
      <c r="D1496" s="151" t="s">
        <v>4849</v>
      </c>
      <c r="E1496" s="144" t="str">
        <f t="shared" si="23"/>
        <v>高知県いの町</v>
      </c>
      <c r="F1496" s="151" t="s">
        <v>4847</v>
      </c>
    </row>
    <row r="1497" spans="1:6" x14ac:dyDescent="0.2">
      <c r="A1497" s="151" t="s">
        <v>4781</v>
      </c>
      <c r="B1497" s="151" t="s">
        <v>4851</v>
      </c>
      <c r="C1497" s="151" t="s">
        <v>4783</v>
      </c>
      <c r="D1497" s="151" t="s">
        <v>4852</v>
      </c>
      <c r="E1497" s="144" t="str">
        <f t="shared" si="23"/>
        <v>高知県仁淀川町</v>
      </c>
      <c r="F1497" s="151" t="s">
        <v>4850</v>
      </c>
    </row>
    <row r="1498" spans="1:6" x14ac:dyDescent="0.2">
      <c r="A1498" s="151" t="s">
        <v>4781</v>
      </c>
      <c r="B1498" s="151" t="s">
        <v>4854</v>
      </c>
      <c r="C1498" s="151" t="s">
        <v>4783</v>
      </c>
      <c r="D1498" s="151" t="s">
        <v>4855</v>
      </c>
      <c r="E1498" s="144" t="str">
        <f t="shared" si="23"/>
        <v>高知県中土佐町</v>
      </c>
      <c r="F1498" s="151" t="s">
        <v>4853</v>
      </c>
    </row>
    <row r="1499" spans="1:6" x14ac:dyDescent="0.2">
      <c r="A1499" s="151" t="s">
        <v>4781</v>
      </c>
      <c r="B1499" s="151" t="s">
        <v>4857</v>
      </c>
      <c r="C1499" s="151" t="s">
        <v>4783</v>
      </c>
      <c r="D1499" s="151" t="s">
        <v>4858</v>
      </c>
      <c r="E1499" s="144" t="str">
        <f t="shared" si="23"/>
        <v>高知県佐川町</v>
      </c>
      <c r="F1499" s="151" t="s">
        <v>4856</v>
      </c>
    </row>
    <row r="1500" spans="1:6" x14ac:dyDescent="0.2">
      <c r="A1500" s="151" t="s">
        <v>4781</v>
      </c>
      <c r="B1500" s="151" t="s">
        <v>4860</v>
      </c>
      <c r="C1500" s="151" t="s">
        <v>4783</v>
      </c>
      <c r="D1500" s="151" t="s">
        <v>4861</v>
      </c>
      <c r="E1500" s="144" t="str">
        <f t="shared" si="23"/>
        <v>高知県越知町</v>
      </c>
      <c r="F1500" s="151" t="s">
        <v>4859</v>
      </c>
    </row>
    <row r="1501" spans="1:6" x14ac:dyDescent="0.2">
      <c r="A1501" s="151" t="s">
        <v>4781</v>
      </c>
      <c r="B1501" s="151" t="s">
        <v>4863</v>
      </c>
      <c r="C1501" s="151" t="s">
        <v>4783</v>
      </c>
      <c r="D1501" s="151" t="s">
        <v>4864</v>
      </c>
      <c r="E1501" s="144" t="str">
        <f t="shared" si="23"/>
        <v>高知県梼原町</v>
      </c>
      <c r="F1501" s="151" t="s">
        <v>4862</v>
      </c>
    </row>
    <row r="1502" spans="1:6" x14ac:dyDescent="0.2">
      <c r="A1502" s="151" t="s">
        <v>4781</v>
      </c>
      <c r="B1502" s="151" t="s">
        <v>4866</v>
      </c>
      <c r="C1502" s="151" t="s">
        <v>4783</v>
      </c>
      <c r="D1502" s="151" t="s">
        <v>4867</v>
      </c>
      <c r="E1502" s="144" t="str">
        <f t="shared" si="23"/>
        <v>高知県日高村</v>
      </c>
      <c r="F1502" s="151" t="s">
        <v>4865</v>
      </c>
    </row>
    <row r="1503" spans="1:6" x14ac:dyDescent="0.2">
      <c r="A1503" s="151" t="s">
        <v>4781</v>
      </c>
      <c r="B1503" s="151" t="s">
        <v>4869</v>
      </c>
      <c r="C1503" s="151" t="s">
        <v>4783</v>
      </c>
      <c r="D1503" s="151" t="s">
        <v>4870</v>
      </c>
      <c r="E1503" s="144" t="str">
        <f t="shared" si="23"/>
        <v>高知県津野町</v>
      </c>
      <c r="F1503" s="151" t="s">
        <v>4868</v>
      </c>
    </row>
    <row r="1504" spans="1:6" x14ac:dyDescent="0.2">
      <c r="A1504" s="151" t="s">
        <v>4781</v>
      </c>
      <c r="B1504" s="151" t="s">
        <v>4872</v>
      </c>
      <c r="C1504" s="151" t="s">
        <v>4783</v>
      </c>
      <c r="D1504" s="151" t="s">
        <v>4873</v>
      </c>
      <c r="E1504" s="144" t="str">
        <f t="shared" si="23"/>
        <v>高知県四万十町</v>
      </c>
      <c r="F1504" s="151" t="s">
        <v>4871</v>
      </c>
    </row>
    <row r="1505" spans="1:6" x14ac:dyDescent="0.2">
      <c r="A1505" s="151" t="s">
        <v>4781</v>
      </c>
      <c r="B1505" s="151" t="s">
        <v>4875</v>
      </c>
      <c r="C1505" s="151" t="s">
        <v>4783</v>
      </c>
      <c r="D1505" s="151" t="s">
        <v>4876</v>
      </c>
      <c r="E1505" s="144" t="str">
        <f t="shared" si="23"/>
        <v>高知県大月町</v>
      </c>
      <c r="F1505" s="151" t="s">
        <v>4874</v>
      </c>
    </row>
    <row r="1506" spans="1:6" x14ac:dyDescent="0.2">
      <c r="A1506" s="151" t="s">
        <v>4781</v>
      </c>
      <c r="B1506" s="151" t="s">
        <v>4878</v>
      </c>
      <c r="C1506" s="151" t="s">
        <v>4783</v>
      </c>
      <c r="D1506" s="151" t="s">
        <v>4879</v>
      </c>
      <c r="E1506" s="144" t="str">
        <f t="shared" si="23"/>
        <v>高知県三原村</v>
      </c>
      <c r="F1506" s="151" t="s">
        <v>4877</v>
      </c>
    </row>
    <row r="1507" spans="1:6" x14ac:dyDescent="0.2">
      <c r="A1507" s="151" t="s">
        <v>4781</v>
      </c>
      <c r="B1507" s="151" t="s">
        <v>4881</v>
      </c>
      <c r="C1507" s="151" t="s">
        <v>4783</v>
      </c>
      <c r="D1507" s="151" t="s">
        <v>4882</v>
      </c>
      <c r="E1507" s="144" t="str">
        <f t="shared" si="23"/>
        <v>高知県黒潮町</v>
      </c>
      <c r="F1507" s="151" t="s">
        <v>4880</v>
      </c>
    </row>
    <row r="1508" spans="1:6" x14ac:dyDescent="0.2">
      <c r="A1508" s="148" t="s">
        <v>4884</v>
      </c>
      <c r="B1508" s="149"/>
      <c r="C1508" s="150" t="s">
        <v>4885</v>
      </c>
      <c r="D1508" s="149"/>
      <c r="E1508" s="144" t="str">
        <f t="shared" si="23"/>
        <v>福岡県</v>
      </c>
      <c r="F1508" s="148" t="s">
        <v>4883</v>
      </c>
    </row>
    <row r="1509" spans="1:6" x14ac:dyDescent="0.2">
      <c r="A1509" s="151" t="s">
        <v>4887</v>
      </c>
      <c r="B1509" s="151" t="s">
        <v>4888</v>
      </c>
      <c r="C1509" s="151" t="s">
        <v>4889</v>
      </c>
      <c r="D1509" s="151" t="s">
        <v>4890</v>
      </c>
      <c r="E1509" s="144" t="str">
        <f t="shared" si="23"/>
        <v>福岡県北九州市</v>
      </c>
      <c r="F1509" s="151" t="s">
        <v>4886</v>
      </c>
    </row>
    <row r="1510" spans="1:6" x14ac:dyDescent="0.2">
      <c r="A1510" s="151" t="s">
        <v>4887</v>
      </c>
      <c r="B1510" s="151" t="s">
        <v>4892</v>
      </c>
      <c r="C1510" s="151" t="s">
        <v>4889</v>
      </c>
      <c r="D1510" s="151" t="s">
        <v>4893</v>
      </c>
      <c r="E1510" s="144" t="str">
        <f t="shared" si="23"/>
        <v>福岡県福岡市</v>
      </c>
      <c r="F1510" s="151" t="s">
        <v>4891</v>
      </c>
    </row>
    <row r="1511" spans="1:6" x14ac:dyDescent="0.2">
      <c r="A1511" s="151" t="s">
        <v>4887</v>
      </c>
      <c r="B1511" s="151" t="s">
        <v>4895</v>
      </c>
      <c r="C1511" s="151" t="s">
        <v>4889</v>
      </c>
      <c r="D1511" s="151" t="s">
        <v>4896</v>
      </c>
      <c r="E1511" s="144" t="str">
        <f t="shared" si="23"/>
        <v>福岡県大牟田市</v>
      </c>
      <c r="F1511" s="151" t="s">
        <v>4894</v>
      </c>
    </row>
    <row r="1512" spans="1:6" x14ac:dyDescent="0.2">
      <c r="A1512" s="151" t="s">
        <v>4887</v>
      </c>
      <c r="B1512" s="151" t="s">
        <v>4898</v>
      </c>
      <c r="C1512" s="151" t="s">
        <v>4889</v>
      </c>
      <c r="D1512" s="151" t="s">
        <v>4899</v>
      </c>
      <c r="E1512" s="144" t="str">
        <f t="shared" si="23"/>
        <v>福岡県久留米市</v>
      </c>
      <c r="F1512" s="151" t="s">
        <v>4897</v>
      </c>
    </row>
    <row r="1513" spans="1:6" x14ac:dyDescent="0.2">
      <c r="A1513" s="151" t="s">
        <v>4887</v>
      </c>
      <c r="B1513" s="151" t="s">
        <v>4901</v>
      </c>
      <c r="C1513" s="151" t="s">
        <v>4889</v>
      </c>
      <c r="D1513" s="151" t="s">
        <v>4902</v>
      </c>
      <c r="E1513" s="144" t="str">
        <f t="shared" si="23"/>
        <v>福岡県直方市</v>
      </c>
      <c r="F1513" s="151" t="s">
        <v>4900</v>
      </c>
    </row>
    <row r="1514" spans="1:6" x14ac:dyDescent="0.2">
      <c r="A1514" s="151" t="s">
        <v>4887</v>
      </c>
      <c r="B1514" s="151" t="s">
        <v>4904</v>
      </c>
      <c r="C1514" s="151" t="s">
        <v>4889</v>
      </c>
      <c r="D1514" s="151" t="s">
        <v>4905</v>
      </c>
      <c r="E1514" s="144" t="str">
        <f t="shared" si="23"/>
        <v>福岡県飯塚市</v>
      </c>
      <c r="F1514" s="151" t="s">
        <v>4903</v>
      </c>
    </row>
    <row r="1515" spans="1:6" x14ac:dyDescent="0.2">
      <c r="A1515" s="151" t="s">
        <v>4887</v>
      </c>
      <c r="B1515" s="151" t="s">
        <v>4907</v>
      </c>
      <c r="C1515" s="151" t="s">
        <v>4889</v>
      </c>
      <c r="D1515" s="151" t="s">
        <v>4908</v>
      </c>
      <c r="E1515" s="144" t="str">
        <f t="shared" si="23"/>
        <v>福岡県田川市</v>
      </c>
      <c r="F1515" s="151" t="s">
        <v>4906</v>
      </c>
    </row>
    <row r="1516" spans="1:6" x14ac:dyDescent="0.2">
      <c r="A1516" s="151" t="s">
        <v>4887</v>
      </c>
      <c r="B1516" s="151" t="s">
        <v>4910</v>
      </c>
      <c r="C1516" s="151" t="s">
        <v>4889</v>
      </c>
      <c r="D1516" s="151" t="s">
        <v>4911</v>
      </c>
      <c r="E1516" s="144" t="str">
        <f t="shared" si="23"/>
        <v>福岡県柳川市</v>
      </c>
      <c r="F1516" s="151" t="s">
        <v>4909</v>
      </c>
    </row>
    <row r="1517" spans="1:6" x14ac:dyDescent="0.2">
      <c r="A1517" s="151" t="s">
        <v>4887</v>
      </c>
      <c r="B1517" s="151" t="s">
        <v>4913</v>
      </c>
      <c r="C1517" s="151" t="s">
        <v>4889</v>
      </c>
      <c r="D1517" s="151" t="s">
        <v>4914</v>
      </c>
      <c r="E1517" s="144" t="str">
        <f t="shared" si="23"/>
        <v>福岡県八女市</v>
      </c>
      <c r="F1517" s="151" t="s">
        <v>4912</v>
      </c>
    </row>
    <row r="1518" spans="1:6" x14ac:dyDescent="0.2">
      <c r="A1518" s="151" t="s">
        <v>4887</v>
      </c>
      <c r="B1518" s="151" t="s">
        <v>4916</v>
      </c>
      <c r="C1518" s="151" t="s">
        <v>4889</v>
      </c>
      <c r="D1518" s="151" t="s">
        <v>4917</v>
      </c>
      <c r="E1518" s="144" t="str">
        <f t="shared" si="23"/>
        <v>福岡県筑後市</v>
      </c>
      <c r="F1518" s="151" t="s">
        <v>4915</v>
      </c>
    </row>
    <row r="1519" spans="1:6" x14ac:dyDescent="0.2">
      <c r="A1519" s="151" t="s">
        <v>4887</v>
      </c>
      <c r="B1519" s="151" t="s">
        <v>4919</v>
      </c>
      <c r="C1519" s="151" t="s">
        <v>4889</v>
      </c>
      <c r="D1519" s="151" t="s">
        <v>4920</v>
      </c>
      <c r="E1519" s="144" t="str">
        <f t="shared" si="23"/>
        <v>福岡県大川市</v>
      </c>
      <c r="F1519" s="151" t="s">
        <v>4918</v>
      </c>
    </row>
    <row r="1520" spans="1:6" x14ac:dyDescent="0.2">
      <c r="A1520" s="151" t="s">
        <v>4887</v>
      </c>
      <c r="B1520" s="151" t="s">
        <v>4922</v>
      </c>
      <c r="C1520" s="151" t="s">
        <v>4889</v>
      </c>
      <c r="D1520" s="151" t="s">
        <v>4923</v>
      </c>
      <c r="E1520" s="144" t="str">
        <f t="shared" si="23"/>
        <v>福岡県行橋市</v>
      </c>
      <c r="F1520" s="151" t="s">
        <v>4921</v>
      </c>
    </row>
    <row r="1521" spans="1:6" x14ac:dyDescent="0.2">
      <c r="A1521" s="151" t="s">
        <v>4887</v>
      </c>
      <c r="B1521" s="151" t="s">
        <v>4925</v>
      </c>
      <c r="C1521" s="151" t="s">
        <v>4889</v>
      </c>
      <c r="D1521" s="151" t="s">
        <v>4926</v>
      </c>
      <c r="E1521" s="144" t="str">
        <f t="shared" si="23"/>
        <v>福岡県豊前市</v>
      </c>
      <c r="F1521" s="151" t="s">
        <v>4924</v>
      </c>
    </row>
    <row r="1522" spans="1:6" x14ac:dyDescent="0.2">
      <c r="A1522" s="151" t="s">
        <v>4887</v>
      </c>
      <c r="B1522" s="151" t="s">
        <v>4928</v>
      </c>
      <c r="C1522" s="151" t="s">
        <v>4889</v>
      </c>
      <c r="D1522" s="151" t="s">
        <v>4929</v>
      </c>
      <c r="E1522" s="144" t="str">
        <f t="shared" si="23"/>
        <v>福岡県中間市</v>
      </c>
      <c r="F1522" s="151" t="s">
        <v>4927</v>
      </c>
    </row>
    <row r="1523" spans="1:6" x14ac:dyDescent="0.2">
      <c r="A1523" s="151" t="s">
        <v>4887</v>
      </c>
      <c r="B1523" s="151" t="s">
        <v>4931</v>
      </c>
      <c r="C1523" s="151" t="s">
        <v>4889</v>
      </c>
      <c r="D1523" s="151" t="s">
        <v>4932</v>
      </c>
      <c r="E1523" s="144" t="str">
        <f t="shared" si="23"/>
        <v>福岡県小郡市</v>
      </c>
      <c r="F1523" s="151" t="s">
        <v>4930</v>
      </c>
    </row>
    <row r="1524" spans="1:6" x14ac:dyDescent="0.2">
      <c r="A1524" s="151" t="s">
        <v>4887</v>
      </c>
      <c r="B1524" s="151" t="s">
        <v>4934</v>
      </c>
      <c r="C1524" s="151" t="s">
        <v>4889</v>
      </c>
      <c r="D1524" s="151" t="s">
        <v>4935</v>
      </c>
      <c r="E1524" s="144" t="str">
        <f t="shared" si="23"/>
        <v>福岡県筑紫野市</v>
      </c>
      <c r="F1524" s="151" t="s">
        <v>4933</v>
      </c>
    </row>
    <row r="1525" spans="1:6" x14ac:dyDescent="0.2">
      <c r="A1525" s="151" t="s">
        <v>4887</v>
      </c>
      <c r="B1525" s="151" t="s">
        <v>4937</v>
      </c>
      <c r="C1525" s="151" t="s">
        <v>4889</v>
      </c>
      <c r="D1525" s="151" t="s">
        <v>4938</v>
      </c>
      <c r="E1525" s="144" t="str">
        <f t="shared" si="23"/>
        <v>福岡県春日市</v>
      </c>
      <c r="F1525" s="151" t="s">
        <v>4936</v>
      </c>
    </row>
    <row r="1526" spans="1:6" x14ac:dyDescent="0.2">
      <c r="A1526" s="151" t="s">
        <v>4887</v>
      </c>
      <c r="B1526" s="151" t="s">
        <v>4940</v>
      </c>
      <c r="C1526" s="151" t="s">
        <v>4889</v>
      </c>
      <c r="D1526" s="151" t="s">
        <v>4941</v>
      </c>
      <c r="E1526" s="144" t="str">
        <f t="shared" si="23"/>
        <v>福岡県大野城市</v>
      </c>
      <c r="F1526" s="151" t="s">
        <v>4939</v>
      </c>
    </row>
    <row r="1527" spans="1:6" x14ac:dyDescent="0.2">
      <c r="A1527" s="151" t="s">
        <v>4887</v>
      </c>
      <c r="B1527" s="151" t="s">
        <v>4943</v>
      </c>
      <c r="C1527" s="151" t="s">
        <v>4889</v>
      </c>
      <c r="D1527" s="151" t="s">
        <v>4944</v>
      </c>
      <c r="E1527" s="144" t="str">
        <f t="shared" si="23"/>
        <v>福岡県宗像市</v>
      </c>
      <c r="F1527" s="151" t="s">
        <v>4942</v>
      </c>
    </row>
    <row r="1528" spans="1:6" x14ac:dyDescent="0.2">
      <c r="A1528" s="151" t="s">
        <v>4887</v>
      </c>
      <c r="B1528" s="151" t="s">
        <v>4946</v>
      </c>
      <c r="C1528" s="151" t="s">
        <v>4889</v>
      </c>
      <c r="D1528" s="151" t="s">
        <v>4947</v>
      </c>
      <c r="E1528" s="144" t="str">
        <f t="shared" si="23"/>
        <v>福岡県太宰府市</v>
      </c>
      <c r="F1528" s="151" t="s">
        <v>4945</v>
      </c>
    </row>
    <row r="1529" spans="1:6" x14ac:dyDescent="0.2">
      <c r="A1529" s="151" t="s">
        <v>4887</v>
      </c>
      <c r="B1529" s="151" t="s">
        <v>4949</v>
      </c>
      <c r="C1529" s="151" t="s">
        <v>4889</v>
      </c>
      <c r="D1529" s="151" t="s">
        <v>1612</v>
      </c>
      <c r="E1529" s="144" t="str">
        <f t="shared" si="23"/>
        <v>福岡県古賀市</v>
      </c>
      <c r="F1529" s="151" t="s">
        <v>4948</v>
      </c>
    </row>
    <row r="1530" spans="1:6" x14ac:dyDescent="0.2">
      <c r="A1530" s="151" t="s">
        <v>4887</v>
      </c>
      <c r="B1530" s="151" t="s">
        <v>4951</v>
      </c>
      <c r="C1530" s="151" t="s">
        <v>4889</v>
      </c>
      <c r="D1530" s="151" t="s">
        <v>4952</v>
      </c>
      <c r="E1530" s="144" t="str">
        <f t="shared" si="23"/>
        <v>福岡県福津市</v>
      </c>
      <c r="F1530" s="151" t="s">
        <v>4950</v>
      </c>
    </row>
    <row r="1531" spans="1:6" x14ac:dyDescent="0.2">
      <c r="A1531" s="151" t="s">
        <v>4887</v>
      </c>
      <c r="B1531" s="151" t="s">
        <v>4954</v>
      </c>
      <c r="C1531" s="151" t="s">
        <v>4889</v>
      </c>
      <c r="D1531" s="151" t="s">
        <v>4955</v>
      </c>
      <c r="E1531" s="144" t="str">
        <f t="shared" si="23"/>
        <v>福岡県うきは市</v>
      </c>
      <c r="F1531" s="151" t="s">
        <v>4953</v>
      </c>
    </row>
    <row r="1532" spans="1:6" x14ac:dyDescent="0.2">
      <c r="A1532" s="151" t="s">
        <v>4887</v>
      </c>
      <c r="B1532" s="151" t="s">
        <v>4957</v>
      </c>
      <c r="C1532" s="151" t="s">
        <v>4889</v>
      </c>
      <c r="D1532" s="151" t="s">
        <v>4958</v>
      </c>
      <c r="E1532" s="144" t="str">
        <f t="shared" si="23"/>
        <v>福岡県宮若市</v>
      </c>
      <c r="F1532" s="151" t="s">
        <v>4956</v>
      </c>
    </row>
    <row r="1533" spans="1:6" x14ac:dyDescent="0.2">
      <c r="A1533" s="151" t="s">
        <v>4887</v>
      </c>
      <c r="B1533" s="151" t="s">
        <v>4960</v>
      </c>
      <c r="C1533" s="151" t="s">
        <v>4889</v>
      </c>
      <c r="D1533" s="151" t="s">
        <v>4961</v>
      </c>
      <c r="E1533" s="144" t="str">
        <f t="shared" si="23"/>
        <v>福岡県嘉麻市</v>
      </c>
      <c r="F1533" s="151" t="s">
        <v>4959</v>
      </c>
    </row>
    <row r="1534" spans="1:6" x14ac:dyDescent="0.2">
      <c r="A1534" s="151" t="s">
        <v>4887</v>
      </c>
      <c r="B1534" s="151" t="s">
        <v>4963</v>
      </c>
      <c r="C1534" s="151" t="s">
        <v>4889</v>
      </c>
      <c r="D1534" s="151" t="s">
        <v>4964</v>
      </c>
      <c r="E1534" s="144" t="str">
        <f t="shared" si="23"/>
        <v>福岡県朝倉市</v>
      </c>
      <c r="F1534" s="151" t="s">
        <v>4962</v>
      </c>
    </row>
    <row r="1535" spans="1:6" x14ac:dyDescent="0.2">
      <c r="A1535" s="151" t="s">
        <v>4887</v>
      </c>
      <c r="B1535" s="151" t="s">
        <v>4966</v>
      </c>
      <c r="C1535" s="151" t="s">
        <v>4889</v>
      </c>
      <c r="D1535" s="151" t="s">
        <v>4967</v>
      </c>
      <c r="E1535" s="144" t="str">
        <f t="shared" si="23"/>
        <v>福岡県みやま市</v>
      </c>
      <c r="F1535" s="151" t="s">
        <v>4965</v>
      </c>
    </row>
    <row r="1536" spans="1:6" x14ac:dyDescent="0.2">
      <c r="A1536" s="151" t="s">
        <v>4887</v>
      </c>
      <c r="B1536" s="151" t="s">
        <v>4969</v>
      </c>
      <c r="C1536" s="151" t="s">
        <v>4889</v>
      </c>
      <c r="D1536" s="151" t="s">
        <v>4970</v>
      </c>
      <c r="E1536" s="144" t="str">
        <f t="shared" si="23"/>
        <v>福岡県糸島市</v>
      </c>
      <c r="F1536" s="151" t="s">
        <v>4968</v>
      </c>
    </row>
    <row r="1537" spans="1:6" x14ac:dyDescent="0.2">
      <c r="A1537" s="151" t="s">
        <v>4972</v>
      </c>
      <c r="B1537" s="151" t="s">
        <v>4973</v>
      </c>
      <c r="C1537" s="151" t="s">
        <v>4885</v>
      </c>
      <c r="D1537" s="151" t="s">
        <v>4974</v>
      </c>
      <c r="E1537" s="144" t="str">
        <f t="shared" si="23"/>
        <v>福岡県那珂川市</v>
      </c>
      <c r="F1537" s="151" t="s">
        <v>4971</v>
      </c>
    </row>
    <row r="1538" spans="1:6" x14ac:dyDescent="0.2">
      <c r="A1538" s="151" t="s">
        <v>4887</v>
      </c>
      <c r="B1538" s="151" t="s">
        <v>4976</v>
      </c>
      <c r="C1538" s="151" t="s">
        <v>4889</v>
      </c>
      <c r="D1538" s="151" t="s">
        <v>4977</v>
      </c>
      <c r="E1538" s="144" t="str">
        <f t="shared" si="23"/>
        <v>福岡県宇美町</v>
      </c>
      <c r="F1538" s="151" t="s">
        <v>4975</v>
      </c>
    </row>
    <row r="1539" spans="1:6" x14ac:dyDescent="0.2">
      <c r="A1539" s="151" t="s">
        <v>4887</v>
      </c>
      <c r="B1539" s="151" t="s">
        <v>4979</v>
      </c>
      <c r="C1539" s="151" t="s">
        <v>4889</v>
      </c>
      <c r="D1539" s="151" t="s">
        <v>4980</v>
      </c>
      <c r="E1539" s="144" t="str">
        <f t="shared" si="23"/>
        <v>福岡県篠栗町</v>
      </c>
      <c r="F1539" s="151" t="s">
        <v>4978</v>
      </c>
    </row>
    <row r="1540" spans="1:6" x14ac:dyDescent="0.2">
      <c r="A1540" s="151" t="s">
        <v>4887</v>
      </c>
      <c r="B1540" s="151" t="s">
        <v>4982</v>
      </c>
      <c r="C1540" s="151" t="s">
        <v>4889</v>
      </c>
      <c r="D1540" s="151" t="s">
        <v>4983</v>
      </c>
      <c r="E1540" s="144" t="str">
        <f t="shared" ref="E1540:E1603" si="24">CONCATENATE(A1540,B1540)</f>
        <v>福岡県志免町</v>
      </c>
      <c r="F1540" s="151" t="s">
        <v>4981</v>
      </c>
    </row>
    <row r="1541" spans="1:6" x14ac:dyDescent="0.2">
      <c r="A1541" s="151" t="s">
        <v>4887</v>
      </c>
      <c r="B1541" s="151" t="s">
        <v>4985</v>
      </c>
      <c r="C1541" s="151" t="s">
        <v>4889</v>
      </c>
      <c r="D1541" s="151" t="s">
        <v>4986</v>
      </c>
      <c r="E1541" s="144" t="str">
        <f t="shared" si="24"/>
        <v>福岡県須恵町</v>
      </c>
      <c r="F1541" s="151" t="s">
        <v>4984</v>
      </c>
    </row>
    <row r="1542" spans="1:6" x14ac:dyDescent="0.2">
      <c r="A1542" s="151" t="s">
        <v>4887</v>
      </c>
      <c r="B1542" s="151" t="s">
        <v>4988</v>
      </c>
      <c r="C1542" s="151" t="s">
        <v>4889</v>
      </c>
      <c r="D1542" s="151" t="s">
        <v>4989</v>
      </c>
      <c r="E1542" s="144" t="str">
        <f t="shared" si="24"/>
        <v>福岡県新宮町</v>
      </c>
      <c r="F1542" s="151" t="s">
        <v>4987</v>
      </c>
    </row>
    <row r="1543" spans="1:6" x14ac:dyDescent="0.2">
      <c r="A1543" s="151" t="s">
        <v>4887</v>
      </c>
      <c r="B1543" s="151" t="s">
        <v>4991</v>
      </c>
      <c r="C1543" s="151" t="s">
        <v>4889</v>
      </c>
      <c r="D1543" s="151" t="s">
        <v>4992</v>
      </c>
      <c r="E1543" s="144" t="str">
        <f t="shared" si="24"/>
        <v>福岡県久山町</v>
      </c>
      <c r="F1543" s="151" t="s">
        <v>4990</v>
      </c>
    </row>
    <row r="1544" spans="1:6" x14ac:dyDescent="0.2">
      <c r="A1544" s="151" t="s">
        <v>4887</v>
      </c>
      <c r="B1544" s="151" t="s">
        <v>4994</v>
      </c>
      <c r="C1544" s="151" t="s">
        <v>4889</v>
      </c>
      <c r="D1544" s="151" t="s">
        <v>4995</v>
      </c>
      <c r="E1544" s="144" t="str">
        <f t="shared" si="24"/>
        <v>福岡県粕屋町</v>
      </c>
      <c r="F1544" s="151" t="s">
        <v>4993</v>
      </c>
    </row>
    <row r="1545" spans="1:6" x14ac:dyDescent="0.2">
      <c r="A1545" s="151" t="s">
        <v>4887</v>
      </c>
      <c r="B1545" s="151" t="s">
        <v>4997</v>
      </c>
      <c r="C1545" s="151" t="s">
        <v>4889</v>
      </c>
      <c r="D1545" s="151" t="s">
        <v>4998</v>
      </c>
      <c r="E1545" s="144" t="str">
        <f t="shared" si="24"/>
        <v>福岡県芦屋町</v>
      </c>
      <c r="F1545" s="151" t="s">
        <v>4996</v>
      </c>
    </row>
    <row r="1546" spans="1:6" x14ac:dyDescent="0.2">
      <c r="A1546" s="151" t="s">
        <v>4887</v>
      </c>
      <c r="B1546" s="151" t="s">
        <v>5000</v>
      </c>
      <c r="C1546" s="151" t="s">
        <v>4889</v>
      </c>
      <c r="D1546" s="151" t="s">
        <v>5001</v>
      </c>
      <c r="E1546" s="144" t="str">
        <f t="shared" si="24"/>
        <v>福岡県水巻町</v>
      </c>
      <c r="F1546" s="151" t="s">
        <v>4999</v>
      </c>
    </row>
    <row r="1547" spans="1:6" x14ac:dyDescent="0.2">
      <c r="A1547" s="151" t="s">
        <v>4887</v>
      </c>
      <c r="B1547" s="151" t="s">
        <v>5003</v>
      </c>
      <c r="C1547" s="151" t="s">
        <v>4889</v>
      </c>
      <c r="D1547" s="151" t="s">
        <v>5004</v>
      </c>
      <c r="E1547" s="144" t="str">
        <f t="shared" si="24"/>
        <v>福岡県岡垣町</v>
      </c>
      <c r="F1547" s="151" t="s">
        <v>5002</v>
      </c>
    </row>
    <row r="1548" spans="1:6" x14ac:dyDescent="0.2">
      <c r="A1548" s="151" t="s">
        <v>4887</v>
      </c>
      <c r="B1548" s="151" t="s">
        <v>5006</v>
      </c>
      <c r="C1548" s="151" t="s">
        <v>4889</v>
      </c>
      <c r="D1548" s="151" t="s">
        <v>5007</v>
      </c>
      <c r="E1548" s="144" t="str">
        <f t="shared" si="24"/>
        <v>福岡県遠賀町</v>
      </c>
      <c r="F1548" s="151" t="s">
        <v>5005</v>
      </c>
    </row>
    <row r="1549" spans="1:6" x14ac:dyDescent="0.2">
      <c r="A1549" s="151" t="s">
        <v>4887</v>
      </c>
      <c r="B1549" s="151" t="s">
        <v>5009</v>
      </c>
      <c r="C1549" s="151" t="s">
        <v>4889</v>
      </c>
      <c r="D1549" s="151" t="s">
        <v>5010</v>
      </c>
      <c r="E1549" s="144" t="str">
        <f t="shared" si="24"/>
        <v>福岡県小竹町</v>
      </c>
      <c r="F1549" s="151" t="s">
        <v>5008</v>
      </c>
    </row>
    <row r="1550" spans="1:6" x14ac:dyDescent="0.2">
      <c r="A1550" s="151" t="s">
        <v>4887</v>
      </c>
      <c r="B1550" s="151" t="s">
        <v>5012</v>
      </c>
      <c r="C1550" s="151" t="s">
        <v>4889</v>
      </c>
      <c r="D1550" s="151" t="s">
        <v>5013</v>
      </c>
      <c r="E1550" s="144" t="str">
        <f t="shared" si="24"/>
        <v>福岡県鞍手町</v>
      </c>
      <c r="F1550" s="151" t="s">
        <v>5011</v>
      </c>
    </row>
    <row r="1551" spans="1:6" x14ac:dyDescent="0.2">
      <c r="A1551" s="151" t="s">
        <v>4887</v>
      </c>
      <c r="B1551" s="151" t="s">
        <v>5015</v>
      </c>
      <c r="C1551" s="151" t="s">
        <v>4889</v>
      </c>
      <c r="D1551" s="151" t="s">
        <v>5016</v>
      </c>
      <c r="E1551" s="144" t="str">
        <f t="shared" si="24"/>
        <v>福岡県桂川町</v>
      </c>
      <c r="F1551" s="151" t="s">
        <v>5014</v>
      </c>
    </row>
    <row r="1552" spans="1:6" x14ac:dyDescent="0.2">
      <c r="A1552" s="151" t="s">
        <v>4887</v>
      </c>
      <c r="B1552" s="151" t="s">
        <v>5018</v>
      </c>
      <c r="C1552" s="151" t="s">
        <v>4889</v>
      </c>
      <c r="D1552" s="151" t="s">
        <v>5019</v>
      </c>
      <c r="E1552" s="144" t="str">
        <f t="shared" si="24"/>
        <v>福岡県筑前町</v>
      </c>
      <c r="F1552" s="151" t="s">
        <v>5017</v>
      </c>
    </row>
    <row r="1553" spans="1:6" x14ac:dyDescent="0.2">
      <c r="A1553" s="151" t="s">
        <v>4887</v>
      </c>
      <c r="B1553" s="151" t="s">
        <v>5021</v>
      </c>
      <c r="C1553" s="151" t="s">
        <v>4889</v>
      </c>
      <c r="D1553" s="151" t="s">
        <v>5022</v>
      </c>
      <c r="E1553" s="144" t="str">
        <f t="shared" si="24"/>
        <v>福岡県東峰村</v>
      </c>
      <c r="F1553" s="151" t="s">
        <v>5020</v>
      </c>
    </row>
    <row r="1554" spans="1:6" x14ac:dyDescent="0.2">
      <c r="A1554" s="151" t="s">
        <v>4887</v>
      </c>
      <c r="B1554" s="151" t="s">
        <v>5024</v>
      </c>
      <c r="C1554" s="151" t="s">
        <v>4889</v>
      </c>
      <c r="D1554" s="151" t="s">
        <v>5025</v>
      </c>
      <c r="E1554" s="144" t="str">
        <f t="shared" si="24"/>
        <v>福岡県大刀洗町</v>
      </c>
      <c r="F1554" s="151" t="s">
        <v>5023</v>
      </c>
    </row>
    <row r="1555" spans="1:6" x14ac:dyDescent="0.2">
      <c r="A1555" s="151" t="s">
        <v>4887</v>
      </c>
      <c r="B1555" s="151" t="s">
        <v>5027</v>
      </c>
      <c r="C1555" s="151" t="s">
        <v>4889</v>
      </c>
      <c r="D1555" s="151" t="s">
        <v>5028</v>
      </c>
      <c r="E1555" s="144" t="str">
        <f t="shared" si="24"/>
        <v>福岡県大木町</v>
      </c>
      <c r="F1555" s="151" t="s">
        <v>5026</v>
      </c>
    </row>
    <row r="1556" spans="1:6" x14ac:dyDescent="0.2">
      <c r="A1556" s="151" t="s">
        <v>4887</v>
      </c>
      <c r="B1556" s="151" t="s">
        <v>4205</v>
      </c>
      <c r="C1556" s="151" t="s">
        <v>4889</v>
      </c>
      <c r="D1556" s="151" t="s">
        <v>5030</v>
      </c>
      <c r="E1556" s="144" t="str">
        <f t="shared" si="24"/>
        <v>福岡県広川町</v>
      </c>
      <c r="F1556" s="151" t="s">
        <v>5029</v>
      </c>
    </row>
    <row r="1557" spans="1:6" x14ac:dyDescent="0.2">
      <c r="A1557" s="151" t="s">
        <v>4887</v>
      </c>
      <c r="B1557" s="151" t="s">
        <v>5032</v>
      </c>
      <c r="C1557" s="151" t="s">
        <v>4889</v>
      </c>
      <c r="D1557" s="151" t="s">
        <v>5033</v>
      </c>
      <c r="E1557" s="144" t="str">
        <f t="shared" si="24"/>
        <v>福岡県香春町</v>
      </c>
      <c r="F1557" s="151" t="s">
        <v>5031</v>
      </c>
    </row>
    <row r="1558" spans="1:6" x14ac:dyDescent="0.2">
      <c r="A1558" s="151" t="s">
        <v>4887</v>
      </c>
      <c r="B1558" s="151" t="s">
        <v>5035</v>
      </c>
      <c r="C1558" s="151" t="s">
        <v>4889</v>
      </c>
      <c r="D1558" s="151" t="s">
        <v>5036</v>
      </c>
      <c r="E1558" s="144" t="str">
        <f t="shared" si="24"/>
        <v>福岡県添田町</v>
      </c>
      <c r="F1558" s="151" t="s">
        <v>5034</v>
      </c>
    </row>
    <row r="1559" spans="1:6" x14ac:dyDescent="0.2">
      <c r="A1559" s="151" t="s">
        <v>4887</v>
      </c>
      <c r="B1559" s="151" t="s">
        <v>5038</v>
      </c>
      <c r="C1559" s="151" t="s">
        <v>4889</v>
      </c>
      <c r="D1559" s="151" t="s">
        <v>5039</v>
      </c>
      <c r="E1559" s="144" t="str">
        <f t="shared" si="24"/>
        <v>福岡県糸田町</v>
      </c>
      <c r="F1559" s="151" t="s">
        <v>5037</v>
      </c>
    </row>
    <row r="1560" spans="1:6" x14ac:dyDescent="0.2">
      <c r="A1560" s="151" t="s">
        <v>4887</v>
      </c>
      <c r="B1560" s="151" t="s">
        <v>1181</v>
      </c>
      <c r="C1560" s="151" t="s">
        <v>4889</v>
      </c>
      <c r="D1560" s="151" t="s">
        <v>1182</v>
      </c>
      <c r="E1560" s="144" t="str">
        <f t="shared" si="24"/>
        <v>福岡県川崎町</v>
      </c>
      <c r="F1560" s="151" t="s">
        <v>5040</v>
      </c>
    </row>
    <row r="1561" spans="1:6" x14ac:dyDescent="0.2">
      <c r="A1561" s="151" t="s">
        <v>4887</v>
      </c>
      <c r="B1561" s="151" t="s">
        <v>5042</v>
      </c>
      <c r="C1561" s="151" t="s">
        <v>4889</v>
      </c>
      <c r="D1561" s="151" t="s">
        <v>5043</v>
      </c>
      <c r="E1561" s="144" t="str">
        <f t="shared" si="24"/>
        <v>福岡県大任町</v>
      </c>
      <c r="F1561" s="151" t="s">
        <v>5041</v>
      </c>
    </row>
    <row r="1562" spans="1:6" x14ac:dyDescent="0.2">
      <c r="A1562" s="151" t="s">
        <v>4887</v>
      </c>
      <c r="B1562" s="151" t="s">
        <v>5045</v>
      </c>
      <c r="C1562" s="151" t="s">
        <v>4889</v>
      </c>
      <c r="D1562" s="151" t="s">
        <v>5046</v>
      </c>
      <c r="E1562" s="144" t="str">
        <f t="shared" si="24"/>
        <v>福岡県赤村</v>
      </c>
      <c r="F1562" s="151" t="s">
        <v>5044</v>
      </c>
    </row>
    <row r="1563" spans="1:6" x14ac:dyDescent="0.2">
      <c r="A1563" s="151" t="s">
        <v>4887</v>
      </c>
      <c r="B1563" s="151" t="s">
        <v>5048</v>
      </c>
      <c r="C1563" s="151" t="s">
        <v>4889</v>
      </c>
      <c r="D1563" s="151" t="s">
        <v>5049</v>
      </c>
      <c r="E1563" s="144" t="str">
        <f t="shared" si="24"/>
        <v>福岡県福智町</v>
      </c>
      <c r="F1563" s="151" t="s">
        <v>5047</v>
      </c>
    </row>
    <row r="1564" spans="1:6" x14ac:dyDescent="0.2">
      <c r="A1564" s="151" t="s">
        <v>4887</v>
      </c>
      <c r="B1564" s="151" t="s">
        <v>5051</v>
      </c>
      <c r="C1564" s="151" t="s">
        <v>4889</v>
      </c>
      <c r="D1564" s="151" t="s">
        <v>5052</v>
      </c>
      <c r="E1564" s="144" t="str">
        <f t="shared" si="24"/>
        <v>福岡県苅田町</v>
      </c>
      <c r="F1564" s="151" t="s">
        <v>5050</v>
      </c>
    </row>
    <row r="1565" spans="1:6" x14ac:dyDescent="0.2">
      <c r="A1565" s="151" t="s">
        <v>4887</v>
      </c>
      <c r="B1565" s="151" t="s">
        <v>5054</v>
      </c>
      <c r="C1565" s="151" t="s">
        <v>4889</v>
      </c>
      <c r="D1565" s="151" t="s">
        <v>5055</v>
      </c>
      <c r="E1565" s="144" t="str">
        <f t="shared" si="24"/>
        <v>福岡県みやこ町</v>
      </c>
      <c r="F1565" s="151" t="s">
        <v>5053</v>
      </c>
    </row>
    <row r="1566" spans="1:6" x14ac:dyDescent="0.2">
      <c r="A1566" s="151" t="s">
        <v>4887</v>
      </c>
      <c r="B1566" s="151" t="s">
        <v>5057</v>
      </c>
      <c r="C1566" s="151" t="s">
        <v>4889</v>
      </c>
      <c r="D1566" s="151" t="s">
        <v>5058</v>
      </c>
      <c r="E1566" s="144" t="str">
        <f t="shared" si="24"/>
        <v>福岡県吉富町</v>
      </c>
      <c r="F1566" s="151" t="s">
        <v>5056</v>
      </c>
    </row>
    <row r="1567" spans="1:6" x14ac:dyDescent="0.2">
      <c r="A1567" s="151" t="s">
        <v>4887</v>
      </c>
      <c r="B1567" s="151" t="s">
        <v>5060</v>
      </c>
      <c r="C1567" s="151" t="s">
        <v>4889</v>
      </c>
      <c r="D1567" s="151" t="s">
        <v>5061</v>
      </c>
      <c r="E1567" s="144" t="str">
        <f t="shared" si="24"/>
        <v>福岡県上毛町</v>
      </c>
      <c r="F1567" s="151" t="s">
        <v>5059</v>
      </c>
    </row>
    <row r="1568" spans="1:6" x14ac:dyDescent="0.2">
      <c r="A1568" s="151" t="s">
        <v>4887</v>
      </c>
      <c r="B1568" s="151" t="s">
        <v>5063</v>
      </c>
      <c r="C1568" s="151" t="s">
        <v>4889</v>
      </c>
      <c r="D1568" s="151" t="s">
        <v>5064</v>
      </c>
      <c r="E1568" s="144" t="str">
        <f t="shared" si="24"/>
        <v>福岡県築上町</v>
      </c>
      <c r="F1568" s="151" t="s">
        <v>5062</v>
      </c>
    </row>
    <row r="1569" spans="1:6" x14ac:dyDescent="0.2">
      <c r="A1569" s="148" t="s">
        <v>5066</v>
      </c>
      <c r="B1569" s="149"/>
      <c r="C1569" s="150" t="s">
        <v>5067</v>
      </c>
      <c r="D1569" s="149"/>
      <c r="E1569" s="144" t="str">
        <f t="shared" si="24"/>
        <v>佐賀県</v>
      </c>
      <c r="F1569" s="148" t="s">
        <v>5065</v>
      </c>
    </row>
    <row r="1570" spans="1:6" x14ac:dyDescent="0.2">
      <c r="A1570" s="151" t="s">
        <v>5069</v>
      </c>
      <c r="B1570" s="151" t="s">
        <v>5070</v>
      </c>
      <c r="C1570" s="151" t="s">
        <v>5071</v>
      </c>
      <c r="D1570" s="151" t="s">
        <v>5072</v>
      </c>
      <c r="E1570" s="144" t="str">
        <f t="shared" si="24"/>
        <v>佐賀県佐賀市</v>
      </c>
      <c r="F1570" s="151" t="s">
        <v>5068</v>
      </c>
    </row>
    <row r="1571" spans="1:6" x14ac:dyDescent="0.2">
      <c r="A1571" s="151" t="s">
        <v>5069</v>
      </c>
      <c r="B1571" s="151" t="s">
        <v>5074</v>
      </c>
      <c r="C1571" s="151" t="s">
        <v>5071</v>
      </c>
      <c r="D1571" s="151" t="s">
        <v>5075</v>
      </c>
      <c r="E1571" s="144" t="str">
        <f t="shared" si="24"/>
        <v>佐賀県唐津市</v>
      </c>
      <c r="F1571" s="151" t="s">
        <v>5073</v>
      </c>
    </row>
    <row r="1572" spans="1:6" x14ac:dyDescent="0.2">
      <c r="A1572" s="151" t="s">
        <v>5069</v>
      </c>
      <c r="B1572" s="151" t="s">
        <v>5077</v>
      </c>
      <c r="C1572" s="151" t="s">
        <v>5071</v>
      </c>
      <c r="D1572" s="151" t="s">
        <v>5078</v>
      </c>
      <c r="E1572" s="144" t="str">
        <f t="shared" si="24"/>
        <v>佐賀県鳥栖市</v>
      </c>
      <c r="F1572" s="151" t="s">
        <v>5076</v>
      </c>
    </row>
    <row r="1573" spans="1:6" x14ac:dyDescent="0.2">
      <c r="A1573" s="151" t="s">
        <v>5069</v>
      </c>
      <c r="B1573" s="151" t="s">
        <v>5080</v>
      </c>
      <c r="C1573" s="151" t="s">
        <v>5071</v>
      </c>
      <c r="D1573" s="151" t="s">
        <v>5081</v>
      </c>
      <c r="E1573" s="144" t="str">
        <f t="shared" si="24"/>
        <v>佐賀県多久市</v>
      </c>
      <c r="F1573" s="151" t="s">
        <v>5079</v>
      </c>
    </row>
    <row r="1574" spans="1:6" x14ac:dyDescent="0.2">
      <c r="A1574" s="151" t="s">
        <v>5069</v>
      </c>
      <c r="B1574" s="151" t="s">
        <v>5083</v>
      </c>
      <c r="C1574" s="151" t="s">
        <v>5071</v>
      </c>
      <c r="D1574" s="151" t="s">
        <v>5084</v>
      </c>
      <c r="E1574" s="144" t="str">
        <f t="shared" si="24"/>
        <v>佐賀県伊万里市</v>
      </c>
      <c r="F1574" s="151" t="s">
        <v>5082</v>
      </c>
    </row>
    <row r="1575" spans="1:6" x14ac:dyDescent="0.2">
      <c r="A1575" s="151" t="s">
        <v>5069</v>
      </c>
      <c r="B1575" s="151" t="s">
        <v>5086</v>
      </c>
      <c r="C1575" s="151" t="s">
        <v>5071</v>
      </c>
      <c r="D1575" s="151" t="s">
        <v>5087</v>
      </c>
      <c r="E1575" s="144" t="str">
        <f t="shared" si="24"/>
        <v>佐賀県武雄市</v>
      </c>
      <c r="F1575" s="151" t="s">
        <v>5085</v>
      </c>
    </row>
    <row r="1576" spans="1:6" x14ac:dyDescent="0.2">
      <c r="A1576" s="151" t="s">
        <v>5069</v>
      </c>
      <c r="B1576" s="151" t="s">
        <v>5089</v>
      </c>
      <c r="C1576" s="151" t="s">
        <v>5071</v>
      </c>
      <c r="D1576" s="151" t="s">
        <v>1654</v>
      </c>
      <c r="E1576" s="144" t="str">
        <f t="shared" si="24"/>
        <v>佐賀県鹿島市</v>
      </c>
      <c r="F1576" s="151" t="s">
        <v>5088</v>
      </c>
    </row>
    <row r="1577" spans="1:6" x14ac:dyDescent="0.2">
      <c r="A1577" s="151" t="s">
        <v>5069</v>
      </c>
      <c r="B1577" s="151" t="s">
        <v>5091</v>
      </c>
      <c r="C1577" s="151" t="s">
        <v>5071</v>
      </c>
      <c r="D1577" s="151" t="s">
        <v>5092</v>
      </c>
      <c r="E1577" s="144" t="str">
        <f t="shared" si="24"/>
        <v>佐賀県小城市</v>
      </c>
      <c r="F1577" s="151" t="s">
        <v>5090</v>
      </c>
    </row>
    <row r="1578" spans="1:6" x14ac:dyDescent="0.2">
      <c r="A1578" s="151" t="s">
        <v>5069</v>
      </c>
      <c r="B1578" s="151" t="s">
        <v>5094</v>
      </c>
      <c r="C1578" s="151" t="s">
        <v>5071</v>
      </c>
      <c r="D1578" s="151" t="s">
        <v>5095</v>
      </c>
      <c r="E1578" s="144" t="str">
        <f t="shared" si="24"/>
        <v>佐賀県嬉野市</v>
      </c>
      <c r="F1578" s="151" t="s">
        <v>5093</v>
      </c>
    </row>
    <row r="1579" spans="1:6" x14ac:dyDescent="0.2">
      <c r="A1579" s="151" t="s">
        <v>5069</v>
      </c>
      <c r="B1579" s="151" t="s">
        <v>5097</v>
      </c>
      <c r="C1579" s="151" t="s">
        <v>5071</v>
      </c>
      <c r="D1579" s="151" t="s">
        <v>5098</v>
      </c>
      <c r="E1579" s="144" t="str">
        <f t="shared" si="24"/>
        <v>佐賀県神埼市</v>
      </c>
      <c r="F1579" s="151" t="s">
        <v>5096</v>
      </c>
    </row>
    <row r="1580" spans="1:6" x14ac:dyDescent="0.2">
      <c r="A1580" s="151" t="s">
        <v>5069</v>
      </c>
      <c r="B1580" s="151" t="s">
        <v>5100</v>
      </c>
      <c r="C1580" s="151" t="s">
        <v>5071</v>
      </c>
      <c r="D1580" s="151" t="s">
        <v>5101</v>
      </c>
      <c r="E1580" s="144" t="str">
        <f t="shared" si="24"/>
        <v>佐賀県吉野ヶ里町</v>
      </c>
      <c r="F1580" s="151" t="s">
        <v>5099</v>
      </c>
    </row>
    <row r="1581" spans="1:6" x14ac:dyDescent="0.2">
      <c r="A1581" s="151" t="s">
        <v>5069</v>
      </c>
      <c r="B1581" s="151" t="s">
        <v>5103</v>
      </c>
      <c r="C1581" s="151" t="s">
        <v>5071</v>
      </c>
      <c r="D1581" s="151" t="s">
        <v>5104</v>
      </c>
      <c r="E1581" s="144" t="str">
        <f t="shared" si="24"/>
        <v>佐賀県基山町</v>
      </c>
      <c r="F1581" s="151" t="s">
        <v>5102</v>
      </c>
    </row>
    <row r="1582" spans="1:6" x14ac:dyDescent="0.2">
      <c r="A1582" s="151" t="s">
        <v>5069</v>
      </c>
      <c r="B1582" s="151" t="s">
        <v>5106</v>
      </c>
      <c r="C1582" s="151" t="s">
        <v>5071</v>
      </c>
      <c r="D1582" s="151" t="s">
        <v>5107</v>
      </c>
      <c r="E1582" s="144" t="str">
        <f t="shared" si="24"/>
        <v>佐賀県上峰町</v>
      </c>
      <c r="F1582" s="151" t="s">
        <v>5105</v>
      </c>
    </row>
    <row r="1583" spans="1:6" x14ac:dyDescent="0.2">
      <c r="A1583" s="151" t="s">
        <v>5069</v>
      </c>
      <c r="B1583" s="151" t="s">
        <v>5109</v>
      </c>
      <c r="C1583" s="151" t="s">
        <v>5071</v>
      </c>
      <c r="D1583" s="151" t="s">
        <v>5110</v>
      </c>
      <c r="E1583" s="144" t="str">
        <f t="shared" si="24"/>
        <v>佐賀県みやき町</v>
      </c>
      <c r="F1583" s="151" t="s">
        <v>5108</v>
      </c>
    </row>
    <row r="1584" spans="1:6" x14ac:dyDescent="0.2">
      <c r="A1584" s="151" t="s">
        <v>5069</v>
      </c>
      <c r="B1584" s="151" t="s">
        <v>5112</v>
      </c>
      <c r="C1584" s="151" t="s">
        <v>5071</v>
      </c>
      <c r="D1584" s="151" t="s">
        <v>5113</v>
      </c>
      <c r="E1584" s="144" t="str">
        <f t="shared" si="24"/>
        <v>佐賀県玄海町</v>
      </c>
      <c r="F1584" s="151" t="s">
        <v>5111</v>
      </c>
    </row>
    <row r="1585" spans="1:6" x14ac:dyDescent="0.2">
      <c r="A1585" s="151" t="s">
        <v>5069</v>
      </c>
      <c r="B1585" s="151" t="s">
        <v>5115</v>
      </c>
      <c r="C1585" s="151" t="s">
        <v>5071</v>
      </c>
      <c r="D1585" s="151" t="s">
        <v>5116</v>
      </c>
      <c r="E1585" s="144" t="str">
        <f t="shared" si="24"/>
        <v>佐賀県有田町</v>
      </c>
      <c r="F1585" s="151" t="s">
        <v>5114</v>
      </c>
    </row>
    <row r="1586" spans="1:6" x14ac:dyDescent="0.2">
      <c r="A1586" s="151" t="s">
        <v>5069</v>
      </c>
      <c r="B1586" s="151" t="s">
        <v>5118</v>
      </c>
      <c r="C1586" s="151" t="s">
        <v>5071</v>
      </c>
      <c r="D1586" s="151" t="s">
        <v>5119</v>
      </c>
      <c r="E1586" s="144" t="str">
        <f t="shared" si="24"/>
        <v>佐賀県大町町</v>
      </c>
      <c r="F1586" s="151" t="s">
        <v>5117</v>
      </c>
    </row>
    <row r="1587" spans="1:6" x14ac:dyDescent="0.2">
      <c r="A1587" s="151" t="s">
        <v>5069</v>
      </c>
      <c r="B1587" s="151" t="s">
        <v>5121</v>
      </c>
      <c r="C1587" s="151" t="s">
        <v>5071</v>
      </c>
      <c r="D1587" s="151" t="s">
        <v>5122</v>
      </c>
      <c r="E1587" s="144" t="str">
        <f t="shared" si="24"/>
        <v>佐賀県江北町</v>
      </c>
      <c r="F1587" s="151" t="s">
        <v>5120</v>
      </c>
    </row>
    <row r="1588" spans="1:6" x14ac:dyDescent="0.2">
      <c r="A1588" s="151" t="s">
        <v>5069</v>
      </c>
      <c r="B1588" s="151" t="s">
        <v>5124</v>
      </c>
      <c r="C1588" s="151" t="s">
        <v>5071</v>
      </c>
      <c r="D1588" s="151" t="s">
        <v>5125</v>
      </c>
      <c r="E1588" s="144" t="str">
        <f t="shared" si="24"/>
        <v>佐賀県白石町</v>
      </c>
      <c r="F1588" s="151" t="s">
        <v>5123</v>
      </c>
    </row>
    <row r="1589" spans="1:6" x14ac:dyDescent="0.2">
      <c r="A1589" s="151" t="s">
        <v>5069</v>
      </c>
      <c r="B1589" s="151" t="s">
        <v>5127</v>
      </c>
      <c r="C1589" s="151" t="s">
        <v>5071</v>
      </c>
      <c r="D1589" s="151" t="s">
        <v>5128</v>
      </c>
      <c r="E1589" s="144" t="str">
        <f t="shared" si="24"/>
        <v>佐賀県太良町</v>
      </c>
      <c r="F1589" s="151" t="s">
        <v>5126</v>
      </c>
    </row>
    <row r="1590" spans="1:6" x14ac:dyDescent="0.2">
      <c r="A1590" s="148" t="s">
        <v>5130</v>
      </c>
      <c r="B1590" s="149"/>
      <c r="C1590" s="150" t="s">
        <v>5131</v>
      </c>
      <c r="D1590" s="149"/>
      <c r="E1590" s="144" t="str">
        <f t="shared" si="24"/>
        <v>長崎県</v>
      </c>
      <c r="F1590" s="148" t="s">
        <v>5129</v>
      </c>
    </row>
    <row r="1591" spans="1:6" x14ac:dyDescent="0.2">
      <c r="A1591" s="151" t="s">
        <v>5133</v>
      </c>
      <c r="B1591" s="151" t="s">
        <v>5134</v>
      </c>
      <c r="C1591" s="151" t="s">
        <v>5135</v>
      </c>
      <c r="D1591" s="151" t="s">
        <v>5136</v>
      </c>
      <c r="E1591" s="144" t="str">
        <f t="shared" si="24"/>
        <v>長崎県長崎市</v>
      </c>
      <c r="F1591" s="151" t="s">
        <v>5132</v>
      </c>
    </row>
    <row r="1592" spans="1:6" x14ac:dyDescent="0.2">
      <c r="A1592" s="151" t="s">
        <v>5133</v>
      </c>
      <c r="B1592" s="151" t="s">
        <v>5138</v>
      </c>
      <c r="C1592" s="151" t="s">
        <v>5135</v>
      </c>
      <c r="D1592" s="151" t="s">
        <v>5139</v>
      </c>
      <c r="E1592" s="144" t="str">
        <f t="shared" si="24"/>
        <v>長崎県佐世保市</v>
      </c>
      <c r="F1592" s="151" t="s">
        <v>5137</v>
      </c>
    </row>
    <row r="1593" spans="1:6" x14ac:dyDescent="0.2">
      <c r="A1593" s="151" t="s">
        <v>5133</v>
      </c>
      <c r="B1593" s="151" t="s">
        <v>5141</v>
      </c>
      <c r="C1593" s="151" t="s">
        <v>5135</v>
      </c>
      <c r="D1593" s="151" t="s">
        <v>5142</v>
      </c>
      <c r="E1593" s="144" t="str">
        <f t="shared" si="24"/>
        <v>長崎県島原市</v>
      </c>
      <c r="F1593" s="151" t="s">
        <v>5140</v>
      </c>
    </row>
    <row r="1594" spans="1:6" x14ac:dyDescent="0.2">
      <c r="A1594" s="151" t="s">
        <v>5133</v>
      </c>
      <c r="B1594" s="151" t="s">
        <v>5144</v>
      </c>
      <c r="C1594" s="151" t="s">
        <v>5135</v>
      </c>
      <c r="D1594" s="151" t="s">
        <v>5145</v>
      </c>
      <c r="E1594" s="144" t="str">
        <f t="shared" si="24"/>
        <v>長崎県諫早市</v>
      </c>
      <c r="F1594" s="151" t="s">
        <v>5143</v>
      </c>
    </row>
    <row r="1595" spans="1:6" x14ac:dyDescent="0.2">
      <c r="A1595" s="151" t="s">
        <v>5133</v>
      </c>
      <c r="B1595" s="151" t="s">
        <v>5147</v>
      </c>
      <c r="C1595" s="151" t="s">
        <v>5135</v>
      </c>
      <c r="D1595" s="151" t="s">
        <v>5148</v>
      </c>
      <c r="E1595" s="144" t="str">
        <f t="shared" si="24"/>
        <v>長崎県大村市</v>
      </c>
      <c r="F1595" s="151" t="s">
        <v>5146</v>
      </c>
    </row>
    <row r="1596" spans="1:6" x14ac:dyDescent="0.2">
      <c r="A1596" s="151" t="s">
        <v>5133</v>
      </c>
      <c r="B1596" s="151" t="s">
        <v>5150</v>
      </c>
      <c r="C1596" s="151" t="s">
        <v>5135</v>
      </c>
      <c r="D1596" s="151" t="s">
        <v>5151</v>
      </c>
      <c r="E1596" s="144" t="str">
        <f t="shared" si="24"/>
        <v>長崎県平戸市</v>
      </c>
      <c r="F1596" s="151" t="s">
        <v>5149</v>
      </c>
    </row>
    <row r="1597" spans="1:6" x14ac:dyDescent="0.2">
      <c r="A1597" s="151" t="s">
        <v>5133</v>
      </c>
      <c r="B1597" s="151" t="s">
        <v>5153</v>
      </c>
      <c r="C1597" s="151" t="s">
        <v>5135</v>
      </c>
      <c r="D1597" s="151" t="s">
        <v>5154</v>
      </c>
      <c r="E1597" s="144" t="str">
        <f t="shared" si="24"/>
        <v>長崎県松浦市</v>
      </c>
      <c r="F1597" s="151" t="s">
        <v>5152</v>
      </c>
    </row>
    <row r="1598" spans="1:6" x14ac:dyDescent="0.2">
      <c r="A1598" s="151" t="s">
        <v>5133</v>
      </c>
      <c r="B1598" s="151" t="s">
        <v>5156</v>
      </c>
      <c r="C1598" s="151" t="s">
        <v>5135</v>
      </c>
      <c r="D1598" s="151" t="s">
        <v>3413</v>
      </c>
      <c r="E1598" s="144" t="str">
        <f t="shared" si="24"/>
        <v>長崎県対馬市</v>
      </c>
      <c r="F1598" s="151" t="s">
        <v>5155</v>
      </c>
    </row>
    <row r="1599" spans="1:6" x14ac:dyDescent="0.2">
      <c r="A1599" s="151" t="s">
        <v>5133</v>
      </c>
      <c r="B1599" s="151" t="s">
        <v>5158</v>
      </c>
      <c r="C1599" s="151" t="s">
        <v>5135</v>
      </c>
      <c r="D1599" s="151" t="s">
        <v>5159</v>
      </c>
      <c r="E1599" s="144" t="str">
        <f t="shared" si="24"/>
        <v>長崎県壱岐市</v>
      </c>
      <c r="F1599" s="151" t="s">
        <v>5157</v>
      </c>
    </row>
    <row r="1600" spans="1:6" x14ac:dyDescent="0.2">
      <c r="A1600" s="151" t="s">
        <v>5133</v>
      </c>
      <c r="B1600" s="151" t="s">
        <v>5161</v>
      </c>
      <c r="C1600" s="151" t="s">
        <v>5135</v>
      </c>
      <c r="D1600" s="151" t="s">
        <v>5162</v>
      </c>
      <c r="E1600" s="144" t="str">
        <f t="shared" si="24"/>
        <v>長崎県五島市</v>
      </c>
      <c r="F1600" s="151" t="s">
        <v>5160</v>
      </c>
    </row>
    <row r="1601" spans="1:6" x14ac:dyDescent="0.2">
      <c r="A1601" s="151" t="s">
        <v>5133</v>
      </c>
      <c r="B1601" s="151" t="s">
        <v>5164</v>
      </c>
      <c r="C1601" s="151" t="s">
        <v>5135</v>
      </c>
      <c r="D1601" s="151" t="s">
        <v>5165</v>
      </c>
      <c r="E1601" s="144" t="str">
        <f t="shared" si="24"/>
        <v>長崎県西海市</v>
      </c>
      <c r="F1601" s="151" t="s">
        <v>5163</v>
      </c>
    </row>
    <row r="1602" spans="1:6" x14ac:dyDescent="0.2">
      <c r="A1602" s="151" t="s">
        <v>5133</v>
      </c>
      <c r="B1602" s="151" t="s">
        <v>5167</v>
      </c>
      <c r="C1602" s="151" t="s">
        <v>5135</v>
      </c>
      <c r="D1602" s="151" t="s">
        <v>5168</v>
      </c>
      <c r="E1602" s="144" t="str">
        <f t="shared" si="24"/>
        <v>長崎県雲仙市</v>
      </c>
      <c r="F1602" s="151" t="s">
        <v>5166</v>
      </c>
    </row>
    <row r="1603" spans="1:6" x14ac:dyDescent="0.2">
      <c r="A1603" s="151" t="s">
        <v>5133</v>
      </c>
      <c r="B1603" s="151" t="s">
        <v>5170</v>
      </c>
      <c r="C1603" s="151" t="s">
        <v>5135</v>
      </c>
      <c r="D1603" s="151" t="s">
        <v>5171</v>
      </c>
      <c r="E1603" s="144" t="str">
        <f t="shared" si="24"/>
        <v>長崎県南島原市</v>
      </c>
      <c r="F1603" s="151" t="s">
        <v>5169</v>
      </c>
    </row>
    <row r="1604" spans="1:6" x14ac:dyDescent="0.2">
      <c r="A1604" s="151" t="s">
        <v>5133</v>
      </c>
      <c r="B1604" s="151" t="s">
        <v>5173</v>
      </c>
      <c r="C1604" s="151" t="s">
        <v>5135</v>
      </c>
      <c r="D1604" s="151" t="s">
        <v>5174</v>
      </c>
      <c r="E1604" s="144" t="str">
        <f t="shared" ref="E1604:E1667" si="25">CONCATENATE(A1604,B1604)</f>
        <v>長崎県長与町</v>
      </c>
      <c r="F1604" s="151" t="s">
        <v>5172</v>
      </c>
    </row>
    <row r="1605" spans="1:6" x14ac:dyDescent="0.2">
      <c r="A1605" s="151" t="s">
        <v>5133</v>
      </c>
      <c r="B1605" s="151" t="s">
        <v>5176</v>
      </c>
      <c r="C1605" s="151" t="s">
        <v>5135</v>
      </c>
      <c r="D1605" s="151" t="s">
        <v>5177</v>
      </c>
      <c r="E1605" s="144" t="str">
        <f t="shared" si="25"/>
        <v>長崎県時津町</v>
      </c>
      <c r="F1605" s="151" t="s">
        <v>5175</v>
      </c>
    </row>
    <row r="1606" spans="1:6" x14ac:dyDescent="0.2">
      <c r="A1606" s="151" t="s">
        <v>5133</v>
      </c>
      <c r="B1606" s="151" t="s">
        <v>5179</v>
      </c>
      <c r="C1606" s="151" t="s">
        <v>5135</v>
      </c>
      <c r="D1606" s="151" t="s">
        <v>5180</v>
      </c>
      <c r="E1606" s="144" t="str">
        <f t="shared" si="25"/>
        <v>長崎県東彼杵町</v>
      </c>
      <c r="F1606" s="151" t="s">
        <v>5178</v>
      </c>
    </row>
    <row r="1607" spans="1:6" x14ac:dyDescent="0.2">
      <c r="A1607" s="151" t="s">
        <v>5133</v>
      </c>
      <c r="B1607" s="151" t="s">
        <v>5182</v>
      </c>
      <c r="C1607" s="151" t="s">
        <v>5135</v>
      </c>
      <c r="D1607" s="151" t="s">
        <v>5183</v>
      </c>
      <c r="E1607" s="144" t="str">
        <f t="shared" si="25"/>
        <v>長崎県川棚町</v>
      </c>
      <c r="F1607" s="151" t="s">
        <v>5181</v>
      </c>
    </row>
    <row r="1608" spans="1:6" x14ac:dyDescent="0.2">
      <c r="A1608" s="151" t="s">
        <v>5133</v>
      </c>
      <c r="B1608" s="151" t="s">
        <v>5185</v>
      </c>
      <c r="C1608" s="151" t="s">
        <v>5135</v>
      </c>
      <c r="D1608" s="151" t="s">
        <v>5186</v>
      </c>
      <c r="E1608" s="144" t="str">
        <f t="shared" si="25"/>
        <v>長崎県波佐見町</v>
      </c>
      <c r="F1608" s="151" t="s">
        <v>5184</v>
      </c>
    </row>
    <row r="1609" spans="1:6" x14ac:dyDescent="0.2">
      <c r="A1609" s="151" t="s">
        <v>5133</v>
      </c>
      <c r="B1609" s="151" t="s">
        <v>5188</v>
      </c>
      <c r="C1609" s="151" t="s">
        <v>5135</v>
      </c>
      <c r="D1609" s="151" t="s">
        <v>5189</v>
      </c>
      <c r="E1609" s="144" t="str">
        <f t="shared" si="25"/>
        <v>長崎県小値賀町</v>
      </c>
      <c r="F1609" s="151" t="s">
        <v>5187</v>
      </c>
    </row>
    <row r="1610" spans="1:6" x14ac:dyDescent="0.2">
      <c r="A1610" s="151" t="s">
        <v>5133</v>
      </c>
      <c r="B1610" s="151" t="s">
        <v>5191</v>
      </c>
      <c r="C1610" s="151" t="s">
        <v>5135</v>
      </c>
      <c r="D1610" s="151" t="s">
        <v>5192</v>
      </c>
      <c r="E1610" s="144" t="str">
        <f t="shared" si="25"/>
        <v>長崎県佐々町</v>
      </c>
      <c r="F1610" s="151" t="s">
        <v>5190</v>
      </c>
    </row>
    <row r="1611" spans="1:6" x14ac:dyDescent="0.2">
      <c r="A1611" s="151" t="s">
        <v>5133</v>
      </c>
      <c r="B1611" s="151" t="s">
        <v>5194</v>
      </c>
      <c r="C1611" s="151" t="s">
        <v>5135</v>
      </c>
      <c r="D1611" s="151" t="s">
        <v>5195</v>
      </c>
      <c r="E1611" s="144" t="str">
        <f t="shared" si="25"/>
        <v>長崎県新上五島町</v>
      </c>
      <c r="F1611" s="151" t="s">
        <v>5193</v>
      </c>
    </row>
    <row r="1612" spans="1:6" x14ac:dyDescent="0.2">
      <c r="A1612" s="148" t="s">
        <v>5197</v>
      </c>
      <c r="B1612" s="149"/>
      <c r="C1612" s="150" t="s">
        <v>5198</v>
      </c>
      <c r="D1612" s="149"/>
      <c r="E1612" s="144" t="str">
        <f t="shared" si="25"/>
        <v>熊本県</v>
      </c>
      <c r="F1612" s="148" t="s">
        <v>5196</v>
      </c>
    </row>
    <row r="1613" spans="1:6" x14ac:dyDescent="0.2">
      <c r="A1613" s="151" t="s">
        <v>5200</v>
      </c>
      <c r="B1613" s="151" t="s">
        <v>5201</v>
      </c>
      <c r="C1613" s="151" t="s">
        <v>5202</v>
      </c>
      <c r="D1613" s="151" t="s">
        <v>5203</v>
      </c>
      <c r="E1613" s="144" t="str">
        <f t="shared" si="25"/>
        <v>熊本県熊本市</v>
      </c>
      <c r="F1613" s="151" t="s">
        <v>5199</v>
      </c>
    </row>
    <row r="1614" spans="1:6" x14ac:dyDescent="0.2">
      <c r="A1614" s="151" t="s">
        <v>5200</v>
      </c>
      <c r="B1614" s="151" t="s">
        <v>5205</v>
      </c>
      <c r="C1614" s="151" t="s">
        <v>5202</v>
      </c>
      <c r="D1614" s="151" t="s">
        <v>5206</v>
      </c>
      <c r="E1614" s="144" t="str">
        <f t="shared" si="25"/>
        <v>熊本県八代市</v>
      </c>
      <c r="F1614" s="151" t="s">
        <v>5204</v>
      </c>
    </row>
    <row r="1615" spans="1:6" x14ac:dyDescent="0.2">
      <c r="A1615" s="151" t="s">
        <v>5200</v>
      </c>
      <c r="B1615" s="151" t="s">
        <v>5208</v>
      </c>
      <c r="C1615" s="151" t="s">
        <v>5202</v>
      </c>
      <c r="D1615" s="151" t="s">
        <v>5209</v>
      </c>
      <c r="E1615" s="144" t="str">
        <f t="shared" si="25"/>
        <v>熊本県人吉市</v>
      </c>
      <c r="F1615" s="151" t="s">
        <v>5207</v>
      </c>
    </row>
    <row r="1616" spans="1:6" x14ac:dyDescent="0.2">
      <c r="A1616" s="151" t="s">
        <v>5200</v>
      </c>
      <c r="B1616" s="151" t="s">
        <v>5211</v>
      </c>
      <c r="C1616" s="151" t="s">
        <v>5202</v>
      </c>
      <c r="D1616" s="151" t="s">
        <v>5212</v>
      </c>
      <c r="E1616" s="144" t="str">
        <f t="shared" si="25"/>
        <v>熊本県荒尾市</v>
      </c>
      <c r="F1616" s="151" t="s">
        <v>5210</v>
      </c>
    </row>
    <row r="1617" spans="1:6" x14ac:dyDescent="0.2">
      <c r="A1617" s="151" t="s">
        <v>5200</v>
      </c>
      <c r="B1617" s="151" t="s">
        <v>5214</v>
      </c>
      <c r="C1617" s="151" t="s">
        <v>5202</v>
      </c>
      <c r="D1617" s="151" t="s">
        <v>5215</v>
      </c>
      <c r="E1617" s="144" t="str">
        <f t="shared" si="25"/>
        <v>熊本県水俣市</v>
      </c>
      <c r="F1617" s="151" t="s">
        <v>5213</v>
      </c>
    </row>
    <row r="1618" spans="1:6" x14ac:dyDescent="0.2">
      <c r="A1618" s="151" t="s">
        <v>5200</v>
      </c>
      <c r="B1618" s="151" t="s">
        <v>5217</v>
      </c>
      <c r="C1618" s="151" t="s">
        <v>5202</v>
      </c>
      <c r="D1618" s="151" t="s">
        <v>5218</v>
      </c>
      <c r="E1618" s="144" t="str">
        <f t="shared" si="25"/>
        <v>熊本県玉名市</v>
      </c>
      <c r="F1618" s="151" t="s">
        <v>5216</v>
      </c>
    </row>
    <row r="1619" spans="1:6" x14ac:dyDescent="0.2">
      <c r="A1619" s="151" t="s">
        <v>5200</v>
      </c>
      <c r="B1619" s="151" t="s">
        <v>5220</v>
      </c>
      <c r="C1619" s="151" t="s">
        <v>5202</v>
      </c>
      <c r="D1619" s="151" t="s">
        <v>5221</v>
      </c>
      <c r="E1619" s="144" t="str">
        <f t="shared" si="25"/>
        <v>熊本県山鹿市</v>
      </c>
      <c r="F1619" s="151" t="s">
        <v>5219</v>
      </c>
    </row>
    <row r="1620" spans="1:6" x14ac:dyDescent="0.2">
      <c r="A1620" s="151" t="s">
        <v>5200</v>
      </c>
      <c r="B1620" s="151" t="s">
        <v>5223</v>
      </c>
      <c r="C1620" s="151" t="s">
        <v>5202</v>
      </c>
      <c r="D1620" s="151" t="s">
        <v>5224</v>
      </c>
      <c r="E1620" s="144" t="str">
        <f t="shared" si="25"/>
        <v>熊本県菊池市</v>
      </c>
      <c r="F1620" s="151" t="s">
        <v>5222</v>
      </c>
    </row>
    <row r="1621" spans="1:6" x14ac:dyDescent="0.2">
      <c r="A1621" s="151" t="s">
        <v>5200</v>
      </c>
      <c r="B1621" s="151" t="s">
        <v>5226</v>
      </c>
      <c r="C1621" s="151" t="s">
        <v>5202</v>
      </c>
      <c r="D1621" s="151" t="s">
        <v>5227</v>
      </c>
      <c r="E1621" s="144" t="str">
        <f t="shared" si="25"/>
        <v>熊本県宇土市</v>
      </c>
      <c r="F1621" s="151" t="s">
        <v>5225</v>
      </c>
    </row>
    <row r="1622" spans="1:6" x14ac:dyDescent="0.2">
      <c r="A1622" s="151" t="s">
        <v>5200</v>
      </c>
      <c r="B1622" s="151" t="s">
        <v>5229</v>
      </c>
      <c r="C1622" s="151" t="s">
        <v>5202</v>
      </c>
      <c r="D1622" s="151" t="s">
        <v>5230</v>
      </c>
      <c r="E1622" s="144" t="str">
        <f t="shared" si="25"/>
        <v>熊本県上天草市</v>
      </c>
      <c r="F1622" s="151" t="s">
        <v>5228</v>
      </c>
    </row>
    <row r="1623" spans="1:6" x14ac:dyDescent="0.2">
      <c r="A1623" s="151" t="s">
        <v>5200</v>
      </c>
      <c r="B1623" s="151" t="s">
        <v>5232</v>
      </c>
      <c r="C1623" s="151" t="s">
        <v>5202</v>
      </c>
      <c r="D1623" s="151" t="s">
        <v>5233</v>
      </c>
      <c r="E1623" s="144" t="str">
        <f t="shared" si="25"/>
        <v>熊本県宇城市</v>
      </c>
      <c r="F1623" s="151" t="s">
        <v>5231</v>
      </c>
    </row>
    <row r="1624" spans="1:6" x14ac:dyDescent="0.2">
      <c r="A1624" s="151" t="s">
        <v>5200</v>
      </c>
      <c r="B1624" s="151" t="s">
        <v>5235</v>
      </c>
      <c r="C1624" s="151" t="s">
        <v>5202</v>
      </c>
      <c r="D1624" s="151" t="s">
        <v>5236</v>
      </c>
      <c r="E1624" s="144" t="str">
        <f t="shared" si="25"/>
        <v>熊本県阿蘇市</v>
      </c>
      <c r="F1624" s="151" t="s">
        <v>5234</v>
      </c>
    </row>
    <row r="1625" spans="1:6" x14ac:dyDescent="0.2">
      <c r="A1625" s="151" t="s">
        <v>5200</v>
      </c>
      <c r="B1625" s="151" t="s">
        <v>5238</v>
      </c>
      <c r="C1625" s="151" t="s">
        <v>5202</v>
      </c>
      <c r="D1625" s="151" t="s">
        <v>5239</v>
      </c>
      <c r="E1625" s="144" t="str">
        <f t="shared" si="25"/>
        <v>熊本県天草市</v>
      </c>
      <c r="F1625" s="151" t="s">
        <v>5237</v>
      </c>
    </row>
    <row r="1626" spans="1:6" x14ac:dyDescent="0.2">
      <c r="A1626" s="151" t="s">
        <v>5200</v>
      </c>
      <c r="B1626" s="151" t="s">
        <v>5241</v>
      </c>
      <c r="C1626" s="151" t="s">
        <v>5202</v>
      </c>
      <c r="D1626" s="151" t="s">
        <v>5242</v>
      </c>
      <c r="E1626" s="144" t="str">
        <f t="shared" si="25"/>
        <v>熊本県合志市</v>
      </c>
      <c r="F1626" s="151" t="s">
        <v>5240</v>
      </c>
    </row>
    <row r="1627" spans="1:6" x14ac:dyDescent="0.2">
      <c r="A1627" s="151" t="s">
        <v>5200</v>
      </c>
      <c r="B1627" s="151" t="s">
        <v>1220</v>
      </c>
      <c r="C1627" s="151" t="s">
        <v>5202</v>
      </c>
      <c r="D1627" s="151" t="s">
        <v>1221</v>
      </c>
      <c r="E1627" s="144" t="str">
        <f t="shared" si="25"/>
        <v>熊本県美里町</v>
      </c>
      <c r="F1627" s="151" t="s">
        <v>5243</v>
      </c>
    </row>
    <row r="1628" spans="1:6" x14ac:dyDescent="0.2">
      <c r="A1628" s="151" t="s">
        <v>5200</v>
      </c>
      <c r="B1628" s="151" t="s">
        <v>5245</v>
      </c>
      <c r="C1628" s="151" t="s">
        <v>5202</v>
      </c>
      <c r="D1628" s="151" t="s">
        <v>5246</v>
      </c>
      <c r="E1628" s="144" t="str">
        <f t="shared" si="25"/>
        <v>熊本県玉東町</v>
      </c>
      <c r="F1628" s="151" t="s">
        <v>5244</v>
      </c>
    </row>
    <row r="1629" spans="1:6" x14ac:dyDescent="0.2">
      <c r="A1629" s="151" t="s">
        <v>5200</v>
      </c>
      <c r="B1629" s="151" t="s">
        <v>5248</v>
      </c>
      <c r="C1629" s="151" t="s">
        <v>5202</v>
      </c>
      <c r="D1629" s="151" t="s">
        <v>5249</v>
      </c>
      <c r="E1629" s="144" t="str">
        <f t="shared" si="25"/>
        <v>熊本県南関町</v>
      </c>
      <c r="F1629" s="151" t="s">
        <v>5247</v>
      </c>
    </row>
    <row r="1630" spans="1:6" x14ac:dyDescent="0.2">
      <c r="A1630" s="151" t="s">
        <v>5200</v>
      </c>
      <c r="B1630" s="151" t="s">
        <v>5251</v>
      </c>
      <c r="C1630" s="151" t="s">
        <v>5202</v>
      </c>
      <c r="D1630" s="151" t="s">
        <v>5252</v>
      </c>
      <c r="E1630" s="144" t="str">
        <f t="shared" si="25"/>
        <v>熊本県長洲町</v>
      </c>
      <c r="F1630" s="151" t="s">
        <v>5250</v>
      </c>
    </row>
    <row r="1631" spans="1:6" x14ac:dyDescent="0.2">
      <c r="A1631" s="151" t="s">
        <v>5200</v>
      </c>
      <c r="B1631" s="151" t="s">
        <v>5254</v>
      </c>
      <c r="C1631" s="151" t="s">
        <v>5202</v>
      </c>
      <c r="D1631" s="151" t="s">
        <v>5255</v>
      </c>
      <c r="E1631" s="144" t="str">
        <f t="shared" si="25"/>
        <v>熊本県和水町</v>
      </c>
      <c r="F1631" s="151" t="s">
        <v>5253</v>
      </c>
    </row>
    <row r="1632" spans="1:6" x14ac:dyDescent="0.2">
      <c r="A1632" s="151" t="s">
        <v>5200</v>
      </c>
      <c r="B1632" s="151" t="s">
        <v>5257</v>
      </c>
      <c r="C1632" s="151" t="s">
        <v>5202</v>
      </c>
      <c r="D1632" s="151" t="s">
        <v>5258</v>
      </c>
      <c r="E1632" s="144" t="str">
        <f t="shared" si="25"/>
        <v>熊本県大津町</v>
      </c>
      <c r="F1632" s="151" t="s">
        <v>5256</v>
      </c>
    </row>
    <row r="1633" spans="1:6" x14ac:dyDescent="0.2">
      <c r="A1633" s="151" t="s">
        <v>5200</v>
      </c>
      <c r="B1633" s="151" t="s">
        <v>5260</v>
      </c>
      <c r="C1633" s="151" t="s">
        <v>5202</v>
      </c>
      <c r="D1633" s="151" t="s">
        <v>5261</v>
      </c>
      <c r="E1633" s="144" t="str">
        <f t="shared" si="25"/>
        <v>熊本県菊陽町</v>
      </c>
      <c r="F1633" s="151" t="s">
        <v>5259</v>
      </c>
    </row>
    <row r="1634" spans="1:6" x14ac:dyDescent="0.2">
      <c r="A1634" s="151" t="s">
        <v>5200</v>
      </c>
      <c r="B1634" s="151" t="s">
        <v>5263</v>
      </c>
      <c r="C1634" s="151" t="s">
        <v>5202</v>
      </c>
      <c r="D1634" s="151" t="s">
        <v>5264</v>
      </c>
      <c r="E1634" s="144" t="str">
        <f t="shared" si="25"/>
        <v>熊本県南小国町</v>
      </c>
      <c r="F1634" s="151" t="s">
        <v>5262</v>
      </c>
    </row>
    <row r="1635" spans="1:6" x14ac:dyDescent="0.2">
      <c r="A1635" s="151" t="s">
        <v>5200</v>
      </c>
      <c r="B1635" s="151" t="s">
        <v>1401</v>
      </c>
      <c r="C1635" s="151" t="s">
        <v>5202</v>
      </c>
      <c r="D1635" s="151" t="s">
        <v>1402</v>
      </c>
      <c r="E1635" s="144" t="str">
        <f t="shared" si="25"/>
        <v>熊本県小国町</v>
      </c>
      <c r="F1635" s="151" t="s">
        <v>5265</v>
      </c>
    </row>
    <row r="1636" spans="1:6" x14ac:dyDescent="0.2">
      <c r="A1636" s="151" t="s">
        <v>5200</v>
      </c>
      <c r="B1636" s="151" t="s">
        <v>5267</v>
      </c>
      <c r="C1636" s="151" t="s">
        <v>5202</v>
      </c>
      <c r="D1636" s="151" t="s">
        <v>5268</v>
      </c>
      <c r="E1636" s="144" t="str">
        <f t="shared" si="25"/>
        <v>熊本県産山村</v>
      </c>
      <c r="F1636" s="151" t="s">
        <v>5266</v>
      </c>
    </row>
    <row r="1637" spans="1:6" x14ac:dyDescent="0.2">
      <c r="A1637" s="151" t="s">
        <v>5200</v>
      </c>
      <c r="B1637" s="151" t="s">
        <v>3041</v>
      </c>
      <c r="C1637" s="151" t="s">
        <v>5202</v>
      </c>
      <c r="D1637" s="151" t="s">
        <v>3042</v>
      </c>
      <c r="E1637" s="144" t="str">
        <f t="shared" si="25"/>
        <v>熊本県高森町</v>
      </c>
      <c r="F1637" s="151" t="s">
        <v>5269</v>
      </c>
    </row>
    <row r="1638" spans="1:6" x14ac:dyDescent="0.2">
      <c r="A1638" s="151" t="s">
        <v>5200</v>
      </c>
      <c r="B1638" s="151" t="s">
        <v>5271</v>
      </c>
      <c r="C1638" s="151" t="s">
        <v>5202</v>
      </c>
      <c r="D1638" s="151" t="s">
        <v>5272</v>
      </c>
      <c r="E1638" s="144" t="str">
        <f t="shared" si="25"/>
        <v>熊本県西原村</v>
      </c>
      <c r="F1638" s="151" t="s">
        <v>5270</v>
      </c>
    </row>
    <row r="1639" spans="1:6" x14ac:dyDescent="0.2">
      <c r="A1639" s="151" t="s">
        <v>5200</v>
      </c>
      <c r="B1639" s="151" t="s">
        <v>5274</v>
      </c>
      <c r="C1639" s="151" t="s">
        <v>5202</v>
      </c>
      <c r="D1639" s="151" t="s">
        <v>5275</v>
      </c>
      <c r="E1639" s="144" t="str">
        <f t="shared" si="25"/>
        <v>熊本県南阿蘇村</v>
      </c>
      <c r="F1639" s="151" t="s">
        <v>5273</v>
      </c>
    </row>
    <row r="1640" spans="1:6" x14ac:dyDescent="0.2">
      <c r="A1640" s="151" t="s">
        <v>5200</v>
      </c>
      <c r="B1640" s="151" t="s">
        <v>5277</v>
      </c>
      <c r="C1640" s="151" t="s">
        <v>5202</v>
      </c>
      <c r="D1640" s="151" t="s">
        <v>5278</v>
      </c>
      <c r="E1640" s="144" t="str">
        <f t="shared" si="25"/>
        <v>熊本県御船町</v>
      </c>
      <c r="F1640" s="151" t="s">
        <v>5276</v>
      </c>
    </row>
    <row r="1641" spans="1:6" x14ac:dyDescent="0.2">
      <c r="A1641" s="151" t="s">
        <v>5200</v>
      </c>
      <c r="B1641" s="151" t="s">
        <v>5280</v>
      </c>
      <c r="C1641" s="151" t="s">
        <v>5202</v>
      </c>
      <c r="D1641" s="151" t="s">
        <v>5281</v>
      </c>
      <c r="E1641" s="144" t="str">
        <f t="shared" si="25"/>
        <v>熊本県嘉島町</v>
      </c>
      <c r="F1641" s="151" t="s">
        <v>5279</v>
      </c>
    </row>
    <row r="1642" spans="1:6" x14ac:dyDescent="0.2">
      <c r="A1642" s="151" t="s">
        <v>5200</v>
      </c>
      <c r="B1642" s="151" t="s">
        <v>5283</v>
      </c>
      <c r="C1642" s="151" t="s">
        <v>5202</v>
      </c>
      <c r="D1642" s="151" t="s">
        <v>5284</v>
      </c>
      <c r="E1642" s="144" t="str">
        <f t="shared" si="25"/>
        <v>熊本県益城町</v>
      </c>
      <c r="F1642" s="151" t="s">
        <v>5282</v>
      </c>
    </row>
    <row r="1643" spans="1:6" x14ac:dyDescent="0.2">
      <c r="A1643" s="151" t="s">
        <v>5200</v>
      </c>
      <c r="B1643" s="151" t="s">
        <v>5286</v>
      </c>
      <c r="C1643" s="151" t="s">
        <v>5202</v>
      </c>
      <c r="D1643" s="151" t="s">
        <v>5287</v>
      </c>
      <c r="E1643" s="144" t="str">
        <f t="shared" si="25"/>
        <v>熊本県甲佐町</v>
      </c>
      <c r="F1643" s="151" t="s">
        <v>5285</v>
      </c>
    </row>
    <row r="1644" spans="1:6" x14ac:dyDescent="0.2">
      <c r="A1644" s="151" t="s">
        <v>5200</v>
      </c>
      <c r="B1644" s="151" t="s">
        <v>5289</v>
      </c>
      <c r="C1644" s="151" t="s">
        <v>5202</v>
      </c>
      <c r="D1644" s="151" t="s">
        <v>5290</v>
      </c>
      <c r="E1644" s="144" t="str">
        <f t="shared" si="25"/>
        <v>熊本県山都町</v>
      </c>
      <c r="F1644" s="151" t="s">
        <v>5288</v>
      </c>
    </row>
    <row r="1645" spans="1:6" x14ac:dyDescent="0.2">
      <c r="A1645" s="151" t="s">
        <v>5200</v>
      </c>
      <c r="B1645" s="151" t="s">
        <v>5292</v>
      </c>
      <c r="C1645" s="151" t="s">
        <v>5202</v>
      </c>
      <c r="D1645" s="151" t="s">
        <v>5293</v>
      </c>
      <c r="E1645" s="144" t="str">
        <f t="shared" si="25"/>
        <v>熊本県氷川町</v>
      </c>
      <c r="F1645" s="151" t="s">
        <v>5291</v>
      </c>
    </row>
    <row r="1646" spans="1:6" x14ac:dyDescent="0.2">
      <c r="A1646" s="151" t="s">
        <v>5200</v>
      </c>
      <c r="B1646" s="151" t="s">
        <v>5295</v>
      </c>
      <c r="C1646" s="151" t="s">
        <v>5202</v>
      </c>
      <c r="D1646" s="151" t="s">
        <v>5296</v>
      </c>
      <c r="E1646" s="144" t="str">
        <f t="shared" si="25"/>
        <v>熊本県芦北町</v>
      </c>
      <c r="F1646" s="151" t="s">
        <v>5294</v>
      </c>
    </row>
    <row r="1647" spans="1:6" x14ac:dyDescent="0.2">
      <c r="A1647" s="151" t="s">
        <v>5200</v>
      </c>
      <c r="B1647" s="151" t="s">
        <v>5298</v>
      </c>
      <c r="C1647" s="151" t="s">
        <v>5202</v>
      </c>
      <c r="D1647" s="151" t="s">
        <v>5299</v>
      </c>
      <c r="E1647" s="144" t="str">
        <f t="shared" si="25"/>
        <v>熊本県津奈木町</v>
      </c>
      <c r="F1647" s="151" t="s">
        <v>5297</v>
      </c>
    </row>
    <row r="1648" spans="1:6" x14ac:dyDescent="0.2">
      <c r="A1648" s="151" t="s">
        <v>5200</v>
      </c>
      <c r="B1648" s="151" t="s">
        <v>5301</v>
      </c>
      <c r="C1648" s="151" t="s">
        <v>5202</v>
      </c>
      <c r="D1648" s="151" t="s">
        <v>5302</v>
      </c>
      <c r="E1648" s="144" t="str">
        <f t="shared" si="25"/>
        <v>熊本県錦町</v>
      </c>
      <c r="F1648" s="151" t="s">
        <v>5300</v>
      </c>
    </row>
    <row r="1649" spans="1:6" x14ac:dyDescent="0.2">
      <c r="A1649" s="151" t="s">
        <v>5200</v>
      </c>
      <c r="B1649" s="151" t="s">
        <v>5304</v>
      </c>
      <c r="C1649" s="151" t="s">
        <v>5202</v>
      </c>
      <c r="D1649" s="151" t="s">
        <v>5305</v>
      </c>
      <c r="E1649" s="144" t="str">
        <f t="shared" si="25"/>
        <v>熊本県多良木町</v>
      </c>
      <c r="F1649" s="151" t="s">
        <v>5303</v>
      </c>
    </row>
    <row r="1650" spans="1:6" x14ac:dyDescent="0.2">
      <c r="A1650" s="151" t="s">
        <v>5200</v>
      </c>
      <c r="B1650" s="151" t="s">
        <v>5307</v>
      </c>
      <c r="C1650" s="151" t="s">
        <v>5202</v>
      </c>
      <c r="D1650" s="151" t="s">
        <v>5308</v>
      </c>
      <c r="E1650" s="144" t="str">
        <f t="shared" si="25"/>
        <v>熊本県湯前町</v>
      </c>
      <c r="F1650" s="151" t="s">
        <v>5306</v>
      </c>
    </row>
    <row r="1651" spans="1:6" x14ac:dyDescent="0.2">
      <c r="A1651" s="151" t="s">
        <v>5200</v>
      </c>
      <c r="B1651" s="151" t="s">
        <v>5310</v>
      </c>
      <c r="C1651" s="151" t="s">
        <v>5202</v>
      </c>
      <c r="D1651" s="151" t="s">
        <v>5311</v>
      </c>
      <c r="E1651" s="144" t="str">
        <f t="shared" si="25"/>
        <v>熊本県水上村</v>
      </c>
      <c r="F1651" s="151" t="s">
        <v>5309</v>
      </c>
    </row>
    <row r="1652" spans="1:6" x14ac:dyDescent="0.2">
      <c r="A1652" s="151" t="s">
        <v>5200</v>
      </c>
      <c r="B1652" s="151" t="s">
        <v>5313</v>
      </c>
      <c r="C1652" s="151" t="s">
        <v>5202</v>
      </c>
      <c r="D1652" s="151" t="s">
        <v>5314</v>
      </c>
      <c r="E1652" s="144" t="str">
        <f t="shared" si="25"/>
        <v>熊本県相良村</v>
      </c>
      <c r="F1652" s="151" t="s">
        <v>5312</v>
      </c>
    </row>
    <row r="1653" spans="1:6" x14ac:dyDescent="0.2">
      <c r="A1653" s="151" t="s">
        <v>5200</v>
      </c>
      <c r="B1653" s="151" t="s">
        <v>5316</v>
      </c>
      <c r="C1653" s="151" t="s">
        <v>5202</v>
      </c>
      <c r="D1653" s="151" t="s">
        <v>5317</v>
      </c>
      <c r="E1653" s="144" t="str">
        <f t="shared" si="25"/>
        <v>熊本県五木村</v>
      </c>
      <c r="F1653" s="151" t="s">
        <v>5315</v>
      </c>
    </row>
    <row r="1654" spans="1:6" x14ac:dyDescent="0.2">
      <c r="A1654" s="151" t="s">
        <v>5200</v>
      </c>
      <c r="B1654" s="151" t="s">
        <v>5319</v>
      </c>
      <c r="C1654" s="151" t="s">
        <v>5202</v>
      </c>
      <c r="D1654" s="151" t="s">
        <v>5320</v>
      </c>
      <c r="E1654" s="144" t="str">
        <f t="shared" si="25"/>
        <v>熊本県山江村</v>
      </c>
      <c r="F1654" s="151" t="s">
        <v>5318</v>
      </c>
    </row>
    <row r="1655" spans="1:6" x14ac:dyDescent="0.2">
      <c r="A1655" s="151" t="s">
        <v>5200</v>
      </c>
      <c r="B1655" s="151" t="s">
        <v>5322</v>
      </c>
      <c r="C1655" s="151" t="s">
        <v>5202</v>
      </c>
      <c r="D1655" s="151" t="s">
        <v>5323</v>
      </c>
      <c r="E1655" s="144" t="str">
        <f t="shared" si="25"/>
        <v>熊本県球磨村</v>
      </c>
      <c r="F1655" s="151" t="s">
        <v>5321</v>
      </c>
    </row>
    <row r="1656" spans="1:6" x14ac:dyDescent="0.2">
      <c r="A1656" s="151" t="s">
        <v>5200</v>
      </c>
      <c r="B1656" s="151" t="s">
        <v>5325</v>
      </c>
      <c r="C1656" s="151" t="s">
        <v>5202</v>
      </c>
      <c r="D1656" s="151" t="s">
        <v>5326</v>
      </c>
      <c r="E1656" s="144" t="str">
        <f t="shared" si="25"/>
        <v>熊本県あさぎり町</v>
      </c>
      <c r="F1656" s="151" t="s">
        <v>5324</v>
      </c>
    </row>
    <row r="1657" spans="1:6" x14ac:dyDescent="0.2">
      <c r="A1657" s="151" t="s">
        <v>5200</v>
      </c>
      <c r="B1657" s="151" t="s">
        <v>5328</v>
      </c>
      <c r="C1657" s="151" t="s">
        <v>5202</v>
      </c>
      <c r="D1657" s="151" t="s">
        <v>5329</v>
      </c>
      <c r="E1657" s="144" t="str">
        <f t="shared" si="25"/>
        <v>熊本県苓北町</v>
      </c>
      <c r="F1657" s="151" t="s">
        <v>5327</v>
      </c>
    </row>
    <row r="1658" spans="1:6" x14ac:dyDescent="0.2">
      <c r="A1658" s="148" t="s">
        <v>5331</v>
      </c>
      <c r="B1658" s="149"/>
      <c r="C1658" s="150" t="s">
        <v>5332</v>
      </c>
      <c r="D1658" s="149"/>
      <c r="E1658" s="144" t="str">
        <f t="shared" si="25"/>
        <v>大分県</v>
      </c>
      <c r="F1658" s="148" t="s">
        <v>5330</v>
      </c>
    </row>
    <row r="1659" spans="1:6" x14ac:dyDescent="0.2">
      <c r="A1659" s="151" t="s">
        <v>5334</v>
      </c>
      <c r="B1659" s="151" t="s">
        <v>5335</v>
      </c>
      <c r="C1659" s="151" t="s">
        <v>5336</v>
      </c>
      <c r="D1659" s="151" t="s">
        <v>5337</v>
      </c>
      <c r="E1659" s="144" t="str">
        <f t="shared" si="25"/>
        <v>大分県大分市</v>
      </c>
      <c r="F1659" s="151" t="s">
        <v>5333</v>
      </c>
    </row>
    <row r="1660" spans="1:6" x14ac:dyDescent="0.2">
      <c r="A1660" s="151" t="s">
        <v>5334</v>
      </c>
      <c r="B1660" s="151" t="s">
        <v>5339</v>
      </c>
      <c r="C1660" s="151" t="s">
        <v>5336</v>
      </c>
      <c r="D1660" s="151" t="s">
        <v>5340</v>
      </c>
      <c r="E1660" s="144" t="str">
        <f t="shared" si="25"/>
        <v>大分県別府市</v>
      </c>
      <c r="F1660" s="151" t="s">
        <v>5338</v>
      </c>
    </row>
    <row r="1661" spans="1:6" x14ac:dyDescent="0.2">
      <c r="A1661" s="151" t="s">
        <v>5334</v>
      </c>
      <c r="B1661" s="151" t="s">
        <v>5342</v>
      </c>
      <c r="C1661" s="151" t="s">
        <v>5336</v>
      </c>
      <c r="D1661" s="151" t="s">
        <v>5343</v>
      </c>
      <c r="E1661" s="144" t="str">
        <f t="shared" si="25"/>
        <v>大分県中津市</v>
      </c>
      <c r="F1661" s="151" t="s">
        <v>5341</v>
      </c>
    </row>
    <row r="1662" spans="1:6" x14ac:dyDescent="0.2">
      <c r="A1662" s="151" t="s">
        <v>5334</v>
      </c>
      <c r="B1662" s="151" t="s">
        <v>5345</v>
      </c>
      <c r="C1662" s="151" t="s">
        <v>5336</v>
      </c>
      <c r="D1662" s="151" t="s">
        <v>5346</v>
      </c>
      <c r="E1662" s="144" t="str">
        <f t="shared" si="25"/>
        <v>大分県日田市</v>
      </c>
      <c r="F1662" s="151" t="s">
        <v>5344</v>
      </c>
    </row>
    <row r="1663" spans="1:6" x14ac:dyDescent="0.2">
      <c r="A1663" s="151" t="s">
        <v>5334</v>
      </c>
      <c r="B1663" s="151" t="s">
        <v>5348</v>
      </c>
      <c r="C1663" s="151" t="s">
        <v>5336</v>
      </c>
      <c r="D1663" s="151" t="s">
        <v>5349</v>
      </c>
      <c r="E1663" s="144" t="str">
        <f t="shared" si="25"/>
        <v>大分県佐伯市</v>
      </c>
      <c r="F1663" s="151" t="s">
        <v>5347</v>
      </c>
    </row>
    <row r="1664" spans="1:6" x14ac:dyDescent="0.2">
      <c r="A1664" s="151" t="s">
        <v>5334</v>
      </c>
      <c r="B1664" s="151" t="s">
        <v>5351</v>
      </c>
      <c r="C1664" s="151" t="s">
        <v>5336</v>
      </c>
      <c r="D1664" s="151" t="s">
        <v>5352</v>
      </c>
      <c r="E1664" s="144" t="str">
        <f t="shared" si="25"/>
        <v>大分県臼杵市</v>
      </c>
      <c r="F1664" s="151" t="s">
        <v>5350</v>
      </c>
    </row>
    <row r="1665" spans="1:6" x14ac:dyDescent="0.2">
      <c r="A1665" s="151" t="s">
        <v>5334</v>
      </c>
      <c r="B1665" s="151" t="s">
        <v>5354</v>
      </c>
      <c r="C1665" s="151" t="s">
        <v>5336</v>
      </c>
      <c r="D1665" s="151" t="s">
        <v>5355</v>
      </c>
      <c r="E1665" s="144" t="str">
        <f t="shared" si="25"/>
        <v>大分県津久見市</v>
      </c>
      <c r="F1665" s="151" t="s">
        <v>5353</v>
      </c>
    </row>
    <row r="1666" spans="1:6" x14ac:dyDescent="0.2">
      <c r="A1666" s="151" t="s">
        <v>5334</v>
      </c>
      <c r="B1666" s="151" t="s">
        <v>5357</v>
      </c>
      <c r="C1666" s="151" t="s">
        <v>5336</v>
      </c>
      <c r="D1666" s="151" t="s">
        <v>5358</v>
      </c>
      <c r="E1666" s="144" t="str">
        <f t="shared" si="25"/>
        <v>大分県竹田市</v>
      </c>
      <c r="F1666" s="151" t="s">
        <v>5356</v>
      </c>
    </row>
    <row r="1667" spans="1:6" x14ac:dyDescent="0.2">
      <c r="A1667" s="151" t="s">
        <v>5334</v>
      </c>
      <c r="B1667" s="151" t="s">
        <v>5360</v>
      </c>
      <c r="C1667" s="151" t="s">
        <v>5336</v>
      </c>
      <c r="D1667" s="151" t="s">
        <v>5361</v>
      </c>
      <c r="E1667" s="144" t="str">
        <f t="shared" si="25"/>
        <v>大分県豊後高田市</v>
      </c>
      <c r="F1667" s="151" t="s">
        <v>5359</v>
      </c>
    </row>
    <row r="1668" spans="1:6" x14ac:dyDescent="0.2">
      <c r="A1668" s="151" t="s">
        <v>5334</v>
      </c>
      <c r="B1668" s="151" t="s">
        <v>5363</v>
      </c>
      <c r="C1668" s="151" t="s">
        <v>5336</v>
      </c>
      <c r="D1668" s="151" t="s">
        <v>5364</v>
      </c>
      <c r="E1668" s="144" t="str">
        <f t="shared" ref="E1668:E1731" si="26">CONCATENATE(A1668,B1668)</f>
        <v>大分県杵築市</v>
      </c>
      <c r="F1668" s="151" t="s">
        <v>5362</v>
      </c>
    </row>
    <row r="1669" spans="1:6" x14ac:dyDescent="0.2">
      <c r="A1669" s="151" t="s">
        <v>5334</v>
      </c>
      <c r="B1669" s="151" t="s">
        <v>5366</v>
      </c>
      <c r="C1669" s="151" t="s">
        <v>5336</v>
      </c>
      <c r="D1669" s="151" t="s">
        <v>5367</v>
      </c>
      <c r="E1669" s="144" t="str">
        <f t="shared" si="26"/>
        <v>大分県宇佐市</v>
      </c>
      <c r="F1669" s="151" t="s">
        <v>5365</v>
      </c>
    </row>
    <row r="1670" spans="1:6" x14ac:dyDescent="0.2">
      <c r="A1670" s="151" t="s">
        <v>5334</v>
      </c>
      <c r="B1670" s="151" t="s">
        <v>5369</v>
      </c>
      <c r="C1670" s="151" t="s">
        <v>5336</v>
      </c>
      <c r="D1670" s="151" t="s">
        <v>5370</v>
      </c>
      <c r="E1670" s="144" t="str">
        <f t="shared" si="26"/>
        <v>大分県豊後大野市</v>
      </c>
      <c r="F1670" s="151" t="s">
        <v>5368</v>
      </c>
    </row>
    <row r="1671" spans="1:6" x14ac:dyDescent="0.2">
      <c r="A1671" s="151" t="s">
        <v>5334</v>
      </c>
      <c r="B1671" s="151" t="s">
        <v>5372</v>
      </c>
      <c r="C1671" s="151" t="s">
        <v>5336</v>
      </c>
      <c r="D1671" s="151" t="s">
        <v>5373</v>
      </c>
      <c r="E1671" s="144" t="str">
        <f t="shared" si="26"/>
        <v>大分県由布市</v>
      </c>
      <c r="F1671" s="151" t="s">
        <v>5371</v>
      </c>
    </row>
    <row r="1672" spans="1:6" x14ac:dyDescent="0.2">
      <c r="A1672" s="151" t="s">
        <v>5334</v>
      </c>
      <c r="B1672" s="151" t="s">
        <v>5375</v>
      </c>
      <c r="C1672" s="151" t="s">
        <v>5336</v>
      </c>
      <c r="D1672" s="151" t="s">
        <v>5376</v>
      </c>
      <c r="E1672" s="144" t="str">
        <f t="shared" si="26"/>
        <v>大分県国東市</v>
      </c>
      <c r="F1672" s="151" t="s">
        <v>5374</v>
      </c>
    </row>
    <row r="1673" spans="1:6" x14ac:dyDescent="0.2">
      <c r="A1673" s="151" t="s">
        <v>5334</v>
      </c>
      <c r="B1673" s="151" t="s">
        <v>5378</v>
      </c>
      <c r="C1673" s="151" t="s">
        <v>5336</v>
      </c>
      <c r="D1673" s="151" t="s">
        <v>5379</v>
      </c>
      <c r="E1673" s="144" t="str">
        <f t="shared" si="26"/>
        <v>大分県姫島村</v>
      </c>
      <c r="F1673" s="151" t="s">
        <v>5377</v>
      </c>
    </row>
    <row r="1674" spans="1:6" x14ac:dyDescent="0.2">
      <c r="A1674" s="151" t="s">
        <v>5334</v>
      </c>
      <c r="B1674" s="151" t="s">
        <v>5381</v>
      </c>
      <c r="C1674" s="151" t="s">
        <v>5336</v>
      </c>
      <c r="D1674" s="151" t="s">
        <v>5382</v>
      </c>
      <c r="E1674" s="144" t="str">
        <f t="shared" si="26"/>
        <v>大分県日出町</v>
      </c>
      <c r="F1674" s="151" t="s">
        <v>5380</v>
      </c>
    </row>
    <row r="1675" spans="1:6" x14ac:dyDescent="0.2">
      <c r="A1675" s="151" t="s">
        <v>5334</v>
      </c>
      <c r="B1675" s="151" t="s">
        <v>5384</v>
      </c>
      <c r="C1675" s="151" t="s">
        <v>5336</v>
      </c>
      <c r="D1675" s="151" t="s">
        <v>5385</v>
      </c>
      <c r="E1675" s="144" t="str">
        <f t="shared" si="26"/>
        <v>大分県九重町</v>
      </c>
      <c r="F1675" s="151" t="s">
        <v>5383</v>
      </c>
    </row>
    <row r="1676" spans="1:6" x14ac:dyDescent="0.2">
      <c r="A1676" s="151" t="s">
        <v>5334</v>
      </c>
      <c r="B1676" s="151" t="s">
        <v>5387</v>
      </c>
      <c r="C1676" s="151" t="s">
        <v>5336</v>
      </c>
      <c r="D1676" s="151" t="s">
        <v>5388</v>
      </c>
      <c r="E1676" s="144" t="str">
        <f t="shared" si="26"/>
        <v>大分県玖珠町</v>
      </c>
      <c r="F1676" s="151" t="s">
        <v>5386</v>
      </c>
    </row>
    <row r="1677" spans="1:6" x14ac:dyDescent="0.2">
      <c r="A1677" s="148" t="s">
        <v>5390</v>
      </c>
      <c r="B1677" s="149"/>
      <c r="C1677" s="150" t="s">
        <v>5391</v>
      </c>
      <c r="D1677" s="149"/>
      <c r="E1677" s="144" t="str">
        <f t="shared" si="26"/>
        <v>宮崎県</v>
      </c>
      <c r="F1677" s="148" t="s">
        <v>5389</v>
      </c>
    </row>
    <row r="1678" spans="1:6" x14ac:dyDescent="0.2">
      <c r="A1678" s="151" t="s">
        <v>5393</v>
      </c>
      <c r="B1678" s="151" t="s">
        <v>5394</v>
      </c>
      <c r="C1678" s="151" t="s">
        <v>5395</v>
      </c>
      <c r="D1678" s="151" t="s">
        <v>5396</v>
      </c>
      <c r="E1678" s="144" t="str">
        <f t="shared" si="26"/>
        <v>宮崎県宮崎市</v>
      </c>
      <c r="F1678" s="151" t="s">
        <v>5392</v>
      </c>
    </row>
    <row r="1679" spans="1:6" x14ac:dyDescent="0.2">
      <c r="A1679" s="151" t="s">
        <v>5393</v>
      </c>
      <c r="B1679" s="151" t="s">
        <v>5398</v>
      </c>
      <c r="C1679" s="151" t="s">
        <v>5395</v>
      </c>
      <c r="D1679" s="151" t="s">
        <v>5399</v>
      </c>
      <c r="E1679" s="144" t="str">
        <f t="shared" si="26"/>
        <v>宮崎県都城市</v>
      </c>
      <c r="F1679" s="151" t="s">
        <v>5397</v>
      </c>
    </row>
    <row r="1680" spans="1:6" x14ac:dyDescent="0.2">
      <c r="A1680" s="151" t="s">
        <v>5393</v>
      </c>
      <c r="B1680" s="151" t="s">
        <v>5401</v>
      </c>
      <c r="C1680" s="151" t="s">
        <v>5395</v>
      </c>
      <c r="D1680" s="151" t="s">
        <v>5402</v>
      </c>
      <c r="E1680" s="144" t="str">
        <f t="shared" si="26"/>
        <v>宮崎県延岡市</v>
      </c>
      <c r="F1680" s="151" t="s">
        <v>5400</v>
      </c>
    </row>
    <row r="1681" spans="1:6" x14ac:dyDescent="0.2">
      <c r="A1681" s="151" t="s">
        <v>5393</v>
      </c>
      <c r="B1681" s="151" t="s">
        <v>5404</v>
      </c>
      <c r="C1681" s="151" t="s">
        <v>5395</v>
      </c>
      <c r="D1681" s="151" t="s">
        <v>5405</v>
      </c>
      <c r="E1681" s="144" t="str">
        <f t="shared" si="26"/>
        <v>宮崎県日南市</v>
      </c>
      <c r="F1681" s="151" t="s">
        <v>5403</v>
      </c>
    </row>
    <row r="1682" spans="1:6" x14ac:dyDescent="0.2">
      <c r="A1682" s="151" t="s">
        <v>5393</v>
      </c>
      <c r="B1682" s="151" t="s">
        <v>5407</v>
      </c>
      <c r="C1682" s="151" t="s">
        <v>5395</v>
      </c>
      <c r="D1682" s="151" t="s">
        <v>5408</v>
      </c>
      <c r="E1682" s="144" t="str">
        <f t="shared" si="26"/>
        <v>宮崎県小林市</v>
      </c>
      <c r="F1682" s="151" t="s">
        <v>5406</v>
      </c>
    </row>
    <row r="1683" spans="1:6" x14ac:dyDescent="0.2">
      <c r="A1683" s="151" t="s">
        <v>5393</v>
      </c>
      <c r="B1683" s="151" t="s">
        <v>5410</v>
      </c>
      <c r="C1683" s="151" t="s">
        <v>5395</v>
      </c>
      <c r="D1683" s="151" t="s">
        <v>5411</v>
      </c>
      <c r="E1683" s="144" t="str">
        <f t="shared" si="26"/>
        <v>宮崎県日向市</v>
      </c>
      <c r="F1683" s="151" t="s">
        <v>5409</v>
      </c>
    </row>
    <row r="1684" spans="1:6" x14ac:dyDescent="0.2">
      <c r="A1684" s="151" t="s">
        <v>5393</v>
      </c>
      <c r="B1684" s="151" t="s">
        <v>5413</v>
      </c>
      <c r="C1684" s="151" t="s">
        <v>5395</v>
      </c>
      <c r="D1684" s="151" t="s">
        <v>5414</v>
      </c>
      <c r="E1684" s="144" t="str">
        <f t="shared" si="26"/>
        <v>宮崎県串間市</v>
      </c>
      <c r="F1684" s="151" t="s">
        <v>5412</v>
      </c>
    </row>
    <row r="1685" spans="1:6" x14ac:dyDescent="0.2">
      <c r="A1685" s="151" t="s">
        <v>5393</v>
      </c>
      <c r="B1685" s="151" t="s">
        <v>5416</v>
      </c>
      <c r="C1685" s="151" t="s">
        <v>5395</v>
      </c>
      <c r="D1685" s="151" t="s">
        <v>5417</v>
      </c>
      <c r="E1685" s="144" t="str">
        <f t="shared" si="26"/>
        <v>宮崎県西都市</v>
      </c>
      <c r="F1685" s="151" t="s">
        <v>5415</v>
      </c>
    </row>
    <row r="1686" spans="1:6" x14ac:dyDescent="0.2">
      <c r="A1686" s="151" t="s">
        <v>5393</v>
      </c>
      <c r="B1686" s="151" t="s">
        <v>5419</v>
      </c>
      <c r="C1686" s="151" t="s">
        <v>5395</v>
      </c>
      <c r="D1686" s="151" t="s">
        <v>5420</v>
      </c>
      <c r="E1686" s="144" t="str">
        <f t="shared" si="26"/>
        <v>宮崎県えびの市</v>
      </c>
      <c r="F1686" s="151" t="s">
        <v>5418</v>
      </c>
    </row>
    <row r="1687" spans="1:6" x14ac:dyDescent="0.2">
      <c r="A1687" s="151" t="s">
        <v>5393</v>
      </c>
      <c r="B1687" s="151" t="s">
        <v>5422</v>
      </c>
      <c r="C1687" s="151" t="s">
        <v>5395</v>
      </c>
      <c r="D1687" s="151" t="s">
        <v>5423</v>
      </c>
      <c r="E1687" s="144" t="str">
        <f t="shared" si="26"/>
        <v>宮崎県三股町</v>
      </c>
      <c r="F1687" s="151" t="s">
        <v>5421</v>
      </c>
    </row>
    <row r="1688" spans="1:6" x14ac:dyDescent="0.2">
      <c r="A1688" s="151" t="s">
        <v>5393</v>
      </c>
      <c r="B1688" s="151" t="s">
        <v>5425</v>
      </c>
      <c r="C1688" s="151" t="s">
        <v>5395</v>
      </c>
      <c r="D1688" s="151" t="s">
        <v>5426</v>
      </c>
      <c r="E1688" s="144" t="str">
        <f t="shared" si="26"/>
        <v>宮崎県高原町</v>
      </c>
      <c r="F1688" s="151" t="s">
        <v>5424</v>
      </c>
    </row>
    <row r="1689" spans="1:6" x14ac:dyDescent="0.2">
      <c r="A1689" s="151" t="s">
        <v>5393</v>
      </c>
      <c r="B1689" s="151" t="s">
        <v>5428</v>
      </c>
      <c r="C1689" s="151" t="s">
        <v>5395</v>
      </c>
      <c r="D1689" s="151" t="s">
        <v>5429</v>
      </c>
      <c r="E1689" s="144" t="str">
        <f t="shared" si="26"/>
        <v>宮崎県国富町</v>
      </c>
      <c r="F1689" s="151" t="s">
        <v>5427</v>
      </c>
    </row>
    <row r="1690" spans="1:6" x14ac:dyDescent="0.2">
      <c r="A1690" s="151" t="s">
        <v>5393</v>
      </c>
      <c r="B1690" s="151" t="s">
        <v>5431</v>
      </c>
      <c r="C1690" s="151" t="s">
        <v>5395</v>
      </c>
      <c r="D1690" s="151" t="s">
        <v>5432</v>
      </c>
      <c r="E1690" s="144" t="str">
        <f t="shared" si="26"/>
        <v>宮崎県綾町</v>
      </c>
      <c r="F1690" s="151" t="s">
        <v>5430</v>
      </c>
    </row>
    <row r="1691" spans="1:6" x14ac:dyDescent="0.2">
      <c r="A1691" s="151" t="s">
        <v>5393</v>
      </c>
      <c r="B1691" s="151" t="s">
        <v>5434</v>
      </c>
      <c r="C1691" s="151" t="s">
        <v>5395</v>
      </c>
      <c r="D1691" s="151" t="s">
        <v>5435</v>
      </c>
      <c r="E1691" s="144" t="str">
        <f t="shared" si="26"/>
        <v>宮崎県高鍋町</v>
      </c>
      <c r="F1691" s="151" t="s">
        <v>5433</v>
      </c>
    </row>
    <row r="1692" spans="1:6" x14ac:dyDescent="0.2">
      <c r="A1692" s="151" t="s">
        <v>5393</v>
      </c>
      <c r="B1692" s="151" t="s">
        <v>5437</v>
      </c>
      <c r="C1692" s="151" t="s">
        <v>5395</v>
      </c>
      <c r="D1692" s="151" t="s">
        <v>5438</v>
      </c>
      <c r="E1692" s="144" t="str">
        <f t="shared" si="26"/>
        <v>宮崎県新富町</v>
      </c>
      <c r="F1692" s="151" t="s">
        <v>5436</v>
      </c>
    </row>
    <row r="1693" spans="1:6" x14ac:dyDescent="0.2">
      <c r="A1693" s="151" t="s">
        <v>5393</v>
      </c>
      <c r="B1693" s="151" t="s">
        <v>5440</v>
      </c>
      <c r="C1693" s="151" t="s">
        <v>5395</v>
      </c>
      <c r="D1693" s="151" t="s">
        <v>5441</v>
      </c>
      <c r="E1693" s="144" t="str">
        <f t="shared" si="26"/>
        <v>宮崎県西米良村</v>
      </c>
      <c r="F1693" s="151" t="s">
        <v>5439</v>
      </c>
    </row>
    <row r="1694" spans="1:6" x14ac:dyDescent="0.2">
      <c r="A1694" s="151" t="s">
        <v>5393</v>
      </c>
      <c r="B1694" s="151" t="s">
        <v>5443</v>
      </c>
      <c r="C1694" s="151" t="s">
        <v>5395</v>
      </c>
      <c r="D1694" s="151" t="s">
        <v>5444</v>
      </c>
      <c r="E1694" s="144" t="str">
        <f t="shared" si="26"/>
        <v>宮崎県木城町</v>
      </c>
      <c r="F1694" s="151" t="s">
        <v>5442</v>
      </c>
    </row>
    <row r="1695" spans="1:6" x14ac:dyDescent="0.2">
      <c r="A1695" s="151" t="s">
        <v>5393</v>
      </c>
      <c r="B1695" s="151" t="s">
        <v>5446</v>
      </c>
      <c r="C1695" s="151" t="s">
        <v>5395</v>
      </c>
      <c r="D1695" s="151" t="s">
        <v>5447</v>
      </c>
      <c r="E1695" s="144" t="str">
        <f t="shared" si="26"/>
        <v>宮崎県川南町</v>
      </c>
      <c r="F1695" s="151" t="s">
        <v>5445</v>
      </c>
    </row>
    <row r="1696" spans="1:6" x14ac:dyDescent="0.2">
      <c r="A1696" s="151" t="s">
        <v>5393</v>
      </c>
      <c r="B1696" s="151" t="s">
        <v>5449</v>
      </c>
      <c r="C1696" s="151" t="s">
        <v>5395</v>
      </c>
      <c r="D1696" s="151" t="s">
        <v>4870</v>
      </c>
      <c r="E1696" s="144" t="str">
        <f t="shared" si="26"/>
        <v>宮崎県都農町</v>
      </c>
      <c r="F1696" s="151" t="s">
        <v>5448</v>
      </c>
    </row>
    <row r="1697" spans="1:6" x14ac:dyDescent="0.2">
      <c r="A1697" s="151" t="s">
        <v>5393</v>
      </c>
      <c r="B1697" s="151" t="s">
        <v>5451</v>
      </c>
      <c r="C1697" s="151" t="s">
        <v>5395</v>
      </c>
      <c r="D1697" s="151" t="s">
        <v>5452</v>
      </c>
      <c r="E1697" s="144" t="str">
        <f t="shared" si="26"/>
        <v>宮崎県門川町</v>
      </c>
      <c r="F1697" s="151" t="s">
        <v>5450</v>
      </c>
    </row>
    <row r="1698" spans="1:6" x14ac:dyDescent="0.2">
      <c r="A1698" s="151" t="s">
        <v>5393</v>
      </c>
      <c r="B1698" s="151" t="s">
        <v>5454</v>
      </c>
      <c r="C1698" s="151" t="s">
        <v>5395</v>
      </c>
      <c r="D1698" s="151" t="s">
        <v>5455</v>
      </c>
      <c r="E1698" s="144" t="str">
        <f t="shared" si="26"/>
        <v>宮崎県諸塚村</v>
      </c>
      <c r="F1698" s="151" t="s">
        <v>5453</v>
      </c>
    </row>
    <row r="1699" spans="1:6" x14ac:dyDescent="0.2">
      <c r="A1699" s="151" t="s">
        <v>5393</v>
      </c>
      <c r="B1699" s="151" t="s">
        <v>5457</v>
      </c>
      <c r="C1699" s="151" t="s">
        <v>5395</v>
      </c>
      <c r="D1699" s="151" t="s">
        <v>5458</v>
      </c>
      <c r="E1699" s="144" t="str">
        <f t="shared" si="26"/>
        <v>宮崎県椎葉村</v>
      </c>
      <c r="F1699" s="151" t="s">
        <v>5456</v>
      </c>
    </row>
    <row r="1700" spans="1:6" x14ac:dyDescent="0.2">
      <c r="A1700" s="151" t="s">
        <v>5393</v>
      </c>
      <c r="B1700" s="151" t="s">
        <v>1300</v>
      </c>
      <c r="C1700" s="151" t="s">
        <v>5395</v>
      </c>
      <c r="D1700" s="151" t="s">
        <v>1301</v>
      </c>
      <c r="E1700" s="144" t="str">
        <f t="shared" si="26"/>
        <v>宮崎県美郷町</v>
      </c>
      <c r="F1700" s="151" t="s">
        <v>5459</v>
      </c>
    </row>
    <row r="1701" spans="1:6" x14ac:dyDescent="0.2">
      <c r="A1701" s="151" t="s">
        <v>5393</v>
      </c>
      <c r="B1701" s="151" t="s">
        <v>5461</v>
      </c>
      <c r="C1701" s="151" t="s">
        <v>5395</v>
      </c>
      <c r="D1701" s="151" t="s">
        <v>5462</v>
      </c>
      <c r="E1701" s="144" t="str">
        <f t="shared" si="26"/>
        <v>宮崎県高千穂町</v>
      </c>
      <c r="F1701" s="151" t="s">
        <v>5460</v>
      </c>
    </row>
    <row r="1702" spans="1:6" x14ac:dyDescent="0.2">
      <c r="A1702" s="151" t="s">
        <v>5393</v>
      </c>
      <c r="B1702" s="151" t="s">
        <v>5464</v>
      </c>
      <c r="C1702" s="151" t="s">
        <v>5395</v>
      </c>
      <c r="D1702" s="151" t="s">
        <v>5465</v>
      </c>
      <c r="E1702" s="144" t="str">
        <f t="shared" si="26"/>
        <v>宮崎県日之影町</v>
      </c>
      <c r="F1702" s="151" t="s">
        <v>5463</v>
      </c>
    </row>
    <row r="1703" spans="1:6" x14ac:dyDescent="0.2">
      <c r="A1703" s="151" t="s">
        <v>5393</v>
      </c>
      <c r="B1703" s="151" t="s">
        <v>5467</v>
      </c>
      <c r="C1703" s="151" t="s">
        <v>5395</v>
      </c>
      <c r="D1703" s="151" t="s">
        <v>5468</v>
      </c>
      <c r="E1703" s="144" t="str">
        <f t="shared" si="26"/>
        <v>宮崎県五ヶ瀬町</v>
      </c>
      <c r="F1703" s="151" t="s">
        <v>5466</v>
      </c>
    </row>
    <row r="1704" spans="1:6" x14ac:dyDescent="0.2">
      <c r="A1704" s="148" t="s">
        <v>5470</v>
      </c>
      <c r="B1704" s="149"/>
      <c r="C1704" s="150" t="s">
        <v>5471</v>
      </c>
      <c r="D1704" s="149"/>
      <c r="E1704" s="144" t="str">
        <f t="shared" si="26"/>
        <v>鹿児島県</v>
      </c>
      <c r="F1704" s="148" t="s">
        <v>5469</v>
      </c>
    </row>
    <row r="1705" spans="1:6" x14ac:dyDescent="0.2">
      <c r="A1705" s="151" t="s">
        <v>5473</v>
      </c>
      <c r="B1705" s="151" t="s">
        <v>5474</v>
      </c>
      <c r="C1705" s="151" t="s">
        <v>5475</v>
      </c>
      <c r="D1705" s="151" t="s">
        <v>5476</v>
      </c>
      <c r="E1705" s="144" t="str">
        <f t="shared" si="26"/>
        <v>鹿児島県鹿児島市</v>
      </c>
      <c r="F1705" s="151" t="s">
        <v>5472</v>
      </c>
    </row>
    <row r="1706" spans="1:6" x14ac:dyDescent="0.2">
      <c r="A1706" s="151" t="s">
        <v>5473</v>
      </c>
      <c r="B1706" s="151" t="s">
        <v>5478</v>
      </c>
      <c r="C1706" s="151" t="s">
        <v>5475</v>
      </c>
      <c r="D1706" s="151" t="s">
        <v>5479</v>
      </c>
      <c r="E1706" s="144" t="str">
        <f t="shared" si="26"/>
        <v>鹿児島県鹿屋市</v>
      </c>
      <c r="F1706" s="151" t="s">
        <v>5477</v>
      </c>
    </row>
    <row r="1707" spans="1:6" x14ac:dyDescent="0.2">
      <c r="A1707" s="151" t="s">
        <v>5473</v>
      </c>
      <c r="B1707" s="151" t="s">
        <v>5481</v>
      </c>
      <c r="C1707" s="151" t="s">
        <v>5475</v>
      </c>
      <c r="D1707" s="151" t="s">
        <v>5482</v>
      </c>
      <c r="E1707" s="144" t="str">
        <f t="shared" si="26"/>
        <v>鹿児島県枕崎市</v>
      </c>
      <c r="F1707" s="151" t="s">
        <v>5480</v>
      </c>
    </row>
    <row r="1708" spans="1:6" x14ac:dyDescent="0.2">
      <c r="A1708" s="151" t="s">
        <v>5473</v>
      </c>
      <c r="B1708" s="151" t="s">
        <v>5484</v>
      </c>
      <c r="C1708" s="151" t="s">
        <v>5475</v>
      </c>
      <c r="D1708" s="151" t="s">
        <v>5485</v>
      </c>
      <c r="E1708" s="144" t="str">
        <f t="shared" si="26"/>
        <v>鹿児島県阿久根市</v>
      </c>
      <c r="F1708" s="151" t="s">
        <v>5483</v>
      </c>
    </row>
    <row r="1709" spans="1:6" x14ac:dyDescent="0.2">
      <c r="A1709" s="151" t="s">
        <v>5473</v>
      </c>
      <c r="B1709" s="151" t="s">
        <v>5487</v>
      </c>
      <c r="C1709" s="151" t="s">
        <v>5475</v>
      </c>
      <c r="D1709" s="151" t="s">
        <v>3843</v>
      </c>
      <c r="E1709" s="144" t="str">
        <f t="shared" si="26"/>
        <v>鹿児島県出水市</v>
      </c>
      <c r="F1709" s="151" t="s">
        <v>5486</v>
      </c>
    </row>
    <row r="1710" spans="1:6" x14ac:dyDescent="0.2">
      <c r="A1710" s="151" t="s">
        <v>5473</v>
      </c>
      <c r="B1710" s="151" t="s">
        <v>5489</v>
      </c>
      <c r="C1710" s="151" t="s">
        <v>5475</v>
      </c>
      <c r="D1710" s="151" t="s">
        <v>5490</v>
      </c>
      <c r="E1710" s="144" t="str">
        <f t="shared" si="26"/>
        <v>鹿児島県指宿市</v>
      </c>
      <c r="F1710" s="151" t="s">
        <v>5488</v>
      </c>
    </row>
    <row r="1711" spans="1:6" x14ac:dyDescent="0.2">
      <c r="A1711" s="151" t="s">
        <v>5473</v>
      </c>
      <c r="B1711" s="151" t="s">
        <v>5492</v>
      </c>
      <c r="C1711" s="151" t="s">
        <v>5475</v>
      </c>
      <c r="D1711" s="151" t="s">
        <v>5493</v>
      </c>
      <c r="E1711" s="144" t="str">
        <f t="shared" si="26"/>
        <v>鹿児島県西之表市</v>
      </c>
      <c r="F1711" s="151" t="s">
        <v>5491</v>
      </c>
    </row>
    <row r="1712" spans="1:6" x14ac:dyDescent="0.2">
      <c r="A1712" s="151" t="s">
        <v>5473</v>
      </c>
      <c r="B1712" s="151" t="s">
        <v>5495</v>
      </c>
      <c r="C1712" s="151" t="s">
        <v>5475</v>
      </c>
      <c r="D1712" s="151" t="s">
        <v>5496</v>
      </c>
      <c r="E1712" s="144" t="str">
        <f t="shared" si="26"/>
        <v>鹿児島県垂水市</v>
      </c>
      <c r="F1712" s="151" t="s">
        <v>5494</v>
      </c>
    </row>
    <row r="1713" spans="1:6" x14ac:dyDescent="0.2">
      <c r="A1713" s="151" t="s">
        <v>5473</v>
      </c>
      <c r="B1713" s="151" t="s">
        <v>5498</v>
      </c>
      <c r="C1713" s="151" t="s">
        <v>5475</v>
      </c>
      <c r="D1713" s="151" t="s">
        <v>5499</v>
      </c>
      <c r="E1713" s="144" t="str">
        <f t="shared" si="26"/>
        <v>鹿児島県薩摩川内市</v>
      </c>
      <c r="F1713" s="151" t="s">
        <v>5497</v>
      </c>
    </row>
    <row r="1714" spans="1:6" x14ac:dyDescent="0.2">
      <c r="A1714" s="151" t="s">
        <v>5473</v>
      </c>
      <c r="B1714" s="151" t="s">
        <v>5501</v>
      </c>
      <c r="C1714" s="151" t="s">
        <v>5475</v>
      </c>
      <c r="D1714" s="151" t="s">
        <v>5502</v>
      </c>
      <c r="E1714" s="144" t="str">
        <f t="shared" si="26"/>
        <v>鹿児島県日置市</v>
      </c>
      <c r="F1714" s="151" t="s">
        <v>5500</v>
      </c>
    </row>
    <row r="1715" spans="1:6" x14ac:dyDescent="0.2">
      <c r="A1715" s="151" t="s">
        <v>5473</v>
      </c>
      <c r="B1715" s="151" t="s">
        <v>5504</v>
      </c>
      <c r="C1715" s="151" t="s">
        <v>5475</v>
      </c>
      <c r="D1715" s="151" t="s">
        <v>5505</v>
      </c>
      <c r="E1715" s="144" t="str">
        <f t="shared" si="26"/>
        <v>鹿児島県曽於市</v>
      </c>
      <c r="F1715" s="151" t="s">
        <v>5503</v>
      </c>
    </row>
    <row r="1716" spans="1:6" x14ac:dyDescent="0.2">
      <c r="A1716" s="151" t="s">
        <v>5473</v>
      </c>
      <c r="B1716" s="151" t="s">
        <v>5507</v>
      </c>
      <c r="C1716" s="151" t="s">
        <v>5475</v>
      </c>
      <c r="D1716" s="151" t="s">
        <v>5508</v>
      </c>
      <c r="E1716" s="144" t="str">
        <f t="shared" si="26"/>
        <v>鹿児島県霧島市</v>
      </c>
      <c r="F1716" s="151" t="s">
        <v>5506</v>
      </c>
    </row>
    <row r="1717" spans="1:6" x14ac:dyDescent="0.2">
      <c r="A1717" s="151" t="s">
        <v>5473</v>
      </c>
      <c r="B1717" s="151" t="s">
        <v>5510</v>
      </c>
      <c r="C1717" s="151" t="s">
        <v>5475</v>
      </c>
      <c r="D1717" s="151" t="s">
        <v>5511</v>
      </c>
      <c r="E1717" s="144" t="str">
        <f t="shared" si="26"/>
        <v>鹿児島県いちき串木野市</v>
      </c>
      <c r="F1717" s="151" t="s">
        <v>5509</v>
      </c>
    </row>
    <row r="1718" spans="1:6" x14ac:dyDescent="0.2">
      <c r="A1718" s="151" t="s">
        <v>5473</v>
      </c>
      <c r="B1718" s="151" t="s">
        <v>5513</v>
      </c>
      <c r="C1718" s="151" t="s">
        <v>5475</v>
      </c>
      <c r="D1718" s="151" t="s">
        <v>5514</v>
      </c>
      <c r="E1718" s="144" t="str">
        <f t="shared" si="26"/>
        <v>鹿児島県南さつま市</v>
      </c>
      <c r="F1718" s="151" t="s">
        <v>5512</v>
      </c>
    </row>
    <row r="1719" spans="1:6" x14ac:dyDescent="0.2">
      <c r="A1719" s="151" t="s">
        <v>5473</v>
      </c>
      <c r="B1719" s="151" t="s">
        <v>5516</v>
      </c>
      <c r="C1719" s="151" t="s">
        <v>5475</v>
      </c>
      <c r="D1719" s="151" t="s">
        <v>5517</v>
      </c>
      <c r="E1719" s="144" t="str">
        <f t="shared" si="26"/>
        <v>鹿児島県志布志市</v>
      </c>
      <c r="F1719" s="151" t="s">
        <v>5515</v>
      </c>
    </row>
    <row r="1720" spans="1:6" x14ac:dyDescent="0.2">
      <c r="A1720" s="151" t="s">
        <v>5473</v>
      </c>
      <c r="B1720" s="151" t="s">
        <v>5519</v>
      </c>
      <c r="C1720" s="151" t="s">
        <v>5475</v>
      </c>
      <c r="D1720" s="151" t="s">
        <v>5520</v>
      </c>
      <c r="E1720" s="144" t="str">
        <f t="shared" si="26"/>
        <v>鹿児島県奄美市</v>
      </c>
      <c r="F1720" s="151" t="s">
        <v>5518</v>
      </c>
    </row>
    <row r="1721" spans="1:6" x14ac:dyDescent="0.2">
      <c r="A1721" s="151" t="s">
        <v>5473</v>
      </c>
      <c r="B1721" s="151" t="s">
        <v>5522</v>
      </c>
      <c r="C1721" s="151" t="s">
        <v>5475</v>
      </c>
      <c r="D1721" s="151" t="s">
        <v>5523</v>
      </c>
      <c r="E1721" s="144" t="str">
        <f t="shared" si="26"/>
        <v>鹿児島県南九州市</v>
      </c>
      <c r="F1721" s="151" t="s">
        <v>5521</v>
      </c>
    </row>
    <row r="1722" spans="1:6" x14ac:dyDescent="0.2">
      <c r="A1722" s="151" t="s">
        <v>5473</v>
      </c>
      <c r="B1722" s="151" t="s">
        <v>5525</v>
      </c>
      <c r="C1722" s="151" t="s">
        <v>5475</v>
      </c>
      <c r="D1722" s="151" t="s">
        <v>5526</v>
      </c>
      <c r="E1722" s="144" t="str">
        <f t="shared" si="26"/>
        <v>鹿児島県伊佐市</v>
      </c>
      <c r="F1722" s="151" t="s">
        <v>5524</v>
      </c>
    </row>
    <row r="1723" spans="1:6" x14ac:dyDescent="0.2">
      <c r="A1723" s="151" t="s">
        <v>5473</v>
      </c>
      <c r="B1723" s="151" t="s">
        <v>5528</v>
      </c>
      <c r="C1723" s="151" t="s">
        <v>5475</v>
      </c>
      <c r="D1723" s="151" t="s">
        <v>5529</v>
      </c>
      <c r="E1723" s="144" t="str">
        <f t="shared" si="26"/>
        <v>鹿児島県姶良市</v>
      </c>
      <c r="F1723" s="151" t="s">
        <v>5527</v>
      </c>
    </row>
    <row r="1724" spans="1:6" x14ac:dyDescent="0.2">
      <c r="A1724" s="151" t="s">
        <v>5473</v>
      </c>
      <c r="B1724" s="151" t="s">
        <v>5531</v>
      </c>
      <c r="C1724" s="151" t="s">
        <v>5475</v>
      </c>
      <c r="D1724" s="151" t="s">
        <v>5532</v>
      </c>
      <c r="E1724" s="144" t="str">
        <f t="shared" si="26"/>
        <v>鹿児島県三島村</v>
      </c>
      <c r="F1724" s="151" t="s">
        <v>5530</v>
      </c>
    </row>
    <row r="1725" spans="1:6" x14ac:dyDescent="0.2">
      <c r="A1725" s="151" t="s">
        <v>5473</v>
      </c>
      <c r="B1725" s="151" t="s">
        <v>5534</v>
      </c>
      <c r="C1725" s="151" t="s">
        <v>5475</v>
      </c>
      <c r="D1725" s="151" t="s">
        <v>2448</v>
      </c>
      <c r="E1725" s="144" t="str">
        <f t="shared" si="26"/>
        <v>鹿児島県十島村</v>
      </c>
      <c r="F1725" s="151" t="s">
        <v>5533</v>
      </c>
    </row>
    <row r="1726" spans="1:6" x14ac:dyDescent="0.2">
      <c r="A1726" s="151" t="s">
        <v>5473</v>
      </c>
      <c r="B1726" s="151" t="s">
        <v>5536</v>
      </c>
      <c r="C1726" s="151" t="s">
        <v>5475</v>
      </c>
      <c r="D1726" s="151" t="s">
        <v>5537</v>
      </c>
      <c r="E1726" s="144" t="str">
        <f t="shared" si="26"/>
        <v>鹿児島県さつま町</v>
      </c>
      <c r="F1726" s="151" t="s">
        <v>5535</v>
      </c>
    </row>
    <row r="1727" spans="1:6" x14ac:dyDescent="0.2">
      <c r="A1727" s="151" t="s">
        <v>5473</v>
      </c>
      <c r="B1727" s="151" t="s">
        <v>5539</v>
      </c>
      <c r="C1727" s="151" t="s">
        <v>5475</v>
      </c>
      <c r="D1727" s="151" t="s">
        <v>5540</v>
      </c>
      <c r="E1727" s="144" t="str">
        <f t="shared" si="26"/>
        <v>鹿児島県長島町</v>
      </c>
      <c r="F1727" s="151" t="s">
        <v>5538</v>
      </c>
    </row>
    <row r="1728" spans="1:6" x14ac:dyDescent="0.2">
      <c r="A1728" s="151" t="s">
        <v>5473</v>
      </c>
      <c r="B1728" s="151" t="s">
        <v>5542</v>
      </c>
      <c r="C1728" s="151" t="s">
        <v>5475</v>
      </c>
      <c r="D1728" s="151" t="s">
        <v>5543</v>
      </c>
      <c r="E1728" s="144" t="str">
        <f t="shared" si="26"/>
        <v>鹿児島県湧水町</v>
      </c>
      <c r="F1728" s="151" t="s">
        <v>5541</v>
      </c>
    </row>
    <row r="1729" spans="1:6" x14ac:dyDescent="0.2">
      <c r="A1729" s="151" t="s">
        <v>5473</v>
      </c>
      <c r="B1729" s="151" t="s">
        <v>5545</v>
      </c>
      <c r="C1729" s="151" t="s">
        <v>5475</v>
      </c>
      <c r="D1729" s="151" t="s">
        <v>5546</v>
      </c>
      <c r="E1729" s="144" t="str">
        <f t="shared" si="26"/>
        <v>鹿児島県大崎町</v>
      </c>
      <c r="F1729" s="151" t="s">
        <v>5544</v>
      </c>
    </row>
    <row r="1730" spans="1:6" x14ac:dyDescent="0.2">
      <c r="A1730" s="151" t="s">
        <v>5473</v>
      </c>
      <c r="B1730" s="151" t="s">
        <v>5548</v>
      </c>
      <c r="C1730" s="151" t="s">
        <v>5475</v>
      </c>
      <c r="D1730" s="151" t="s">
        <v>5549</v>
      </c>
      <c r="E1730" s="144" t="str">
        <f t="shared" si="26"/>
        <v>鹿児島県東串良町</v>
      </c>
      <c r="F1730" s="151" t="s">
        <v>5547</v>
      </c>
    </row>
    <row r="1731" spans="1:6" x14ac:dyDescent="0.2">
      <c r="A1731" s="151" t="s">
        <v>5473</v>
      </c>
      <c r="B1731" s="151" t="s">
        <v>5551</v>
      </c>
      <c r="C1731" s="151" t="s">
        <v>5475</v>
      </c>
      <c r="D1731" s="151" t="s">
        <v>5552</v>
      </c>
      <c r="E1731" s="144" t="str">
        <f t="shared" si="26"/>
        <v>鹿児島県錦江町</v>
      </c>
      <c r="F1731" s="151" t="s">
        <v>5550</v>
      </c>
    </row>
    <row r="1732" spans="1:6" x14ac:dyDescent="0.2">
      <c r="A1732" s="151" t="s">
        <v>5473</v>
      </c>
      <c r="B1732" s="151" t="s">
        <v>5554</v>
      </c>
      <c r="C1732" s="151" t="s">
        <v>5475</v>
      </c>
      <c r="D1732" s="151" t="s">
        <v>5555</v>
      </c>
      <c r="E1732" s="144" t="str">
        <f t="shared" ref="E1732:E1789" si="27">CONCATENATE(A1732,B1732)</f>
        <v>鹿児島県南大隅町</v>
      </c>
      <c r="F1732" s="151" t="s">
        <v>5553</v>
      </c>
    </row>
    <row r="1733" spans="1:6" x14ac:dyDescent="0.2">
      <c r="A1733" s="151" t="s">
        <v>5473</v>
      </c>
      <c r="B1733" s="151" t="s">
        <v>5557</v>
      </c>
      <c r="C1733" s="151" t="s">
        <v>5475</v>
      </c>
      <c r="D1733" s="151" t="s">
        <v>5558</v>
      </c>
      <c r="E1733" s="144" t="str">
        <f t="shared" si="27"/>
        <v>鹿児島県肝付町</v>
      </c>
      <c r="F1733" s="151" t="s">
        <v>5556</v>
      </c>
    </row>
    <row r="1734" spans="1:6" x14ac:dyDescent="0.2">
      <c r="A1734" s="151" t="s">
        <v>5473</v>
      </c>
      <c r="B1734" s="151" t="s">
        <v>5560</v>
      </c>
      <c r="C1734" s="151" t="s">
        <v>5475</v>
      </c>
      <c r="D1734" s="151" t="s">
        <v>5561</v>
      </c>
      <c r="E1734" s="144" t="str">
        <f t="shared" si="27"/>
        <v>鹿児島県中種子町</v>
      </c>
      <c r="F1734" s="151" t="s">
        <v>5559</v>
      </c>
    </row>
    <row r="1735" spans="1:6" x14ac:dyDescent="0.2">
      <c r="A1735" s="151" t="s">
        <v>5473</v>
      </c>
      <c r="B1735" s="151" t="s">
        <v>5563</v>
      </c>
      <c r="C1735" s="151" t="s">
        <v>5475</v>
      </c>
      <c r="D1735" s="151" t="s">
        <v>5564</v>
      </c>
      <c r="E1735" s="144" t="str">
        <f t="shared" si="27"/>
        <v>鹿児島県南種子町</v>
      </c>
      <c r="F1735" s="151" t="s">
        <v>5562</v>
      </c>
    </row>
    <row r="1736" spans="1:6" x14ac:dyDescent="0.2">
      <c r="A1736" s="151" t="s">
        <v>5473</v>
      </c>
      <c r="B1736" s="151" t="s">
        <v>5566</v>
      </c>
      <c r="C1736" s="151" t="s">
        <v>5475</v>
      </c>
      <c r="D1736" s="151" t="s">
        <v>5567</v>
      </c>
      <c r="E1736" s="144" t="str">
        <f t="shared" si="27"/>
        <v>鹿児島県屋久島町</v>
      </c>
      <c r="F1736" s="151" t="s">
        <v>5565</v>
      </c>
    </row>
    <row r="1737" spans="1:6" x14ac:dyDescent="0.2">
      <c r="A1737" s="151" t="s">
        <v>5473</v>
      </c>
      <c r="B1737" s="151" t="s">
        <v>5569</v>
      </c>
      <c r="C1737" s="151" t="s">
        <v>5475</v>
      </c>
      <c r="D1737" s="151" t="s">
        <v>5570</v>
      </c>
      <c r="E1737" s="144" t="str">
        <f t="shared" si="27"/>
        <v>鹿児島県大和村</v>
      </c>
      <c r="F1737" s="151" t="s">
        <v>5568</v>
      </c>
    </row>
    <row r="1738" spans="1:6" x14ac:dyDescent="0.2">
      <c r="A1738" s="151" t="s">
        <v>5473</v>
      </c>
      <c r="B1738" s="151" t="s">
        <v>5572</v>
      </c>
      <c r="C1738" s="151" t="s">
        <v>5475</v>
      </c>
      <c r="D1738" s="151" t="s">
        <v>5573</v>
      </c>
      <c r="E1738" s="144" t="str">
        <f t="shared" si="27"/>
        <v>鹿児島県宇検村</v>
      </c>
      <c r="F1738" s="151" t="s">
        <v>5571</v>
      </c>
    </row>
    <row r="1739" spans="1:6" x14ac:dyDescent="0.2">
      <c r="A1739" s="151" t="s">
        <v>5473</v>
      </c>
      <c r="B1739" s="151" t="s">
        <v>5575</v>
      </c>
      <c r="C1739" s="151" t="s">
        <v>5475</v>
      </c>
      <c r="D1739" s="151" t="s">
        <v>5576</v>
      </c>
      <c r="E1739" s="144" t="str">
        <f t="shared" si="27"/>
        <v>鹿児島県瀬戸内町</v>
      </c>
      <c r="F1739" s="151" t="s">
        <v>5574</v>
      </c>
    </row>
    <row r="1740" spans="1:6" x14ac:dyDescent="0.2">
      <c r="A1740" s="151" t="s">
        <v>5473</v>
      </c>
      <c r="B1740" s="151" t="s">
        <v>5578</v>
      </c>
      <c r="C1740" s="151" t="s">
        <v>5475</v>
      </c>
      <c r="D1740" s="151" t="s">
        <v>5579</v>
      </c>
      <c r="E1740" s="144" t="str">
        <f t="shared" si="27"/>
        <v>鹿児島県龍郷町</v>
      </c>
      <c r="F1740" s="151" t="s">
        <v>5577</v>
      </c>
    </row>
    <row r="1741" spans="1:6" x14ac:dyDescent="0.2">
      <c r="A1741" s="151" t="s">
        <v>5473</v>
      </c>
      <c r="B1741" s="151" t="s">
        <v>5581</v>
      </c>
      <c r="C1741" s="151" t="s">
        <v>5475</v>
      </c>
      <c r="D1741" s="151" t="s">
        <v>5582</v>
      </c>
      <c r="E1741" s="144" t="str">
        <f t="shared" si="27"/>
        <v>鹿児島県喜界町</v>
      </c>
      <c r="F1741" s="151" t="s">
        <v>5580</v>
      </c>
    </row>
    <row r="1742" spans="1:6" x14ac:dyDescent="0.2">
      <c r="A1742" s="151" t="s">
        <v>5473</v>
      </c>
      <c r="B1742" s="151" t="s">
        <v>5584</v>
      </c>
      <c r="C1742" s="151" t="s">
        <v>5475</v>
      </c>
      <c r="D1742" s="151" t="s">
        <v>5585</v>
      </c>
      <c r="E1742" s="144" t="str">
        <f t="shared" si="27"/>
        <v>鹿児島県徳之島町</v>
      </c>
      <c r="F1742" s="151" t="s">
        <v>5583</v>
      </c>
    </row>
    <row r="1743" spans="1:6" x14ac:dyDescent="0.2">
      <c r="A1743" s="151" t="s">
        <v>5473</v>
      </c>
      <c r="B1743" s="151" t="s">
        <v>5587</v>
      </c>
      <c r="C1743" s="151" t="s">
        <v>5475</v>
      </c>
      <c r="D1743" s="151" t="s">
        <v>5588</v>
      </c>
      <c r="E1743" s="144" t="str">
        <f t="shared" si="27"/>
        <v>鹿児島県天城町</v>
      </c>
      <c r="F1743" s="151" t="s">
        <v>5586</v>
      </c>
    </row>
    <row r="1744" spans="1:6" x14ac:dyDescent="0.2">
      <c r="A1744" s="151" t="s">
        <v>5473</v>
      </c>
      <c r="B1744" s="151" t="s">
        <v>5590</v>
      </c>
      <c r="C1744" s="151" t="s">
        <v>5475</v>
      </c>
      <c r="D1744" s="151" t="s">
        <v>5591</v>
      </c>
      <c r="E1744" s="144" t="str">
        <f t="shared" si="27"/>
        <v>鹿児島県伊仙町</v>
      </c>
      <c r="F1744" s="151" t="s">
        <v>5589</v>
      </c>
    </row>
    <row r="1745" spans="1:6" x14ac:dyDescent="0.2">
      <c r="A1745" s="151" t="s">
        <v>5473</v>
      </c>
      <c r="B1745" s="151" t="s">
        <v>5593</v>
      </c>
      <c r="C1745" s="151" t="s">
        <v>5475</v>
      </c>
      <c r="D1745" s="151" t="s">
        <v>5594</v>
      </c>
      <c r="E1745" s="144" t="str">
        <f t="shared" si="27"/>
        <v>鹿児島県和泊町</v>
      </c>
      <c r="F1745" s="151" t="s">
        <v>5592</v>
      </c>
    </row>
    <row r="1746" spans="1:6" x14ac:dyDescent="0.2">
      <c r="A1746" s="151" t="s">
        <v>5473</v>
      </c>
      <c r="B1746" s="151" t="s">
        <v>5596</v>
      </c>
      <c r="C1746" s="151" t="s">
        <v>5475</v>
      </c>
      <c r="D1746" s="151" t="s">
        <v>5597</v>
      </c>
      <c r="E1746" s="144" t="str">
        <f t="shared" si="27"/>
        <v>鹿児島県知名町</v>
      </c>
      <c r="F1746" s="151" t="s">
        <v>5595</v>
      </c>
    </row>
    <row r="1747" spans="1:6" x14ac:dyDescent="0.2">
      <c r="A1747" s="151" t="s">
        <v>5473</v>
      </c>
      <c r="B1747" s="151" t="s">
        <v>5599</v>
      </c>
      <c r="C1747" s="151" t="s">
        <v>5475</v>
      </c>
      <c r="D1747" s="151" t="s">
        <v>5600</v>
      </c>
      <c r="E1747" s="144" t="str">
        <f t="shared" si="27"/>
        <v>鹿児島県与論町</v>
      </c>
      <c r="F1747" s="151" t="s">
        <v>5598</v>
      </c>
    </row>
    <row r="1748" spans="1:6" x14ac:dyDescent="0.2">
      <c r="A1748" s="148" t="s">
        <v>5602</v>
      </c>
      <c r="B1748" s="149"/>
      <c r="C1748" s="150" t="s">
        <v>5603</v>
      </c>
      <c r="D1748" s="149"/>
      <c r="E1748" s="144" t="str">
        <f t="shared" si="27"/>
        <v>沖縄県</v>
      </c>
      <c r="F1748" s="148" t="s">
        <v>5601</v>
      </c>
    </row>
    <row r="1749" spans="1:6" x14ac:dyDescent="0.2">
      <c r="A1749" s="151" t="s">
        <v>5605</v>
      </c>
      <c r="B1749" s="151" t="s">
        <v>5606</v>
      </c>
      <c r="C1749" s="151" t="s">
        <v>5607</v>
      </c>
      <c r="D1749" s="151" t="s">
        <v>5608</v>
      </c>
      <c r="E1749" s="144" t="str">
        <f t="shared" si="27"/>
        <v>沖縄県那覇市</v>
      </c>
      <c r="F1749" s="151" t="s">
        <v>5604</v>
      </c>
    </row>
    <row r="1750" spans="1:6" x14ac:dyDescent="0.2">
      <c r="A1750" s="151" t="s">
        <v>5605</v>
      </c>
      <c r="B1750" s="151" t="s">
        <v>5610</v>
      </c>
      <c r="C1750" s="151" t="s">
        <v>5607</v>
      </c>
      <c r="D1750" s="151" t="s">
        <v>5611</v>
      </c>
      <c r="E1750" s="144" t="str">
        <f t="shared" si="27"/>
        <v>沖縄県宜野湾市</v>
      </c>
      <c r="F1750" s="151" t="s">
        <v>5609</v>
      </c>
    </row>
    <row r="1751" spans="1:6" x14ac:dyDescent="0.2">
      <c r="A1751" s="151" t="s">
        <v>5605</v>
      </c>
      <c r="B1751" s="151" t="s">
        <v>5613</v>
      </c>
      <c r="C1751" s="151" t="s">
        <v>5607</v>
      </c>
      <c r="D1751" s="151" t="s">
        <v>5614</v>
      </c>
      <c r="E1751" s="144" t="str">
        <f t="shared" si="27"/>
        <v>沖縄県石垣市</v>
      </c>
      <c r="F1751" s="151" t="s">
        <v>5612</v>
      </c>
    </row>
    <row r="1752" spans="1:6" x14ac:dyDescent="0.2">
      <c r="A1752" s="151" t="s">
        <v>5605</v>
      </c>
      <c r="B1752" s="151" t="s">
        <v>5616</v>
      </c>
      <c r="C1752" s="151" t="s">
        <v>5607</v>
      </c>
      <c r="D1752" s="151" t="s">
        <v>5617</v>
      </c>
      <c r="E1752" s="144" t="str">
        <f t="shared" si="27"/>
        <v>沖縄県浦添市</v>
      </c>
      <c r="F1752" s="151" t="s">
        <v>5615</v>
      </c>
    </row>
    <row r="1753" spans="1:6" x14ac:dyDescent="0.2">
      <c r="A1753" s="151" t="s">
        <v>5605</v>
      </c>
      <c r="B1753" s="151" t="s">
        <v>5619</v>
      </c>
      <c r="C1753" s="151" t="s">
        <v>5607</v>
      </c>
      <c r="D1753" s="151" t="s">
        <v>5620</v>
      </c>
      <c r="E1753" s="144" t="str">
        <f t="shared" si="27"/>
        <v>沖縄県名護市</v>
      </c>
      <c r="F1753" s="151" t="s">
        <v>5618</v>
      </c>
    </row>
    <row r="1754" spans="1:6" x14ac:dyDescent="0.2">
      <c r="A1754" s="151" t="s">
        <v>5605</v>
      </c>
      <c r="B1754" s="151" t="s">
        <v>5622</v>
      </c>
      <c r="C1754" s="151" t="s">
        <v>5607</v>
      </c>
      <c r="D1754" s="151" t="s">
        <v>5623</v>
      </c>
      <c r="E1754" s="144" t="str">
        <f t="shared" si="27"/>
        <v>沖縄県糸満市</v>
      </c>
      <c r="F1754" s="151" t="s">
        <v>5621</v>
      </c>
    </row>
    <row r="1755" spans="1:6" x14ac:dyDescent="0.2">
      <c r="A1755" s="151" t="s">
        <v>5605</v>
      </c>
      <c r="B1755" s="151" t="s">
        <v>5625</v>
      </c>
      <c r="C1755" s="151" t="s">
        <v>5607</v>
      </c>
      <c r="D1755" s="151" t="s">
        <v>5626</v>
      </c>
      <c r="E1755" s="144" t="str">
        <f t="shared" si="27"/>
        <v>沖縄県沖縄市</v>
      </c>
      <c r="F1755" s="151" t="s">
        <v>5624</v>
      </c>
    </row>
    <row r="1756" spans="1:6" x14ac:dyDescent="0.2">
      <c r="A1756" s="151" t="s">
        <v>5605</v>
      </c>
      <c r="B1756" s="151" t="s">
        <v>5628</v>
      </c>
      <c r="C1756" s="151" t="s">
        <v>5607</v>
      </c>
      <c r="D1756" s="151" t="s">
        <v>5629</v>
      </c>
      <c r="E1756" s="144" t="str">
        <f t="shared" si="27"/>
        <v>沖縄県豊見城市</v>
      </c>
      <c r="F1756" s="151" t="s">
        <v>5627</v>
      </c>
    </row>
    <row r="1757" spans="1:6" x14ac:dyDescent="0.2">
      <c r="A1757" s="151" t="s">
        <v>5605</v>
      </c>
      <c r="B1757" s="151" t="s">
        <v>5631</v>
      </c>
      <c r="C1757" s="151" t="s">
        <v>5607</v>
      </c>
      <c r="D1757" s="151" t="s">
        <v>5632</v>
      </c>
      <c r="E1757" s="144" t="str">
        <f t="shared" si="27"/>
        <v>沖縄県うるま市</v>
      </c>
      <c r="F1757" s="151" t="s">
        <v>5630</v>
      </c>
    </row>
    <row r="1758" spans="1:6" x14ac:dyDescent="0.2">
      <c r="A1758" s="151" t="s">
        <v>5605</v>
      </c>
      <c r="B1758" s="151" t="s">
        <v>5634</v>
      </c>
      <c r="C1758" s="151" t="s">
        <v>5607</v>
      </c>
      <c r="D1758" s="151" t="s">
        <v>5635</v>
      </c>
      <c r="E1758" s="144" t="str">
        <f t="shared" si="27"/>
        <v>沖縄県宮古島市</v>
      </c>
      <c r="F1758" s="151" t="s">
        <v>5633</v>
      </c>
    </row>
    <row r="1759" spans="1:6" x14ac:dyDescent="0.2">
      <c r="A1759" s="151" t="s">
        <v>5605</v>
      </c>
      <c r="B1759" s="151" t="s">
        <v>5637</v>
      </c>
      <c r="C1759" s="151" t="s">
        <v>5607</v>
      </c>
      <c r="D1759" s="151" t="s">
        <v>5638</v>
      </c>
      <c r="E1759" s="144" t="str">
        <f t="shared" si="27"/>
        <v>沖縄県南城市</v>
      </c>
      <c r="F1759" s="151" t="s">
        <v>5636</v>
      </c>
    </row>
    <row r="1760" spans="1:6" x14ac:dyDescent="0.2">
      <c r="A1760" s="151" t="s">
        <v>5605</v>
      </c>
      <c r="B1760" s="151" t="s">
        <v>5640</v>
      </c>
      <c r="C1760" s="151" t="s">
        <v>5607</v>
      </c>
      <c r="D1760" s="151" t="s">
        <v>5641</v>
      </c>
      <c r="E1760" s="144" t="str">
        <f t="shared" si="27"/>
        <v>沖縄県国頭村</v>
      </c>
      <c r="F1760" s="151" t="s">
        <v>5639</v>
      </c>
    </row>
    <row r="1761" spans="1:6" x14ac:dyDescent="0.2">
      <c r="A1761" s="151" t="s">
        <v>5605</v>
      </c>
      <c r="B1761" s="151" t="s">
        <v>5643</v>
      </c>
      <c r="C1761" s="151" t="s">
        <v>5607</v>
      </c>
      <c r="D1761" s="151" t="s">
        <v>5644</v>
      </c>
      <c r="E1761" s="144" t="str">
        <f t="shared" si="27"/>
        <v>沖縄県大宜味村</v>
      </c>
      <c r="F1761" s="151" t="s">
        <v>5642</v>
      </c>
    </row>
    <row r="1762" spans="1:6" x14ac:dyDescent="0.2">
      <c r="A1762" s="151" t="s">
        <v>5605</v>
      </c>
      <c r="B1762" s="151" t="s">
        <v>5646</v>
      </c>
      <c r="C1762" s="151" t="s">
        <v>5607</v>
      </c>
      <c r="D1762" s="151" t="s">
        <v>5647</v>
      </c>
      <c r="E1762" s="144" t="str">
        <f t="shared" si="27"/>
        <v>沖縄県東村</v>
      </c>
      <c r="F1762" s="151" t="s">
        <v>5645</v>
      </c>
    </row>
    <row r="1763" spans="1:6" x14ac:dyDescent="0.2">
      <c r="A1763" s="151" t="s">
        <v>5605</v>
      </c>
      <c r="B1763" s="151" t="s">
        <v>5649</v>
      </c>
      <c r="C1763" s="151" t="s">
        <v>5607</v>
      </c>
      <c r="D1763" s="151" t="s">
        <v>5650</v>
      </c>
      <c r="E1763" s="144" t="str">
        <f t="shared" si="27"/>
        <v>沖縄県今帰仁村</v>
      </c>
      <c r="F1763" s="151" t="s">
        <v>5648</v>
      </c>
    </row>
    <row r="1764" spans="1:6" x14ac:dyDescent="0.2">
      <c r="A1764" s="151" t="s">
        <v>5605</v>
      </c>
      <c r="B1764" s="151" t="s">
        <v>5652</v>
      </c>
      <c r="C1764" s="151" t="s">
        <v>5607</v>
      </c>
      <c r="D1764" s="151" t="s">
        <v>5653</v>
      </c>
      <c r="E1764" s="144" t="str">
        <f t="shared" si="27"/>
        <v>沖縄県本部町</v>
      </c>
      <c r="F1764" s="151" t="s">
        <v>5651</v>
      </c>
    </row>
    <row r="1765" spans="1:6" x14ac:dyDescent="0.2">
      <c r="A1765" s="151" t="s">
        <v>5605</v>
      </c>
      <c r="B1765" s="151" t="s">
        <v>5655</v>
      </c>
      <c r="C1765" s="151" t="s">
        <v>5607</v>
      </c>
      <c r="D1765" s="151" t="s">
        <v>5656</v>
      </c>
      <c r="E1765" s="144" t="str">
        <f t="shared" si="27"/>
        <v>沖縄県恩納村</v>
      </c>
      <c r="F1765" s="151" t="s">
        <v>5654</v>
      </c>
    </row>
    <row r="1766" spans="1:6" x14ac:dyDescent="0.2">
      <c r="A1766" s="151" t="s">
        <v>5605</v>
      </c>
      <c r="B1766" s="151" t="s">
        <v>5658</v>
      </c>
      <c r="C1766" s="151" t="s">
        <v>5607</v>
      </c>
      <c r="D1766" s="151" t="s">
        <v>5659</v>
      </c>
      <c r="E1766" s="144" t="str">
        <f t="shared" si="27"/>
        <v>沖縄県宜野座村</v>
      </c>
      <c r="F1766" s="151" t="s">
        <v>5657</v>
      </c>
    </row>
    <row r="1767" spans="1:6" x14ac:dyDescent="0.2">
      <c r="A1767" s="151" t="s">
        <v>5605</v>
      </c>
      <c r="B1767" s="151" t="s">
        <v>5661</v>
      </c>
      <c r="C1767" s="151" t="s">
        <v>5607</v>
      </c>
      <c r="D1767" s="151" t="s">
        <v>5662</v>
      </c>
      <c r="E1767" s="144" t="str">
        <f t="shared" si="27"/>
        <v>沖縄県金武町</v>
      </c>
      <c r="F1767" s="151" t="s">
        <v>5660</v>
      </c>
    </row>
    <row r="1768" spans="1:6" x14ac:dyDescent="0.2">
      <c r="A1768" s="151" t="s">
        <v>5605</v>
      </c>
      <c r="B1768" s="151" t="s">
        <v>5664</v>
      </c>
      <c r="C1768" s="151" t="s">
        <v>5607</v>
      </c>
      <c r="D1768" s="151" t="s">
        <v>5665</v>
      </c>
      <c r="E1768" s="144" t="str">
        <f t="shared" si="27"/>
        <v>沖縄県伊江村</v>
      </c>
      <c r="F1768" s="151" t="s">
        <v>5663</v>
      </c>
    </row>
    <row r="1769" spans="1:6" x14ac:dyDescent="0.2">
      <c r="A1769" s="151" t="s">
        <v>5605</v>
      </c>
      <c r="B1769" s="151" t="s">
        <v>5667</v>
      </c>
      <c r="C1769" s="151" t="s">
        <v>5607</v>
      </c>
      <c r="D1769" s="151" t="s">
        <v>5668</v>
      </c>
      <c r="E1769" s="144" t="str">
        <f t="shared" si="27"/>
        <v>沖縄県読谷村</v>
      </c>
      <c r="F1769" s="151" t="s">
        <v>5666</v>
      </c>
    </row>
    <row r="1770" spans="1:6" x14ac:dyDescent="0.2">
      <c r="A1770" s="151" t="s">
        <v>5605</v>
      </c>
      <c r="B1770" s="151" t="s">
        <v>5670</v>
      </c>
      <c r="C1770" s="151" t="s">
        <v>5607</v>
      </c>
      <c r="D1770" s="151" t="s">
        <v>5671</v>
      </c>
      <c r="E1770" s="144" t="str">
        <f t="shared" si="27"/>
        <v>沖縄県嘉手納町</v>
      </c>
      <c r="F1770" s="151" t="s">
        <v>5669</v>
      </c>
    </row>
    <row r="1771" spans="1:6" x14ac:dyDescent="0.2">
      <c r="A1771" s="151" t="s">
        <v>5605</v>
      </c>
      <c r="B1771" s="151" t="s">
        <v>5673</v>
      </c>
      <c r="C1771" s="151" t="s">
        <v>5607</v>
      </c>
      <c r="D1771" s="151" t="s">
        <v>5674</v>
      </c>
      <c r="E1771" s="144" t="str">
        <f t="shared" si="27"/>
        <v>沖縄県北谷町</v>
      </c>
      <c r="F1771" s="151" t="s">
        <v>5672</v>
      </c>
    </row>
    <row r="1772" spans="1:6" x14ac:dyDescent="0.2">
      <c r="A1772" s="151" t="s">
        <v>5605</v>
      </c>
      <c r="B1772" s="151" t="s">
        <v>5676</v>
      </c>
      <c r="C1772" s="151" t="s">
        <v>5607</v>
      </c>
      <c r="D1772" s="151" t="s">
        <v>5677</v>
      </c>
      <c r="E1772" s="144" t="str">
        <f t="shared" si="27"/>
        <v>沖縄県北中城村</v>
      </c>
      <c r="F1772" s="151" t="s">
        <v>5675</v>
      </c>
    </row>
    <row r="1773" spans="1:6" x14ac:dyDescent="0.2">
      <c r="A1773" s="151" t="s">
        <v>5605</v>
      </c>
      <c r="B1773" s="151" t="s">
        <v>5679</v>
      </c>
      <c r="C1773" s="151" t="s">
        <v>5607</v>
      </c>
      <c r="D1773" s="151" t="s">
        <v>5680</v>
      </c>
      <c r="E1773" s="144" t="str">
        <f t="shared" si="27"/>
        <v>沖縄県中城村</v>
      </c>
      <c r="F1773" s="151" t="s">
        <v>5678</v>
      </c>
    </row>
    <row r="1774" spans="1:6" x14ac:dyDescent="0.2">
      <c r="A1774" s="151" t="s">
        <v>5605</v>
      </c>
      <c r="B1774" s="151" t="s">
        <v>5682</v>
      </c>
      <c r="C1774" s="151" t="s">
        <v>5607</v>
      </c>
      <c r="D1774" s="151" t="s">
        <v>5683</v>
      </c>
      <c r="E1774" s="144" t="str">
        <f t="shared" si="27"/>
        <v>沖縄県西原町</v>
      </c>
      <c r="F1774" s="151" t="s">
        <v>5681</v>
      </c>
    </row>
    <row r="1775" spans="1:6" x14ac:dyDescent="0.2">
      <c r="A1775" s="151" t="s">
        <v>5605</v>
      </c>
      <c r="B1775" s="151" t="s">
        <v>5685</v>
      </c>
      <c r="C1775" s="151" t="s">
        <v>5607</v>
      </c>
      <c r="D1775" s="151" t="s">
        <v>5686</v>
      </c>
      <c r="E1775" s="144" t="str">
        <f t="shared" si="27"/>
        <v>沖縄県与那原町</v>
      </c>
      <c r="F1775" s="151" t="s">
        <v>5684</v>
      </c>
    </row>
    <row r="1776" spans="1:6" x14ac:dyDescent="0.2">
      <c r="A1776" s="151" t="s">
        <v>5605</v>
      </c>
      <c r="B1776" s="151" t="s">
        <v>5688</v>
      </c>
      <c r="C1776" s="151" t="s">
        <v>5607</v>
      </c>
      <c r="D1776" s="151" t="s">
        <v>5689</v>
      </c>
      <c r="E1776" s="144" t="str">
        <f t="shared" si="27"/>
        <v>沖縄県南風原町</v>
      </c>
      <c r="F1776" s="151" t="s">
        <v>5687</v>
      </c>
    </row>
    <row r="1777" spans="1:6" x14ac:dyDescent="0.2">
      <c r="A1777" s="151" t="s">
        <v>5605</v>
      </c>
      <c r="B1777" s="151" t="s">
        <v>5691</v>
      </c>
      <c r="C1777" s="151" t="s">
        <v>5607</v>
      </c>
      <c r="D1777" s="151" t="s">
        <v>5692</v>
      </c>
      <c r="E1777" s="144" t="str">
        <f t="shared" si="27"/>
        <v>沖縄県渡嘉敷村</v>
      </c>
      <c r="F1777" s="151" t="s">
        <v>5690</v>
      </c>
    </row>
    <row r="1778" spans="1:6" x14ac:dyDescent="0.2">
      <c r="A1778" s="151" t="s">
        <v>5605</v>
      </c>
      <c r="B1778" s="151" t="s">
        <v>5694</v>
      </c>
      <c r="C1778" s="151" t="s">
        <v>5607</v>
      </c>
      <c r="D1778" s="151" t="s">
        <v>5695</v>
      </c>
      <c r="E1778" s="144" t="str">
        <f t="shared" si="27"/>
        <v>沖縄県座間味村</v>
      </c>
      <c r="F1778" s="151" t="s">
        <v>5693</v>
      </c>
    </row>
    <row r="1779" spans="1:6" x14ac:dyDescent="0.2">
      <c r="A1779" s="151" t="s">
        <v>5605</v>
      </c>
      <c r="B1779" s="151" t="s">
        <v>5697</v>
      </c>
      <c r="C1779" s="151" t="s">
        <v>5607</v>
      </c>
      <c r="D1779" s="151" t="s">
        <v>5698</v>
      </c>
      <c r="E1779" s="144" t="str">
        <f t="shared" si="27"/>
        <v>沖縄県粟国村</v>
      </c>
      <c r="F1779" s="151" t="s">
        <v>5696</v>
      </c>
    </row>
    <row r="1780" spans="1:6" x14ac:dyDescent="0.2">
      <c r="A1780" s="151" t="s">
        <v>5605</v>
      </c>
      <c r="B1780" s="151" t="s">
        <v>5700</v>
      </c>
      <c r="C1780" s="151" t="s">
        <v>5607</v>
      </c>
      <c r="D1780" s="151" t="s">
        <v>5701</v>
      </c>
      <c r="E1780" s="144" t="str">
        <f t="shared" si="27"/>
        <v>沖縄県渡名喜村</v>
      </c>
      <c r="F1780" s="151" t="s">
        <v>5699</v>
      </c>
    </row>
    <row r="1781" spans="1:6" x14ac:dyDescent="0.2">
      <c r="A1781" s="151" t="s">
        <v>5605</v>
      </c>
      <c r="B1781" s="151" t="s">
        <v>5703</v>
      </c>
      <c r="C1781" s="151" t="s">
        <v>5607</v>
      </c>
      <c r="D1781" s="151" t="s">
        <v>5704</v>
      </c>
      <c r="E1781" s="144" t="str">
        <f t="shared" si="27"/>
        <v>沖縄県南大東村</v>
      </c>
      <c r="F1781" s="151" t="s">
        <v>5702</v>
      </c>
    </row>
    <row r="1782" spans="1:6" x14ac:dyDescent="0.2">
      <c r="A1782" s="151" t="s">
        <v>5605</v>
      </c>
      <c r="B1782" s="151" t="s">
        <v>5706</v>
      </c>
      <c r="C1782" s="151" t="s">
        <v>5607</v>
      </c>
      <c r="D1782" s="151" t="s">
        <v>5707</v>
      </c>
      <c r="E1782" s="144" t="str">
        <f t="shared" si="27"/>
        <v>沖縄県北大東村</v>
      </c>
      <c r="F1782" s="151" t="s">
        <v>5705</v>
      </c>
    </row>
    <row r="1783" spans="1:6" x14ac:dyDescent="0.2">
      <c r="A1783" s="151" t="s">
        <v>5605</v>
      </c>
      <c r="B1783" s="151" t="s">
        <v>5709</v>
      </c>
      <c r="C1783" s="151" t="s">
        <v>5607</v>
      </c>
      <c r="D1783" s="151" t="s">
        <v>5710</v>
      </c>
      <c r="E1783" s="144" t="str">
        <f t="shared" si="27"/>
        <v>沖縄県伊平屋村</v>
      </c>
      <c r="F1783" s="151" t="s">
        <v>5708</v>
      </c>
    </row>
    <row r="1784" spans="1:6" x14ac:dyDescent="0.2">
      <c r="A1784" s="151" t="s">
        <v>5605</v>
      </c>
      <c r="B1784" s="151" t="s">
        <v>5712</v>
      </c>
      <c r="C1784" s="151" t="s">
        <v>5607</v>
      </c>
      <c r="D1784" s="151" t="s">
        <v>5713</v>
      </c>
      <c r="E1784" s="144" t="str">
        <f t="shared" si="27"/>
        <v>沖縄県伊是名村</v>
      </c>
      <c r="F1784" s="151" t="s">
        <v>5711</v>
      </c>
    </row>
    <row r="1785" spans="1:6" x14ac:dyDescent="0.2">
      <c r="A1785" s="151" t="s">
        <v>5605</v>
      </c>
      <c r="B1785" s="151" t="s">
        <v>5715</v>
      </c>
      <c r="C1785" s="151" t="s">
        <v>5607</v>
      </c>
      <c r="D1785" s="151" t="s">
        <v>5716</v>
      </c>
      <c r="E1785" s="144" t="str">
        <f t="shared" si="27"/>
        <v>沖縄県久米島町</v>
      </c>
      <c r="F1785" s="151" t="s">
        <v>5714</v>
      </c>
    </row>
    <row r="1786" spans="1:6" x14ac:dyDescent="0.2">
      <c r="A1786" s="151" t="s">
        <v>5605</v>
      </c>
      <c r="B1786" s="151" t="s">
        <v>5718</v>
      </c>
      <c r="C1786" s="151" t="s">
        <v>5607</v>
      </c>
      <c r="D1786" s="151" t="s">
        <v>5719</v>
      </c>
      <c r="E1786" s="144" t="str">
        <f t="shared" si="27"/>
        <v>沖縄県八重瀬町</v>
      </c>
      <c r="F1786" s="151" t="s">
        <v>5717</v>
      </c>
    </row>
    <row r="1787" spans="1:6" x14ac:dyDescent="0.2">
      <c r="A1787" s="151" t="s">
        <v>5605</v>
      </c>
      <c r="B1787" s="151" t="s">
        <v>5721</v>
      </c>
      <c r="C1787" s="151" t="s">
        <v>5607</v>
      </c>
      <c r="D1787" s="151" t="s">
        <v>5722</v>
      </c>
      <c r="E1787" s="144" t="str">
        <f t="shared" si="27"/>
        <v>沖縄県多良間村</v>
      </c>
      <c r="F1787" s="151" t="s">
        <v>5720</v>
      </c>
    </row>
    <row r="1788" spans="1:6" x14ac:dyDescent="0.2">
      <c r="A1788" s="151" t="s">
        <v>5605</v>
      </c>
      <c r="B1788" s="151" t="s">
        <v>5724</v>
      </c>
      <c r="C1788" s="151" t="s">
        <v>5607</v>
      </c>
      <c r="D1788" s="151" t="s">
        <v>5725</v>
      </c>
      <c r="E1788" s="144" t="str">
        <f t="shared" si="27"/>
        <v>沖縄県竹富町</v>
      </c>
      <c r="F1788" s="151" t="s">
        <v>5723</v>
      </c>
    </row>
    <row r="1789" spans="1:6" x14ac:dyDescent="0.2">
      <c r="A1789" s="151" t="s">
        <v>5605</v>
      </c>
      <c r="B1789" s="151" t="s">
        <v>5727</v>
      </c>
      <c r="C1789" s="151" t="s">
        <v>5607</v>
      </c>
      <c r="D1789" s="151" t="s">
        <v>5728</v>
      </c>
      <c r="E1789" s="144" t="str">
        <f t="shared" si="27"/>
        <v>沖縄県与那国町</v>
      </c>
      <c r="F1789" s="151" t="s">
        <v>5726</v>
      </c>
    </row>
  </sheetData>
  <phoneticPr fontId="3"/>
  <pageMargins left="1.299212598425197"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2193"/>
  <sheetViews>
    <sheetView showGridLines="0" tabSelected="1" view="pageBreakPreview" zoomScale="115" zoomScaleNormal="100" zoomScaleSheetLayoutView="115" workbookViewId="0">
      <selection activeCell="E22" sqref="E22"/>
    </sheetView>
  </sheetViews>
  <sheetFormatPr defaultRowHeight="20.149999999999999" customHeight="1" x14ac:dyDescent="0.2"/>
  <cols>
    <col min="1" max="1" width="15.6328125" style="413" customWidth="1"/>
    <col min="2" max="2" width="15.26953125" style="413" customWidth="1"/>
    <col min="3" max="4" width="8.08984375" style="413" customWidth="1"/>
    <col min="5" max="6" width="15.6328125" style="413" customWidth="1"/>
    <col min="7" max="9" width="8.08984375" style="413" customWidth="1"/>
    <col min="10" max="10" width="9" style="1"/>
    <col min="11" max="11" width="10.08984375" style="1" bestFit="1" customWidth="1"/>
    <col min="12" max="12" width="12.26953125" style="1" bestFit="1" customWidth="1"/>
    <col min="13" max="17" width="9" style="1"/>
    <col min="18" max="18" width="10.453125" style="1" customWidth="1"/>
    <col min="19" max="260" width="9" style="1"/>
    <col min="261" max="261" width="17.90625" style="1" customWidth="1"/>
    <col min="262" max="264" width="15.6328125" style="1" customWidth="1"/>
    <col min="265" max="267" width="14.26953125" style="1" customWidth="1"/>
    <col min="268" max="516" width="9" style="1"/>
    <col min="517" max="517" width="17.90625" style="1" customWidth="1"/>
    <col min="518" max="520" width="15.6328125" style="1" customWidth="1"/>
    <col min="521" max="523" width="14.26953125" style="1" customWidth="1"/>
    <col min="524" max="772" width="9" style="1"/>
    <col min="773" max="773" width="17.90625" style="1" customWidth="1"/>
    <col min="774" max="776" width="15.6328125" style="1" customWidth="1"/>
    <col min="777" max="779" width="14.26953125" style="1" customWidth="1"/>
    <col min="780" max="1028" width="9" style="1"/>
    <col min="1029" max="1029" width="17.90625" style="1" customWidth="1"/>
    <col min="1030" max="1032" width="15.6328125" style="1" customWidth="1"/>
    <col min="1033" max="1035" width="14.26953125" style="1" customWidth="1"/>
    <col min="1036" max="1284" width="9" style="1"/>
    <col min="1285" max="1285" width="17.90625" style="1" customWidth="1"/>
    <col min="1286" max="1288" width="15.6328125" style="1" customWidth="1"/>
    <col min="1289" max="1291" width="14.26953125" style="1" customWidth="1"/>
    <col min="1292" max="1540" width="9" style="1"/>
    <col min="1541" max="1541" width="17.90625" style="1" customWidth="1"/>
    <col min="1542" max="1544" width="15.6328125" style="1" customWidth="1"/>
    <col min="1545" max="1547" width="14.26953125" style="1" customWidth="1"/>
    <col min="1548" max="1796" width="9" style="1"/>
    <col min="1797" max="1797" width="17.90625" style="1" customWidth="1"/>
    <col min="1798" max="1800" width="15.6328125" style="1" customWidth="1"/>
    <col min="1801" max="1803" width="14.26953125" style="1" customWidth="1"/>
    <col min="1804" max="2052" width="9" style="1"/>
    <col min="2053" max="2053" width="17.90625" style="1" customWidth="1"/>
    <col min="2054" max="2056" width="15.6328125" style="1" customWidth="1"/>
    <col min="2057" max="2059" width="14.26953125" style="1" customWidth="1"/>
    <col min="2060" max="2308" width="9" style="1"/>
    <col min="2309" max="2309" width="17.90625" style="1" customWidth="1"/>
    <col min="2310" max="2312" width="15.6328125" style="1" customWidth="1"/>
    <col min="2313" max="2315" width="14.26953125" style="1" customWidth="1"/>
    <col min="2316" max="2564" width="9" style="1"/>
    <col min="2565" max="2565" width="17.90625" style="1" customWidth="1"/>
    <col min="2566" max="2568" width="15.6328125" style="1" customWidth="1"/>
    <col min="2569" max="2571" width="14.26953125" style="1" customWidth="1"/>
    <col min="2572" max="2820" width="9" style="1"/>
    <col min="2821" max="2821" width="17.90625" style="1" customWidth="1"/>
    <col min="2822" max="2824" width="15.6328125" style="1" customWidth="1"/>
    <col min="2825" max="2827" width="14.26953125" style="1" customWidth="1"/>
    <col min="2828" max="3076" width="9" style="1"/>
    <col min="3077" max="3077" width="17.90625" style="1" customWidth="1"/>
    <col min="3078" max="3080" width="15.6328125" style="1" customWidth="1"/>
    <col min="3081" max="3083" width="14.26953125" style="1" customWidth="1"/>
    <col min="3084" max="3332" width="9" style="1"/>
    <col min="3333" max="3333" width="17.90625" style="1" customWidth="1"/>
    <col min="3334" max="3336" width="15.6328125" style="1" customWidth="1"/>
    <col min="3337" max="3339" width="14.26953125" style="1" customWidth="1"/>
    <col min="3340" max="3588" width="9" style="1"/>
    <col min="3589" max="3589" width="17.90625" style="1" customWidth="1"/>
    <col min="3590" max="3592" width="15.6328125" style="1" customWidth="1"/>
    <col min="3593" max="3595" width="14.26953125" style="1" customWidth="1"/>
    <col min="3596" max="3844" width="9" style="1"/>
    <col min="3845" max="3845" width="17.90625" style="1" customWidth="1"/>
    <col min="3846" max="3848" width="15.6328125" style="1" customWidth="1"/>
    <col min="3849" max="3851" width="14.26953125" style="1" customWidth="1"/>
    <col min="3852" max="4100" width="9" style="1"/>
    <col min="4101" max="4101" width="17.90625" style="1" customWidth="1"/>
    <col min="4102" max="4104" width="15.6328125" style="1" customWidth="1"/>
    <col min="4105" max="4107" width="14.26953125" style="1" customWidth="1"/>
    <col min="4108" max="4356" width="9" style="1"/>
    <col min="4357" max="4357" width="17.90625" style="1" customWidth="1"/>
    <col min="4358" max="4360" width="15.6328125" style="1" customWidth="1"/>
    <col min="4361" max="4363" width="14.26953125" style="1" customWidth="1"/>
    <col min="4364" max="4612" width="9" style="1"/>
    <col min="4613" max="4613" width="17.90625" style="1" customWidth="1"/>
    <col min="4614" max="4616" width="15.6328125" style="1" customWidth="1"/>
    <col min="4617" max="4619" width="14.26953125" style="1" customWidth="1"/>
    <col min="4620" max="4868" width="9" style="1"/>
    <col min="4869" max="4869" width="17.90625" style="1" customWidth="1"/>
    <col min="4870" max="4872" width="15.6328125" style="1" customWidth="1"/>
    <col min="4873" max="4875" width="14.26953125" style="1" customWidth="1"/>
    <col min="4876" max="5124" width="9" style="1"/>
    <col min="5125" max="5125" width="17.90625" style="1" customWidth="1"/>
    <col min="5126" max="5128" width="15.6328125" style="1" customWidth="1"/>
    <col min="5129" max="5131" width="14.26953125" style="1" customWidth="1"/>
    <col min="5132" max="5380" width="9" style="1"/>
    <col min="5381" max="5381" width="17.90625" style="1" customWidth="1"/>
    <col min="5382" max="5384" width="15.6328125" style="1" customWidth="1"/>
    <col min="5385" max="5387" width="14.26953125" style="1" customWidth="1"/>
    <col min="5388" max="5636" width="9" style="1"/>
    <col min="5637" max="5637" width="17.90625" style="1" customWidth="1"/>
    <col min="5638" max="5640" width="15.6328125" style="1" customWidth="1"/>
    <col min="5641" max="5643" width="14.26953125" style="1" customWidth="1"/>
    <col min="5644" max="5892" width="9" style="1"/>
    <col min="5893" max="5893" width="17.90625" style="1" customWidth="1"/>
    <col min="5894" max="5896" width="15.6328125" style="1" customWidth="1"/>
    <col min="5897" max="5899" width="14.26953125" style="1" customWidth="1"/>
    <col min="5900" max="6148" width="9" style="1"/>
    <col min="6149" max="6149" width="17.90625" style="1" customWidth="1"/>
    <col min="6150" max="6152" width="15.6328125" style="1" customWidth="1"/>
    <col min="6153" max="6155" width="14.26953125" style="1" customWidth="1"/>
    <col min="6156" max="6404" width="9" style="1"/>
    <col min="6405" max="6405" width="17.90625" style="1" customWidth="1"/>
    <col min="6406" max="6408" width="15.6328125" style="1" customWidth="1"/>
    <col min="6409" max="6411" width="14.26953125" style="1" customWidth="1"/>
    <col min="6412" max="6660" width="9" style="1"/>
    <col min="6661" max="6661" width="17.90625" style="1" customWidth="1"/>
    <col min="6662" max="6664" width="15.6328125" style="1" customWidth="1"/>
    <col min="6665" max="6667" width="14.26953125" style="1" customWidth="1"/>
    <col min="6668" max="6916" width="9" style="1"/>
    <col min="6917" max="6917" width="17.90625" style="1" customWidth="1"/>
    <col min="6918" max="6920" width="15.6328125" style="1" customWidth="1"/>
    <col min="6921" max="6923" width="14.26953125" style="1" customWidth="1"/>
    <col min="6924" max="7172" width="9" style="1"/>
    <col min="7173" max="7173" width="17.90625" style="1" customWidth="1"/>
    <col min="7174" max="7176" width="15.6328125" style="1" customWidth="1"/>
    <col min="7177" max="7179" width="14.26953125" style="1" customWidth="1"/>
    <col min="7180" max="7428" width="9" style="1"/>
    <col min="7429" max="7429" width="17.90625" style="1" customWidth="1"/>
    <col min="7430" max="7432" width="15.6328125" style="1" customWidth="1"/>
    <col min="7433" max="7435" width="14.26953125" style="1" customWidth="1"/>
    <col min="7436" max="7684" width="9" style="1"/>
    <col min="7685" max="7685" width="17.90625" style="1" customWidth="1"/>
    <col min="7686" max="7688" width="15.6328125" style="1" customWidth="1"/>
    <col min="7689" max="7691" width="14.26953125" style="1" customWidth="1"/>
    <col min="7692" max="7940" width="9" style="1"/>
    <col min="7941" max="7941" width="17.90625" style="1" customWidth="1"/>
    <col min="7942" max="7944" width="15.6328125" style="1" customWidth="1"/>
    <col min="7945" max="7947" width="14.26953125" style="1" customWidth="1"/>
    <col min="7948" max="8196" width="9" style="1"/>
    <col min="8197" max="8197" width="17.90625" style="1" customWidth="1"/>
    <col min="8198" max="8200" width="15.6328125" style="1" customWidth="1"/>
    <col min="8201" max="8203" width="14.26953125" style="1" customWidth="1"/>
    <col min="8204" max="8452" width="9" style="1"/>
    <col min="8453" max="8453" width="17.90625" style="1" customWidth="1"/>
    <col min="8454" max="8456" width="15.6328125" style="1" customWidth="1"/>
    <col min="8457" max="8459" width="14.26953125" style="1" customWidth="1"/>
    <col min="8460" max="8708" width="9" style="1"/>
    <col min="8709" max="8709" width="17.90625" style="1" customWidth="1"/>
    <col min="8710" max="8712" width="15.6328125" style="1" customWidth="1"/>
    <col min="8713" max="8715" width="14.26953125" style="1" customWidth="1"/>
    <col min="8716" max="8964" width="9" style="1"/>
    <col min="8965" max="8965" width="17.90625" style="1" customWidth="1"/>
    <col min="8966" max="8968" width="15.6328125" style="1" customWidth="1"/>
    <col min="8969" max="8971" width="14.26953125" style="1" customWidth="1"/>
    <col min="8972" max="9220" width="9" style="1"/>
    <col min="9221" max="9221" width="17.90625" style="1" customWidth="1"/>
    <col min="9222" max="9224" width="15.6328125" style="1" customWidth="1"/>
    <col min="9225" max="9227" width="14.26953125" style="1" customWidth="1"/>
    <col min="9228" max="9476" width="9" style="1"/>
    <col min="9477" max="9477" width="17.90625" style="1" customWidth="1"/>
    <col min="9478" max="9480" width="15.6328125" style="1" customWidth="1"/>
    <col min="9481" max="9483" width="14.26953125" style="1" customWidth="1"/>
    <col min="9484" max="9732" width="9" style="1"/>
    <col min="9733" max="9733" width="17.90625" style="1" customWidth="1"/>
    <col min="9734" max="9736" width="15.6328125" style="1" customWidth="1"/>
    <col min="9737" max="9739" width="14.26953125" style="1" customWidth="1"/>
    <col min="9740" max="9988" width="9" style="1"/>
    <col min="9989" max="9989" width="17.90625" style="1" customWidth="1"/>
    <col min="9990" max="9992" width="15.6328125" style="1" customWidth="1"/>
    <col min="9993" max="9995" width="14.26953125" style="1" customWidth="1"/>
    <col min="9996" max="10244" width="9" style="1"/>
    <col min="10245" max="10245" width="17.90625" style="1" customWidth="1"/>
    <col min="10246" max="10248" width="15.6328125" style="1" customWidth="1"/>
    <col min="10249" max="10251" width="14.26953125" style="1" customWidth="1"/>
    <col min="10252" max="10500" width="9" style="1"/>
    <col min="10501" max="10501" width="17.90625" style="1" customWidth="1"/>
    <col min="10502" max="10504" width="15.6328125" style="1" customWidth="1"/>
    <col min="10505" max="10507" width="14.26953125" style="1" customWidth="1"/>
    <col min="10508" max="10756" width="9" style="1"/>
    <col min="10757" max="10757" width="17.90625" style="1" customWidth="1"/>
    <col min="10758" max="10760" width="15.6328125" style="1" customWidth="1"/>
    <col min="10761" max="10763" width="14.26953125" style="1" customWidth="1"/>
    <col min="10764" max="11012" width="9" style="1"/>
    <col min="11013" max="11013" width="17.90625" style="1" customWidth="1"/>
    <col min="11014" max="11016" width="15.6328125" style="1" customWidth="1"/>
    <col min="11017" max="11019" width="14.26953125" style="1" customWidth="1"/>
    <col min="11020" max="11268" width="9" style="1"/>
    <col min="11269" max="11269" width="17.90625" style="1" customWidth="1"/>
    <col min="11270" max="11272" width="15.6328125" style="1" customWidth="1"/>
    <col min="11273" max="11275" width="14.26953125" style="1" customWidth="1"/>
    <col min="11276" max="11524" width="9" style="1"/>
    <col min="11525" max="11525" width="17.90625" style="1" customWidth="1"/>
    <col min="11526" max="11528" width="15.6328125" style="1" customWidth="1"/>
    <col min="11529" max="11531" width="14.26953125" style="1" customWidth="1"/>
    <col min="11532" max="11780" width="9" style="1"/>
    <col min="11781" max="11781" width="17.90625" style="1" customWidth="1"/>
    <col min="11782" max="11784" width="15.6328125" style="1" customWidth="1"/>
    <col min="11785" max="11787" width="14.26953125" style="1" customWidth="1"/>
    <col min="11788" max="12036" width="9" style="1"/>
    <col min="12037" max="12037" width="17.90625" style="1" customWidth="1"/>
    <col min="12038" max="12040" width="15.6328125" style="1" customWidth="1"/>
    <col min="12041" max="12043" width="14.26953125" style="1" customWidth="1"/>
    <col min="12044" max="12292" width="9" style="1"/>
    <col min="12293" max="12293" width="17.90625" style="1" customWidth="1"/>
    <col min="12294" max="12296" width="15.6328125" style="1" customWidth="1"/>
    <col min="12297" max="12299" width="14.26953125" style="1" customWidth="1"/>
    <col min="12300" max="12548" width="9" style="1"/>
    <col min="12549" max="12549" width="17.90625" style="1" customWidth="1"/>
    <col min="12550" max="12552" width="15.6328125" style="1" customWidth="1"/>
    <col min="12553" max="12555" width="14.26953125" style="1" customWidth="1"/>
    <col min="12556" max="12804" width="9" style="1"/>
    <col min="12805" max="12805" width="17.90625" style="1" customWidth="1"/>
    <col min="12806" max="12808" width="15.6328125" style="1" customWidth="1"/>
    <col min="12809" max="12811" width="14.26953125" style="1" customWidth="1"/>
    <col min="12812" max="13060" width="9" style="1"/>
    <col min="13061" max="13061" width="17.90625" style="1" customWidth="1"/>
    <col min="13062" max="13064" width="15.6328125" style="1" customWidth="1"/>
    <col min="13065" max="13067" width="14.26953125" style="1" customWidth="1"/>
    <col min="13068" max="13316" width="9" style="1"/>
    <col min="13317" max="13317" width="17.90625" style="1" customWidth="1"/>
    <col min="13318" max="13320" width="15.6328125" style="1" customWidth="1"/>
    <col min="13321" max="13323" width="14.26953125" style="1" customWidth="1"/>
    <col min="13324" max="13572" width="9" style="1"/>
    <col min="13573" max="13573" width="17.90625" style="1" customWidth="1"/>
    <col min="13574" max="13576" width="15.6328125" style="1" customWidth="1"/>
    <col min="13577" max="13579" width="14.26953125" style="1" customWidth="1"/>
    <col min="13580" max="13828" width="9" style="1"/>
    <col min="13829" max="13829" width="17.90625" style="1" customWidth="1"/>
    <col min="13830" max="13832" width="15.6328125" style="1" customWidth="1"/>
    <col min="13833" max="13835" width="14.26953125" style="1" customWidth="1"/>
    <col min="13836" max="14084" width="9" style="1"/>
    <col min="14085" max="14085" width="17.90625" style="1" customWidth="1"/>
    <col min="14086" max="14088" width="15.6328125" style="1" customWidth="1"/>
    <col min="14089" max="14091" width="14.26953125" style="1" customWidth="1"/>
    <col min="14092" max="14340" width="9" style="1"/>
    <col min="14341" max="14341" width="17.90625" style="1" customWidth="1"/>
    <col min="14342" max="14344" width="15.6328125" style="1" customWidth="1"/>
    <col min="14345" max="14347" width="14.26953125" style="1" customWidth="1"/>
    <col min="14348" max="14596" width="9" style="1"/>
    <col min="14597" max="14597" width="17.90625" style="1" customWidth="1"/>
    <col min="14598" max="14600" width="15.6328125" style="1" customWidth="1"/>
    <col min="14601" max="14603" width="14.26953125" style="1" customWidth="1"/>
    <col min="14604" max="14852" width="9" style="1"/>
    <col min="14853" max="14853" width="17.90625" style="1" customWidth="1"/>
    <col min="14854" max="14856" width="15.6328125" style="1" customWidth="1"/>
    <col min="14857" max="14859" width="14.26953125" style="1" customWidth="1"/>
    <col min="14860" max="15108" width="9" style="1"/>
    <col min="15109" max="15109" width="17.90625" style="1" customWidth="1"/>
    <col min="15110" max="15112" width="15.6328125" style="1" customWidth="1"/>
    <col min="15113" max="15115" width="14.26953125" style="1" customWidth="1"/>
    <col min="15116" max="15364" width="9" style="1"/>
    <col min="15365" max="15365" width="17.90625" style="1" customWidth="1"/>
    <col min="15366" max="15368" width="15.6328125" style="1" customWidth="1"/>
    <col min="15369" max="15371" width="14.26953125" style="1" customWidth="1"/>
    <col min="15372" max="15620" width="9" style="1"/>
    <col min="15621" max="15621" width="17.90625" style="1" customWidth="1"/>
    <col min="15622" max="15624" width="15.6328125" style="1" customWidth="1"/>
    <col min="15625" max="15627" width="14.26953125" style="1" customWidth="1"/>
    <col min="15628" max="15876" width="9" style="1"/>
    <col min="15877" max="15877" width="17.90625" style="1" customWidth="1"/>
    <col min="15878" max="15880" width="15.6328125" style="1" customWidth="1"/>
    <col min="15881" max="15883" width="14.26953125" style="1" customWidth="1"/>
    <col min="15884" max="16132" width="9" style="1"/>
    <col min="16133" max="16133" width="17.90625" style="1" customWidth="1"/>
    <col min="16134" max="16136" width="15.6328125" style="1" customWidth="1"/>
    <col min="16137" max="16139" width="14.26953125" style="1" customWidth="1"/>
    <col min="16140" max="16384" width="9" style="1"/>
  </cols>
  <sheetData>
    <row r="1" spans="1:20" ht="20.149999999999999" customHeight="1" thickBot="1" x14ac:dyDescent="0.35">
      <c r="A1" s="465" t="s">
        <v>6145</v>
      </c>
      <c r="B1" s="464"/>
      <c r="C1" s="788" t="s">
        <v>6144</v>
      </c>
      <c r="D1" s="788"/>
      <c r="E1" s="788"/>
      <c r="F1" s="788"/>
      <c r="G1" s="463" t="s">
        <v>6136</v>
      </c>
      <c r="H1" s="462">
        <v>1</v>
      </c>
      <c r="I1" s="461">
        <f>H1</f>
        <v>1</v>
      </c>
      <c r="J1" s="455">
        <f>F2</f>
        <v>0</v>
      </c>
      <c r="K1" s="455">
        <f>B3</f>
        <v>0</v>
      </c>
      <c r="L1" s="460" t="e">
        <f>F3-J4</f>
        <v>#VALUE!</v>
      </c>
      <c r="M1" s="459">
        <f>B33</f>
        <v>0</v>
      </c>
      <c r="N1" s="455">
        <f>E33</f>
        <v>0</v>
      </c>
      <c r="O1" s="455">
        <f>B5</f>
        <v>0</v>
      </c>
      <c r="P1" s="455">
        <f>D5</f>
        <v>0</v>
      </c>
      <c r="Q1" s="455">
        <f>F5</f>
        <v>0</v>
      </c>
      <c r="R1" s="1">
        <f>B9</f>
        <v>0</v>
      </c>
      <c r="S1" s="1">
        <f>D9</f>
        <v>0</v>
      </c>
      <c r="T1" s="1">
        <f>F9</f>
        <v>0</v>
      </c>
    </row>
    <row r="2" spans="1:20" ht="20.149999999999999" customHeight="1" thickBot="1" x14ac:dyDescent="0.25">
      <c r="A2" s="458" t="s">
        <v>6131</v>
      </c>
      <c r="B2" s="501"/>
      <c r="C2" s="501"/>
      <c r="D2" s="501"/>
      <c r="E2" s="457" t="s">
        <v>6130</v>
      </c>
      <c r="F2" s="512"/>
      <c r="G2" s="513"/>
      <c r="H2" s="514"/>
      <c r="I2" s="456"/>
    </row>
    <row r="3" spans="1:20" ht="20.149999999999999" customHeight="1" x14ac:dyDescent="0.2">
      <c r="A3" s="449" t="s">
        <v>173</v>
      </c>
      <c r="B3" s="454"/>
      <c r="C3" s="509" t="s">
        <v>6134</v>
      </c>
      <c r="D3" s="509"/>
      <c r="E3" s="454"/>
      <c r="F3" s="453" t="str">
        <f>IF((E3-B3)*24=0,"",(E3-B3)*24)</f>
        <v/>
      </c>
      <c r="G3" s="510" t="s">
        <v>6126</v>
      </c>
      <c r="H3" s="511"/>
      <c r="I3" s="450"/>
    </row>
    <row r="4" spans="1:20" ht="20.149999999999999" customHeight="1" thickBot="1" x14ac:dyDescent="0.25">
      <c r="A4" s="445" t="s">
        <v>6128</v>
      </c>
      <c r="B4" s="452"/>
      <c r="C4" s="492" t="s">
        <v>6135</v>
      </c>
      <c r="D4" s="492"/>
      <c r="E4" s="452"/>
      <c r="F4" s="451" t="str">
        <f>IF((E4-B4)*24=0,"",(E4-B4)*24)</f>
        <v/>
      </c>
      <c r="G4" s="493" t="s">
        <v>6126</v>
      </c>
      <c r="H4" s="494"/>
      <c r="I4" s="450"/>
      <c r="J4" s="1">
        <f>IF(F4="",0,F4)</f>
        <v>0</v>
      </c>
    </row>
    <row r="5" spans="1:20" ht="20.149999999999999" customHeight="1" x14ac:dyDescent="0.2">
      <c r="A5" s="449" t="s">
        <v>6125</v>
      </c>
      <c r="B5" s="515"/>
      <c r="C5" s="516"/>
      <c r="D5" s="527"/>
      <c r="E5" s="528"/>
      <c r="F5" s="527"/>
      <c r="G5" s="528"/>
      <c r="H5" s="448"/>
      <c r="I5" s="441"/>
    </row>
    <row r="6" spans="1:20" ht="20.149999999999999" customHeight="1" x14ac:dyDescent="0.2">
      <c r="A6" s="447" t="s">
        <v>6124</v>
      </c>
      <c r="B6" s="499" t="str">
        <f>IF(B$5="","",(IFERROR(VLOOKUP(B$5,【選択肢】!$K$3:$O$74,2,)," ")))</f>
        <v/>
      </c>
      <c r="C6" s="500"/>
      <c r="D6" s="499" t="str">
        <f>IF(D$5="","",(IFERROR(VLOOKUP(D$5,【選択肢】!$K$3:$O$74,2,)," ")))</f>
        <v/>
      </c>
      <c r="E6" s="500"/>
      <c r="F6" s="499" t="str">
        <f>IF(F$5="","",(IFERROR(VLOOKUP(F$5,【選択肢】!$K$3:$O$74,2,)," ")))</f>
        <v/>
      </c>
      <c r="G6" s="500"/>
      <c r="H6" s="446"/>
      <c r="I6" s="441"/>
    </row>
    <row r="7" spans="1:20" ht="20.149999999999999" customHeight="1" x14ac:dyDescent="0.2">
      <c r="A7" s="447" t="s">
        <v>5</v>
      </c>
      <c r="B7" s="499" t="str">
        <f>IF(B$5="","",(IFERROR(VLOOKUP(B$5,【選択肢】!$K$3:$O$74,4,)," ")))</f>
        <v/>
      </c>
      <c r="C7" s="500"/>
      <c r="D7" s="499" t="str">
        <f>IF(D$5="","",(IFERROR(VLOOKUP(D$5,【選択肢】!$K$3:$O$74,4,)," ")))</f>
        <v/>
      </c>
      <c r="E7" s="500"/>
      <c r="F7" s="499" t="str">
        <f>IF(F$5="","",(IFERROR(VLOOKUP(F$5,【選択肢】!$K$3:$O$74,4,)," ")))</f>
        <v/>
      </c>
      <c r="G7" s="500"/>
      <c r="H7" s="446"/>
      <c r="I7" s="441"/>
    </row>
    <row r="8" spans="1:20" ht="20.149999999999999" customHeight="1" x14ac:dyDescent="0.2">
      <c r="A8" s="445" t="s">
        <v>6123</v>
      </c>
      <c r="B8" s="499" t="str">
        <f>IF(B$5="","",(IFERROR(VLOOKUP(B$5,【選択肢】!$K$3:$O$74,5,)," ")))</f>
        <v/>
      </c>
      <c r="C8" s="500"/>
      <c r="D8" s="499" t="str">
        <f>IF(D$5="","",(IFERROR(VLOOKUP(D$5,【選択肢】!$K$3:$O$74,5,)," ")))</f>
        <v/>
      </c>
      <c r="E8" s="500"/>
      <c r="F8" s="499" t="str">
        <f>IF(F$5="","",(IFERROR(VLOOKUP(F$5,【選択肢】!$K$3:$O$74,5,)," ")))</f>
        <v/>
      </c>
      <c r="G8" s="500"/>
      <c r="H8" s="444"/>
      <c r="I8" s="441"/>
    </row>
    <row r="9" spans="1:20" ht="20.149999999999999" customHeight="1" thickBot="1" x14ac:dyDescent="0.25">
      <c r="A9" s="443" t="s">
        <v>12</v>
      </c>
      <c r="B9" s="507"/>
      <c r="C9" s="508"/>
      <c r="D9" s="507"/>
      <c r="E9" s="508"/>
      <c r="F9" s="517"/>
      <c r="G9" s="518"/>
      <c r="H9" s="442"/>
      <c r="I9" s="441"/>
    </row>
    <row r="10" spans="1:20" ht="20.149999999999999" customHeight="1" x14ac:dyDescent="0.2">
      <c r="A10" s="519" t="s">
        <v>6122</v>
      </c>
      <c r="B10" s="503"/>
      <c r="C10" s="503"/>
      <c r="D10" s="503"/>
      <c r="E10" s="503"/>
      <c r="F10" s="503"/>
      <c r="G10" s="503"/>
      <c r="H10" s="520"/>
      <c r="I10" s="436"/>
    </row>
    <row r="11" spans="1:20" ht="20.149999999999999" customHeight="1" x14ac:dyDescent="0.2">
      <c r="A11" s="440" t="s">
        <v>29</v>
      </c>
      <c r="B11" s="439" t="s">
        <v>2</v>
      </c>
      <c r="C11" s="438" t="s">
        <v>6112</v>
      </c>
      <c r="D11" s="437" t="s">
        <v>6121</v>
      </c>
      <c r="E11" s="440" t="s">
        <v>29</v>
      </c>
      <c r="F11" s="439" t="s">
        <v>2</v>
      </c>
      <c r="G11" s="438" t="s">
        <v>6112</v>
      </c>
      <c r="H11" s="437" t="s">
        <v>6121</v>
      </c>
      <c r="I11" s="436"/>
    </row>
    <row r="12" spans="1:20" ht="20.149999999999999" customHeight="1" x14ac:dyDescent="0.2">
      <c r="A12" s="433"/>
      <c r="B12" s="435"/>
      <c r="C12" s="431" t="str">
        <f>IF(ISERROR(VLOOKUP($A12,参加者名簿!$A:$D,2,FALSE))=TRUE,"",VLOOKUP($A12,参加者名簿!$A:$D,2,FALSE))</f>
        <v/>
      </c>
      <c r="D12" s="434"/>
      <c r="E12" s="433"/>
      <c r="F12" s="435"/>
      <c r="G12" s="431" t="str">
        <f>IF(ISERROR(VLOOKUP($E12,参加者名簿!$A:$D,2,FALSE))=TRUE,"",VLOOKUP($E12,参加者名簿!$A:$D,2,FALSE))</f>
        <v/>
      </c>
      <c r="H12" s="430"/>
      <c r="I12" s="417"/>
    </row>
    <row r="13" spans="1:20" ht="20.149999999999999" customHeight="1" x14ac:dyDescent="0.2">
      <c r="A13" s="433"/>
      <c r="B13" s="435"/>
      <c r="C13" s="431" t="str">
        <f>IF(ISERROR(VLOOKUP($A13,参加者名簿!$A:$D,2,FALSE))=TRUE,"",VLOOKUP($A13,参加者名簿!$A:$D,2,FALSE))</f>
        <v/>
      </c>
      <c r="D13" s="434"/>
      <c r="E13" s="433"/>
      <c r="F13" s="435"/>
      <c r="G13" s="431" t="str">
        <f>IF(ISERROR(VLOOKUP($E13,参加者名簿!$A:$D,2,FALSE))=TRUE,"",VLOOKUP($E13,参加者名簿!$A:$D,2,FALSE))</f>
        <v/>
      </c>
      <c r="H13" s="430"/>
      <c r="I13" s="417"/>
    </row>
    <row r="14" spans="1:20" ht="20.149999999999999" customHeight="1" x14ac:dyDescent="0.2">
      <c r="A14" s="433"/>
      <c r="B14" s="435"/>
      <c r="C14" s="431" t="str">
        <f>IF(ISERROR(VLOOKUP($A14,参加者名簿!$A:$D,2,FALSE))=TRUE,"",VLOOKUP($A14,参加者名簿!$A:$D,2,FALSE))</f>
        <v/>
      </c>
      <c r="D14" s="434"/>
      <c r="E14" s="433"/>
      <c r="F14" s="435"/>
      <c r="G14" s="431" t="str">
        <f>IF(ISERROR(VLOOKUP($E14,参加者名簿!$A:$D,2,FALSE))=TRUE,"",VLOOKUP($E14,参加者名簿!$A:$D,2,FALSE))</f>
        <v/>
      </c>
      <c r="H14" s="430"/>
      <c r="I14" s="417"/>
    </row>
    <row r="15" spans="1:20" ht="20.149999999999999" customHeight="1" x14ac:dyDescent="0.2">
      <c r="A15" s="433"/>
      <c r="B15" s="435"/>
      <c r="C15" s="431" t="str">
        <f>IF(ISERROR(VLOOKUP($A15,参加者名簿!$A:$D,2,FALSE))=TRUE,"",VLOOKUP($A15,参加者名簿!$A:$D,2,FALSE))</f>
        <v/>
      </c>
      <c r="D15" s="434"/>
      <c r="E15" s="433"/>
      <c r="F15" s="435"/>
      <c r="G15" s="431" t="str">
        <f>IF(ISERROR(VLOOKUP($E15,参加者名簿!$A:$D,2,FALSE))=TRUE,"",VLOOKUP($E15,参加者名簿!$A:$D,2,FALSE))</f>
        <v/>
      </c>
      <c r="H15" s="430"/>
      <c r="I15" s="417"/>
    </row>
    <row r="16" spans="1:20" ht="20.149999999999999" customHeight="1" x14ac:dyDescent="0.2">
      <c r="A16" s="433"/>
      <c r="B16" s="435"/>
      <c r="C16" s="431" t="str">
        <f>IF(ISERROR(VLOOKUP($A16,参加者名簿!$A:$D,2,FALSE))=TRUE,"",VLOOKUP($A16,参加者名簿!$A:$D,2,FALSE))</f>
        <v/>
      </c>
      <c r="D16" s="434"/>
      <c r="E16" s="433"/>
      <c r="F16" s="435"/>
      <c r="G16" s="431" t="str">
        <f>IF(ISERROR(VLOOKUP($E16,参加者名簿!$A:$D,2,FALSE))=TRUE,"",VLOOKUP($E16,参加者名簿!$A:$D,2,FALSE))</f>
        <v/>
      </c>
      <c r="H16" s="430"/>
      <c r="I16" s="417"/>
    </row>
    <row r="17" spans="1:9" ht="20.149999999999999" customHeight="1" x14ac:dyDescent="0.2">
      <c r="A17" s="433"/>
      <c r="B17" s="435"/>
      <c r="C17" s="431" t="str">
        <f>IF(ISERROR(VLOOKUP($A17,参加者名簿!$A:$D,2,FALSE))=TRUE,"",VLOOKUP($A17,参加者名簿!$A:$D,2,FALSE))</f>
        <v/>
      </c>
      <c r="D17" s="434"/>
      <c r="E17" s="433"/>
      <c r="F17" s="435"/>
      <c r="G17" s="431" t="str">
        <f>IF(ISERROR(VLOOKUP($E17,参加者名簿!$A:$D,2,FALSE))=TRUE,"",VLOOKUP($E17,参加者名簿!$A:$D,2,FALSE))</f>
        <v/>
      </c>
      <c r="H17" s="430"/>
      <c r="I17" s="417"/>
    </row>
    <row r="18" spans="1:9" ht="20.149999999999999" customHeight="1" x14ac:dyDescent="0.2">
      <c r="A18" s="433"/>
      <c r="B18" s="435"/>
      <c r="C18" s="431" t="str">
        <f>IF(ISERROR(VLOOKUP($A18,参加者名簿!$A:$D,2,FALSE))=TRUE,"",VLOOKUP($A18,参加者名簿!$A:$D,2,FALSE))</f>
        <v/>
      </c>
      <c r="D18" s="434"/>
      <c r="E18" s="433"/>
      <c r="F18" s="435"/>
      <c r="G18" s="431" t="str">
        <f>IF(ISERROR(VLOOKUP($E18,参加者名簿!$A:$D,2,FALSE))=TRUE,"",VLOOKUP($E18,参加者名簿!$A:$D,2,FALSE))</f>
        <v/>
      </c>
      <c r="H18" s="430"/>
      <c r="I18" s="417"/>
    </row>
    <row r="19" spans="1:9" ht="20.149999999999999" customHeight="1" x14ac:dyDescent="0.2">
      <c r="A19" s="433"/>
      <c r="B19" s="435"/>
      <c r="C19" s="431" t="str">
        <f>IF(ISERROR(VLOOKUP($A19,参加者名簿!$A:$D,2,FALSE))=TRUE,"",VLOOKUP($A19,参加者名簿!$A:$D,2,FALSE))</f>
        <v/>
      </c>
      <c r="D19" s="434"/>
      <c r="E19" s="433"/>
      <c r="F19" s="435"/>
      <c r="G19" s="431" t="str">
        <f>IF(ISERROR(VLOOKUP($E19,参加者名簿!$A:$D,2,FALSE))=TRUE,"",VLOOKUP($E19,参加者名簿!$A:$D,2,FALSE))</f>
        <v/>
      </c>
      <c r="H19" s="430"/>
      <c r="I19" s="417"/>
    </row>
    <row r="20" spans="1:9" ht="20.149999999999999" customHeight="1" x14ac:dyDescent="0.2">
      <c r="A20" s="433"/>
      <c r="B20" s="435"/>
      <c r="C20" s="431" t="str">
        <f>IF(ISERROR(VLOOKUP($A20,参加者名簿!$A:$D,2,FALSE))=TRUE,"",VLOOKUP($A20,参加者名簿!$A:$D,2,FALSE))</f>
        <v/>
      </c>
      <c r="D20" s="434"/>
      <c r="E20" s="433"/>
      <c r="F20" s="435"/>
      <c r="G20" s="431" t="str">
        <f>IF(ISERROR(VLOOKUP($E20,参加者名簿!$A:$D,2,FALSE))=TRUE,"",VLOOKUP($E20,参加者名簿!$A:$D,2,FALSE))</f>
        <v/>
      </c>
      <c r="H20" s="430"/>
      <c r="I20" s="417"/>
    </row>
    <row r="21" spans="1:9" ht="20.149999999999999" customHeight="1" x14ac:dyDescent="0.2">
      <c r="A21" s="433"/>
      <c r="B21" s="435"/>
      <c r="C21" s="431" t="str">
        <f>IF(ISERROR(VLOOKUP($A21,参加者名簿!$A:$D,2,FALSE))=TRUE,"",VLOOKUP($A21,参加者名簿!$A:$D,2,FALSE))</f>
        <v/>
      </c>
      <c r="D21" s="434"/>
      <c r="E21" s="433"/>
      <c r="F21" s="435"/>
      <c r="G21" s="431" t="str">
        <f>IF(ISERROR(VLOOKUP($E21,参加者名簿!$A:$D,2,FALSE))=TRUE,"",VLOOKUP($E21,参加者名簿!$A:$D,2,FALSE))</f>
        <v/>
      </c>
      <c r="H21" s="430"/>
      <c r="I21" s="417"/>
    </row>
    <row r="22" spans="1:9" ht="20.149999999999999" customHeight="1" x14ac:dyDescent="0.2">
      <c r="A22" s="433"/>
      <c r="B22" s="435"/>
      <c r="C22" s="431" t="str">
        <f>IF(ISERROR(VLOOKUP($A22,参加者名簿!$A:$D,2,FALSE))=TRUE,"",VLOOKUP($A22,参加者名簿!$A:$D,2,FALSE))</f>
        <v/>
      </c>
      <c r="D22" s="434"/>
      <c r="E22" s="433"/>
      <c r="F22" s="435"/>
      <c r="G22" s="431" t="str">
        <f>IF(ISERROR(VLOOKUP($E22,参加者名簿!$A:$D,2,FALSE))=TRUE,"",VLOOKUP($E22,参加者名簿!$A:$D,2,FALSE))</f>
        <v/>
      </c>
      <c r="H22" s="430"/>
      <c r="I22" s="417"/>
    </row>
    <row r="23" spans="1:9" ht="20.149999999999999" customHeight="1" x14ac:dyDescent="0.2">
      <c r="A23" s="433"/>
      <c r="B23" s="435"/>
      <c r="C23" s="431" t="str">
        <f>IF(ISERROR(VLOOKUP($A23,参加者名簿!$A:$D,2,FALSE))=TRUE,"",VLOOKUP($A23,参加者名簿!$A:$D,2,FALSE))</f>
        <v/>
      </c>
      <c r="D23" s="434"/>
      <c r="E23" s="433"/>
      <c r="F23" s="435"/>
      <c r="G23" s="431" t="str">
        <f>IF(ISERROR(VLOOKUP($E23,参加者名簿!$A:$D,2,FALSE))=TRUE,"",VLOOKUP($E23,参加者名簿!$A:$D,2,FALSE))</f>
        <v/>
      </c>
      <c r="H23" s="430"/>
      <c r="I23" s="417"/>
    </row>
    <row r="24" spans="1:9" ht="20.149999999999999" customHeight="1" x14ac:dyDescent="0.2">
      <c r="A24" s="433"/>
      <c r="B24" s="432"/>
      <c r="C24" s="431" t="str">
        <f>IF(ISERROR(VLOOKUP($A24,参加者名簿!$A:$D,2,FALSE))=TRUE,"",VLOOKUP($A24,参加者名簿!$A:$D,2,FALSE))</f>
        <v/>
      </c>
      <c r="D24" s="434"/>
      <c r="E24" s="433"/>
      <c r="F24" s="435"/>
      <c r="G24" s="431" t="str">
        <f>IF(ISERROR(VLOOKUP($E24,参加者名簿!$A:$D,2,FALSE))=TRUE,"",VLOOKUP($E24,参加者名簿!$A:$D,2,FALSE))</f>
        <v/>
      </c>
      <c r="H24" s="430"/>
      <c r="I24" s="417"/>
    </row>
    <row r="25" spans="1:9" ht="20.149999999999999" customHeight="1" x14ac:dyDescent="0.2">
      <c r="A25" s="433"/>
      <c r="B25" s="432"/>
      <c r="C25" s="431" t="str">
        <f>IF(ISERROR(VLOOKUP($A25,参加者名簿!$A:$D,2,FALSE))=TRUE,"",VLOOKUP($A25,参加者名簿!$A:$D,2,FALSE))</f>
        <v/>
      </c>
      <c r="D25" s="434"/>
      <c r="E25" s="433"/>
      <c r="F25" s="435"/>
      <c r="G25" s="431" t="str">
        <f>IF(ISERROR(VLOOKUP($E25,参加者名簿!$A:$D,2,FALSE))=TRUE,"",VLOOKUP($E25,参加者名簿!$A:$D,2,FALSE))</f>
        <v/>
      </c>
      <c r="H25" s="430"/>
      <c r="I25" s="417"/>
    </row>
    <row r="26" spans="1:9" ht="20.149999999999999" customHeight="1" x14ac:dyDescent="0.2">
      <c r="A26" s="433"/>
      <c r="B26" s="432"/>
      <c r="C26" s="431" t="str">
        <f>IF(ISERROR(VLOOKUP($A26,参加者名簿!$A:$D,2,FALSE))=TRUE,"",VLOOKUP($A26,参加者名簿!$A:$D,2,FALSE))</f>
        <v/>
      </c>
      <c r="D26" s="434"/>
      <c r="E26" s="433"/>
      <c r="F26" s="435"/>
      <c r="G26" s="431" t="str">
        <f>IF(ISERROR(VLOOKUP($E26,参加者名簿!$A:$D,2,FALSE))=TRUE,"",VLOOKUP($E26,参加者名簿!$A:$D,2,FALSE))</f>
        <v/>
      </c>
      <c r="H26" s="430"/>
      <c r="I26" s="417"/>
    </row>
    <row r="27" spans="1:9" ht="20.149999999999999" customHeight="1" x14ac:dyDescent="0.2">
      <c r="A27" s="433"/>
      <c r="B27" s="432"/>
      <c r="C27" s="431" t="str">
        <f>IF(ISERROR(VLOOKUP($A27,参加者名簿!$A:$D,2,FALSE))=TRUE,"",VLOOKUP($A27,参加者名簿!$A:$D,2,FALSE))</f>
        <v/>
      </c>
      <c r="D27" s="434"/>
      <c r="E27" s="433"/>
      <c r="F27" s="432"/>
      <c r="G27" s="431" t="str">
        <f>IF(ISERROR(VLOOKUP($E27,参加者名簿!$A:$D,2,FALSE))=TRUE,"",VLOOKUP($E27,参加者名簿!$A:$D,2,FALSE))</f>
        <v/>
      </c>
      <c r="H27" s="430"/>
      <c r="I27" s="417"/>
    </row>
    <row r="28" spans="1:9" ht="20.149999999999999" customHeight="1" x14ac:dyDescent="0.2">
      <c r="A28" s="433"/>
      <c r="B28" s="432"/>
      <c r="C28" s="431" t="str">
        <f>IF(ISERROR(VLOOKUP($A28,参加者名簿!$A:$D,2,FALSE))=TRUE,"",VLOOKUP($A28,参加者名簿!$A:$D,2,FALSE))</f>
        <v/>
      </c>
      <c r="D28" s="434"/>
      <c r="E28" s="433"/>
      <c r="F28" s="432"/>
      <c r="G28" s="431" t="str">
        <f>IF(ISERROR(VLOOKUP($E28,参加者名簿!$A:$D,2,FALSE))=TRUE,"",VLOOKUP($E28,参加者名簿!$A:$D,2,FALSE))</f>
        <v/>
      </c>
      <c r="H28" s="430"/>
      <c r="I28" s="417"/>
    </row>
    <row r="29" spans="1:9" ht="20.149999999999999" customHeight="1" x14ac:dyDescent="0.2">
      <c r="A29" s="433"/>
      <c r="B29" s="432"/>
      <c r="C29" s="431" t="str">
        <f>IF(ISERROR(VLOOKUP($A29,参加者名簿!$A:$D,2,FALSE))=TRUE,"",VLOOKUP($A29,参加者名簿!$A:$D,2,FALSE))</f>
        <v/>
      </c>
      <c r="D29" s="434"/>
      <c r="E29" s="433"/>
      <c r="F29" s="432"/>
      <c r="G29" s="431" t="str">
        <f>IF(ISERROR(VLOOKUP($E29,参加者名簿!$A:$D,2,FALSE))=TRUE,"",VLOOKUP($E29,参加者名簿!$A:$D,2,FALSE))</f>
        <v/>
      </c>
      <c r="H29" s="430"/>
      <c r="I29" s="417"/>
    </row>
    <row r="30" spans="1:9" ht="20.149999999999999" customHeight="1" x14ac:dyDescent="0.2">
      <c r="A30" s="433"/>
      <c r="B30" s="432"/>
      <c r="C30" s="431" t="str">
        <f>IF(ISERROR(VLOOKUP($A30,参加者名簿!$A:$D,2,FALSE))=TRUE,"",VLOOKUP($A30,参加者名簿!$A:$D,2,FALSE))</f>
        <v/>
      </c>
      <c r="D30" s="434"/>
      <c r="E30" s="433"/>
      <c r="F30" s="432"/>
      <c r="G30" s="431" t="str">
        <f>IF(ISERROR(VLOOKUP($E30,参加者名簿!$A:$D,2,FALSE))=TRUE,"",VLOOKUP($E30,参加者名簿!$A:$D,2,FALSE))</f>
        <v/>
      </c>
      <c r="H30" s="430"/>
      <c r="I30" s="417"/>
    </row>
    <row r="31" spans="1:9" ht="20.149999999999999" customHeight="1" x14ac:dyDescent="0.2">
      <c r="A31" s="433"/>
      <c r="B31" s="432"/>
      <c r="C31" s="431" t="str">
        <f>IF(ISERROR(VLOOKUP($A31,参加者名簿!$A:$D,2,FALSE))=TRUE,"",VLOOKUP($A31,参加者名簿!$A:$D,2,FALSE))</f>
        <v/>
      </c>
      <c r="D31" s="434"/>
      <c r="E31" s="433"/>
      <c r="F31" s="432"/>
      <c r="G31" s="431" t="str">
        <f>IF(ISERROR(VLOOKUP($E31,参加者名簿!$A:$D,2,FALSE))=TRUE,"",VLOOKUP($E31,参加者名簿!$A:$D,2,FALSE))</f>
        <v/>
      </c>
      <c r="H31" s="430"/>
      <c r="I31" s="417"/>
    </row>
    <row r="32" spans="1:9" ht="20.149999999999999" customHeight="1" thickBot="1" x14ac:dyDescent="0.25">
      <c r="A32" s="433"/>
      <c r="B32" s="432"/>
      <c r="C32" s="431" t="str">
        <f>IF(ISERROR(VLOOKUP($A32,参加者名簿!$A:$D,2,FALSE))=TRUE,"",VLOOKUP($A32,参加者名簿!$A:$D,2,FALSE))</f>
        <v/>
      </c>
      <c r="D32" s="434"/>
      <c r="E32" s="433"/>
      <c r="F32" s="432"/>
      <c r="G32" s="431" t="str">
        <f>IF(ISERROR(VLOOKUP($E32,参加者名簿!$A:$D,2,FALSE))=TRUE,"",VLOOKUP($E32,参加者名簿!$A:$D,2,FALSE))</f>
        <v/>
      </c>
      <c r="H32" s="430"/>
      <c r="I32" s="417"/>
    </row>
    <row r="33" spans="1:20" ht="20.149999999999999" customHeight="1" thickBot="1" x14ac:dyDescent="0.25">
      <c r="A33" s="429" t="s">
        <v>6120</v>
      </c>
      <c r="B33" s="428">
        <f>COUNTIFS(C12:C32,"農業者",D12:D32,"○")+COUNTIFS(G12:G32,"農業者",H12:H32,"○")</f>
        <v>0</v>
      </c>
      <c r="C33" s="505" t="s">
        <v>6119</v>
      </c>
      <c r="D33" s="506"/>
      <c r="E33" s="428">
        <f>COUNTIFS(C12:C32,"農業者以外",D12:D32,"○")+COUNTIFS(G12:G32,"農業者以外",H12:H32,"○")</f>
        <v>0</v>
      </c>
      <c r="F33" s="427" t="s">
        <v>6118</v>
      </c>
      <c r="G33" s="495">
        <f>SUMIF(D12:D32,"○",B12:B32)+SUMIF(H12:H32,"○",F12:F32)</f>
        <v>0</v>
      </c>
      <c r="H33" s="496"/>
      <c r="I33" s="426"/>
    </row>
    <row r="34" spans="1:20" ht="20.149999999999999" customHeight="1" x14ac:dyDescent="0.2">
      <c r="A34" s="425" t="s">
        <v>6117</v>
      </c>
      <c r="B34" s="424"/>
      <c r="C34" s="424"/>
      <c r="D34" s="424"/>
      <c r="E34" s="424"/>
      <c r="F34" s="424"/>
      <c r="G34" s="424"/>
      <c r="H34" s="423"/>
      <c r="I34" s="417"/>
    </row>
    <row r="35" spans="1:20" ht="20.149999999999999" customHeight="1" x14ac:dyDescent="0.2">
      <c r="A35" s="422"/>
      <c r="B35" s="417"/>
      <c r="C35" s="417"/>
      <c r="D35" s="417"/>
      <c r="E35" s="417"/>
      <c r="F35" s="417"/>
      <c r="G35" s="417"/>
      <c r="H35" s="421"/>
      <c r="I35" s="417"/>
    </row>
    <row r="36" spans="1:20" ht="20.149999999999999" customHeight="1" x14ac:dyDescent="0.2">
      <c r="A36" s="422"/>
      <c r="B36" s="417"/>
      <c r="C36" s="417"/>
      <c r="D36" s="417"/>
      <c r="E36" s="417"/>
      <c r="F36" s="417"/>
      <c r="G36" s="417"/>
      <c r="H36" s="421"/>
      <c r="I36" s="417"/>
    </row>
    <row r="37" spans="1:20" ht="20.149999999999999" customHeight="1" x14ac:dyDescent="0.2">
      <c r="A37" s="422"/>
      <c r="B37" s="417"/>
      <c r="C37" s="417"/>
      <c r="D37" s="417"/>
      <c r="E37" s="417"/>
      <c r="F37" s="417"/>
      <c r="G37" s="417"/>
      <c r="H37" s="421"/>
      <c r="I37" s="417"/>
    </row>
    <row r="38" spans="1:20" ht="20.149999999999999" customHeight="1" x14ac:dyDescent="0.2">
      <c r="A38" s="422"/>
      <c r="B38" s="417"/>
      <c r="C38" s="417"/>
      <c r="D38" s="417"/>
      <c r="E38" s="417"/>
      <c r="F38" s="417"/>
      <c r="G38" s="417"/>
      <c r="H38" s="421"/>
      <c r="I38" s="417"/>
    </row>
    <row r="39" spans="1:20" ht="20.149999999999999" customHeight="1" x14ac:dyDescent="0.2">
      <c r="A39" s="422"/>
      <c r="B39" s="417"/>
      <c r="C39" s="417"/>
      <c r="D39" s="417"/>
      <c r="E39" s="417"/>
      <c r="F39" s="417"/>
      <c r="G39" s="417"/>
      <c r="H39" s="421"/>
      <c r="I39" s="417"/>
    </row>
    <row r="40" spans="1:20" ht="20.149999999999999" customHeight="1" x14ac:dyDescent="0.2">
      <c r="A40" s="422"/>
      <c r="B40" s="417"/>
      <c r="C40" s="417"/>
      <c r="D40" s="417"/>
      <c r="E40" s="417"/>
      <c r="F40" s="417"/>
      <c r="G40" s="417"/>
      <c r="H40" s="421"/>
      <c r="I40" s="417"/>
    </row>
    <row r="41" spans="1:20" ht="20.149999999999999" customHeight="1" x14ac:dyDescent="0.2">
      <c r="A41" s="422"/>
      <c r="B41" s="417"/>
      <c r="C41" s="417"/>
      <c r="D41" s="417"/>
      <c r="E41" s="417"/>
      <c r="F41" s="417"/>
      <c r="G41" s="417"/>
      <c r="H41" s="421"/>
      <c r="I41" s="417"/>
    </row>
    <row r="42" spans="1:20" ht="20.149999999999999" customHeight="1" thickBot="1" x14ac:dyDescent="0.25">
      <c r="A42" s="420"/>
      <c r="B42" s="419"/>
      <c r="C42" s="419"/>
      <c r="D42" s="419"/>
      <c r="E42" s="419"/>
      <c r="F42" s="419"/>
      <c r="G42" s="419"/>
      <c r="H42" s="418"/>
      <c r="I42" s="417"/>
    </row>
    <row r="43" spans="1:20" ht="20.149999999999999" customHeight="1" thickBot="1" x14ac:dyDescent="0.25">
      <c r="A43" s="416" t="s">
        <v>6116</v>
      </c>
      <c r="B43" s="415" t="s">
        <v>6115</v>
      </c>
      <c r="C43" s="415" t="s">
        <v>6142</v>
      </c>
      <c r="D43" s="414"/>
    </row>
    <row r="44" spans="1:20" ht="20.149999999999999" customHeight="1" thickBot="1" x14ac:dyDescent="0.35">
      <c r="A44" s="465" t="str">
        <f>A1</f>
        <v>令和</v>
      </c>
      <c r="B44" s="464">
        <f>B1</f>
        <v>0</v>
      </c>
      <c r="C44" s="789" t="s">
        <v>6144</v>
      </c>
      <c r="D44" s="789"/>
      <c r="E44" s="789"/>
      <c r="F44" s="789"/>
      <c r="G44" s="463" t="s">
        <v>6136</v>
      </c>
      <c r="H44" s="462">
        <f>H1+1</f>
        <v>2</v>
      </c>
      <c r="I44" s="461">
        <f>H44</f>
        <v>2</v>
      </c>
      <c r="J44" s="455">
        <f>F45</f>
        <v>0</v>
      </c>
      <c r="K44" s="455">
        <f>B46</f>
        <v>0</v>
      </c>
      <c r="L44" s="460" t="e">
        <f>F46-J47</f>
        <v>#VALUE!</v>
      </c>
      <c r="M44" s="459">
        <f>B76</f>
        <v>0</v>
      </c>
      <c r="N44" s="459">
        <f>E76</f>
        <v>0</v>
      </c>
      <c r="O44" s="455">
        <f>B48</f>
        <v>0</v>
      </c>
      <c r="P44" s="455">
        <f>D48</f>
        <v>0</v>
      </c>
      <c r="Q44" s="455">
        <f>F48</f>
        <v>0</v>
      </c>
      <c r="R44" s="1">
        <f>B52</f>
        <v>0</v>
      </c>
      <c r="S44" s="1">
        <f>D52</f>
        <v>0</v>
      </c>
      <c r="T44" s="1">
        <f>F52</f>
        <v>0</v>
      </c>
    </row>
    <row r="45" spans="1:20" ht="20.149999999999999" customHeight="1" thickBot="1" x14ac:dyDescent="0.25">
      <c r="A45" s="458" t="s">
        <v>6131</v>
      </c>
      <c r="B45" s="501">
        <f>B2</f>
        <v>0</v>
      </c>
      <c r="C45" s="501"/>
      <c r="D45" s="501"/>
      <c r="E45" s="457" t="s">
        <v>6130</v>
      </c>
      <c r="F45" s="512"/>
      <c r="G45" s="513"/>
      <c r="H45" s="514"/>
      <c r="I45" s="456"/>
    </row>
    <row r="46" spans="1:20" ht="20.149999999999999" customHeight="1" x14ac:dyDescent="0.2">
      <c r="A46" s="449" t="s">
        <v>173</v>
      </c>
      <c r="B46" s="454"/>
      <c r="C46" s="509" t="s">
        <v>6135</v>
      </c>
      <c r="D46" s="509"/>
      <c r="E46" s="454"/>
      <c r="F46" s="453" t="str">
        <f>IF((E46-B46)*24=0,"",(E46-B46)*24)</f>
        <v/>
      </c>
      <c r="G46" s="510" t="s">
        <v>6126</v>
      </c>
      <c r="H46" s="511"/>
      <c r="I46" s="450"/>
    </row>
    <row r="47" spans="1:20" ht="20.149999999999999" customHeight="1" thickBot="1" x14ac:dyDescent="0.25">
      <c r="A47" s="445" t="s">
        <v>6128</v>
      </c>
      <c r="B47" s="452"/>
      <c r="C47" s="492" t="s">
        <v>6134</v>
      </c>
      <c r="D47" s="492"/>
      <c r="E47" s="452"/>
      <c r="F47" s="451" t="str">
        <f>IF((E47-B47)*24=0,"",(E47-B47)*24)</f>
        <v/>
      </c>
      <c r="G47" s="493" t="s">
        <v>6126</v>
      </c>
      <c r="H47" s="494"/>
      <c r="I47" s="450"/>
      <c r="J47" s="1">
        <f>IF(F47="",0,F47)</f>
        <v>0</v>
      </c>
    </row>
    <row r="48" spans="1:20" ht="20.149999999999999" customHeight="1" x14ac:dyDescent="0.2">
      <c r="A48" s="449" t="s">
        <v>6125</v>
      </c>
      <c r="B48" s="515"/>
      <c r="C48" s="516"/>
      <c r="D48" s="526"/>
      <c r="E48" s="516"/>
      <c r="F48" s="515"/>
      <c r="G48" s="516"/>
      <c r="H48" s="448"/>
      <c r="I48" s="441"/>
    </row>
    <row r="49" spans="1:9" ht="20.149999999999999" customHeight="1" x14ac:dyDescent="0.2">
      <c r="A49" s="447" t="s">
        <v>6124</v>
      </c>
      <c r="B49" s="499" t="str">
        <f>IF(B$48="","",(IFERROR(VLOOKUP(B$48,【選択肢】!$K$3:$O$74,2,)," ")))</f>
        <v/>
      </c>
      <c r="C49" s="500"/>
      <c r="D49" s="499" t="str">
        <f>IF(D$48="","",(IFERROR(VLOOKUP(D$48,【選択肢】!$K$3:$O$74,2,)," ")))</f>
        <v/>
      </c>
      <c r="E49" s="500"/>
      <c r="F49" s="499" t="str">
        <f>IF(F$48="","",(IFERROR(VLOOKUP(F$48,【選択肢】!$K$3:$O$74,2,)," ")))</f>
        <v/>
      </c>
      <c r="G49" s="500"/>
      <c r="H49" s="446"/>
      <c r="I49" s="441"/>
    </row>
    <row r="50" spans="1:9" ht="20.149999999999999" customHeight="1" x14ac:dyDescent="0.2">
      <c r="A50" s="447" t="s">
        <v>5</v>
      </c>
      <c r="B50" s="499" t="str">
        <f>IF(B$48="","",(IFERROR(VLOOKUP(B$48,【選択肢】!$K$3:$O$74,4,)," ")))</f>
        <v/>
      </c>
      <c r="C50" s="500"/>
      <c r="D50" s="499" t="str">
        <f>IF(D$48="","",(IFERROR(VLOOKUP(D$48,【選択肢】!$K$3:$O$74,4,)," ")))</f>
        <v/>
      </c>
      <c r="E50" s="500"/>
      <c r="F50" s="499" t="str">
        <f>IF(F$48="","",(IFERROR(VLOOKUP(F$48,【選択肢】!$K$3:$O$74,4,)," ")))</f>
        <v/>
      </c>
      <c r="G50" s="500"/>
      <c r="H50" s="446"/>
      <c r="I50" s="441"/>
    </row>
    <row r="51" spans="1:9" ht="20.149999999999999" customHeight="1" x14ac:dyDescent="0.2">
      <c r="A51" s="445" t="s">
        <v>6123</v>
      </c>
      <c r="B51" s="499" t="str">
        <f>IF(B$48="","",(IFERROR(VLOOKUP(B$48,【選択肢】!$K$3:$O$74,5,)," ")))</f>
        <v/>
      </c>
      <c r="C51" s="500"/>
      <c r="D51" s="499" t="str">
        <f>IF(D$48="","",(IFERROR(VLOOKUP(D$48,【選択肢】!$K$3:$O$74,5,)," ")))</f>
        <v/>
      </c>
      <c r="E51" s="500"/>
      <c r="F51" s="499" t="str">
        <f>IF(F$48="","",(IFERROR(VLOOKUP(F$48,【選択肢】!$K$3:$O$74,5,)," ")))</f>
        <v/>
      </c>
      <c r="G51" s="500"/>
      <c r="H51" s="444"/>
      <c r="I51" s="441"/>
    </row>
    <row r="52" spans="1:9" ht="20.149999999999999" customHeight="1" thickBot="1" x14ac:dyDescent="0.25">
      <c r="A52" s="443" t="s">
        <v>12</v>
      </c>
      <c r="B52" s="507"/>
      <c r="C52" s="508"/>
      <c r="D52" s="507"/>
      <c r="E52" s="508"/>
      <c r="F52" s="517"/>
      <c r="G52" s="518"/>
      <c r="H52" s="442"/>
      <c r="I52" s="441"/>
    </row>
    <row r="53" spans="1:9" ht="20.149999999999999" customHeight="1" x14ac:dyDescent="0.2">
      <c r="A53" s="519" t="s">
        <v>6122</v>
      </c>
      <c r="B53" s="503"/>
      <c r="C53" s="503"/>
      <c r="D53" s="503"/>
      <c r="E53" s="503"/>
      <c r="F53" s="503"/>
      <c r="G53" s="503"/>
      <c r="H53" s="520"/>
      <c r="I53" s="436"/>
    </row>
    <row r="54" spans="1:9" ht="20.149999999999999" customHeight="1" x14ac:dyDescent="0.2">
      <c r="A54" s="440" t="s">
        <v>29</v>
      </c>
      <c r="B54" s="439" t="s">
        <v>2</v>
      </c>
      <c r="C54" s="438" t="s">
        <v>6112</v>
      </c>
      <c r="D54" s="437" t="s">
        <v>6121</v>
      </c>
      <c r="E54" s="440" t="s">
        <v>29</v>
      </c>
      <c r="F54" s="439" t="s">
        <v>2</v>
      </c>
      <c r="G54" s="438" t="s">
        <v>6112</v>
      </c>
      <c r="H54" s="437" t="s">
        <v>6121</v>
      </c>
      <c r="I54" s="436"/>
    </row>
    <row r="55" spans="1:9" ht="20.149999999999999" customHeight="1" x14ac:dyDescent="0.2">
      <c r="A55" s="433"/>
      <c r="B55" s="435"/>
      <c r="C55" s="431" t="str">
        <f>IF(ISERROR(VLOOKUP($A55,参加者名簿!$A:$D,2,FALSE))=TRUE,"",VLOOKUP($A55,参加者名簿!$A:$D,2,FALSE))</f>
        <v/>
      </c>
      <c r="D55" s="434"/>
      <c r="E55" s="433"/>
      <c r="F55" s="435"/>
      <c r="G55" s="431" t="str">
        <f>IF(ISERROR(VLOOKUP($E55,参加者名簿!$A:$D,2,FALSE))=TRUE,"",VLOOKUP($E55,参加者名簿!$A:$D,2,FALSE))</f>
        <v/>
      </c>
      <c r="H55" s="430"/>
      <c r="I55" s="417"/>
    </row>
    <row r="56" spans="1:9" ht="20.149999999999999" customHeight="1" x14ac:dyDescent="0.2">
      <c r="A56" s="433"/>
      <c r="B56" s="435"/>
      <c r="C56" s="431" t="str">
        <f>IF(ISERROR(VLOOKUP($A56,参加者名簿!$A:$D,2,FALSE))=TRUE,"",VLOOKUP($A56,参加者名簿!$A:$D,2,FALSE))</f>
        <v/>
      </c>
      <c r="D56" s="434"/>
      <c r="E56" s="433"/>
      <c r="F56" s="435"/>
      <c r="G56" s="431" t="str">
        <f>IF(ISERROR(VLOOKUP($E56,参加者名簿!$A:$D,2,FALSE))=TRUE,"",VLOOKUP($E56,参加者名簿!$A:$D,2,FALSE))</f>
        <v/>
      </c>
      <c r="H56" s="430"/>
      <c r="I56" s="417"/>
    </row>
    <row r="57" spans="1:9" ht="20.149999999999999" customHeight="1" x14ac:dyDescent="0.2">
      <c r="A57" s="433"/>
      <c r="B57" s="435"/>
      <c r="C57" s="431" t="str">
        <f>IF(ISERROR(VLOOKUP($A57,参加者名簿!$A:$D,2,FALSE))=TRUE,"",VLOOKUP($A57,参加者名簿!$A:$D,2,FALSE))</f>
        <v/>
      </c>
      <c r="D57" s="434"/>
      <c r="E57" s="433"/>
      <c r="F57" s="435"/>
      <c r="G57" s="431" t="str">
        <f>IF(ISERROR(VLOOKUP($E57,参加者名簿!$A:$D,2,FALSE))=TRUE,"",VLOOKUP($E57,参加者名簿!$A:$D,2,FALSE))</f>
        <v/>
      </c>
      <c r="H57" s="430"/>
      <c r="I57" s="417"/>
    </row>
    <row r="58" spans="1:9" ht="20.149999999999999" customHeight="1" x14ac:dyDescent="0.2">
      <c r="A58" s="433"/>
      <c r="B58" s="435"/>
      <c r="C58" s="431" t="str">
        <f>IF(ISERROR(VLOOKUP($A58,参加者名簿!$A:$D,2,FALSE))=TRUE,"",VLOOKUP($A58,参加者名簿!$A:$D,2,FALSE))</f>
        <v/>
      </c>
      <c r="D58" s="434"/>
      <c r="E58" s="433"/>
      <c r="F58" s="435"/>
      <c r="G58" s="431" t="str">
        <f>IF(ISERROR(VLOOKUP($E58,参加者名簿!$A:$D,2,FALSE))=TRUE,"",VLOOKUP($E58,参加者名簿!$A:$D,2,FALSE))</f>
        <v/>
      </c>
      <c r="H58" s="430"/>
      <c r="I58" s="417"/>
    </row>
    <row r="59" spans="1:9" ht="20.149999999999999" customHeight="1" x14ac:dyDescent="0.2">
      <c r="A59" s="433"/>
      <c r="B59" s="435"/>
      <c r="C59" s="431" t="str">
        <f>IF(ISERROR(VLOOKUP($A59,参加者名簿!$A:$D,2,FALSE))=TRUE,"",VLOOKUP($A59,参加者名簿!$A:$D,2,FALSE))</f>
        <v/>
      </c>
      <c r="D59" s="434"/>
      <c r="E59" s="433"/>
      <c r="F59" s="435"/>
      <c r="G59" s="431" t="str">
        <f>IF(ISERROR(VLOOKUP($E59,参加者名簿!$A:$D,2,FALSE))=TRUE,"",VLOOKUP($E59,参加者名簿!$A:$D,2,FALSE))</f>
        <v/>
      </c>
      <c r="H59" s="430"/>
      <c r="I59" s="417"/>
    </row>
    <row r="60" spans="1:9" ht="20.149999999999999" customHeight="1" x14ac:dyDescent="0.2">
      <c r="A60" s="433"/>
      <c r="B60" s="435"/>
      <c r="C60" s="431" t="str">
        <f>IF(ISERROR(VLOOKUP($A60,参加者名簿!$A:$D,2,FALSE))=TRUE,"",VLOOKUP($A60,参加者名簿!$A:$D,2,FALSE))</f>
        <v/>
      </c>
      <c r="D60" s="434"/>
      <c r="E60" s="433"/>
      <c r="F60" s="435"/>
      <c r="G60" s="431" t="str">
        <f>IF(ISERROR(VLOOKUP($E60,参加者名簿!$A:$D,2,FALSE))=TRUE,"",VLOOKUP($E60,参加者名簿!$A:$D,2,FALSE))</f>
        <v/>
      </c>
      <c r="H60" s="430"/>
      <c r="I60" s="417"/>
    </row>
    <row r="61" spans="1:9" ht="20.149999999999999" customHeight="1" x14ac:dyDescent="0.2">
      <c r="A61" s="433"/>
      <c r="B61" s="432"/>
      <c r="C61" s="431" t="str">
        <f>IF(ISERROR(VLOOKUP($A61,参加者名簿!$A:$D,2,FALSE))=TRUE,"",VLOOKUP($A61,参加者名簿!$A:$D,2,FALSE))</f>
        <v/>
      </c>
      <c r="D61" s="434"/>
      <c r="E61" s="433"/>
      <c r="F61" s="435"/>
      <c r="G61" s="431" t="str">
        <f>IF(ISERROR(VLOOKUP($E61,参加者名簿!$A:$D,2,FALSE))=TRUE,"",VLOOKUP($E61,参加者名簿!$A:$D,2,FALSE))</f>
        <v/>
      </c>
      <c r="H61" s="430"/>
      <c r="I61" s="417"/>
    </row>
    <row r="62" spans="1:9" ht="20.149999999999999" customHeight="1" x14ac:dyDescent="0.2">
      <c r="A62" s="433"/>
      <c r="B62" s="432"/>
      <c r="C62" s="431" t="str">
        <f>IF(ISERROR(VLOOKUP($A62,参加者名簿!$A:$D,2,FALSE))=TRUE,"",VLOOKUP($A62,参加者名簿!$A:$D,2,FALSE))</f>
        <v/>
      </c>
      <c r="D62" s="434"/>
      <c r="E62" s="433"/>
      <c r="F62" s="435"/>
      <c r="G62" s="431" t="str">
        <f>IF(ISERROR(VLOOKUP($E62,参加者名簿!$A:$D,2,FALSE))=TRUE,"",VLOOKUP($E62,参加者名簿!$A:$D,2,FALSE))</f>
        <v/>
      </c>
      <c r="H62" s="430"/>
      <c r="I62" s="417"/>
    </row>
    <row r="63" spans="1:9" ht="20.149999999999999" customHeight="1" x14ac:dyDescent="0.2">
      <c r="A63" s="433"/>
      <c r="B63" s="432"/>
      <c r="C63" s="431" t="str">
        <f>IF(ISERROR(VLOOKUP($A63,参加者名簿!$A:$D,2,FALSE))=TRUE,"",VLOOKUP($A63,参加者名簿!$A:$D,2,FALSE))</f>
        <v/>
      </c>
      <c r="D63" s="434"/>
      <c r="E63" s="433"/>
      <c r="F63" s="435"/>
      <c r="G63" s="431" t="str">
        <f>IF(ISERROR(VLOOKUP($E63,参加者名簿!$A:$D,2,FALSE))=TRUE,"",VLOOKUP($E63,参加者名簿!$A:$D,2,FALSE))</f>
        <v/>
      </c>
      <c r="H63" s="430"/>
      <c r="I63" s="417"/>
    </row>
    <row r="64" spans="1:9" ht="20.149999999999999" customHeight="1" x14ac:dyDescent="0.2">
      <c r="A64" s="433"/>
      <c r="B64" s="432"/>
      <c r="C64" s="431" t="str">
        <f>IF(ISERROR(VLOOKUP($A64,参加者名簿!$A:$D,2,FALSE))=TRUE,"",VLOOKUP($A64,参加者名簿!$A:$D,2,FALSE))</f>
        <v/>
      </c>
      <c r="D64" s="434"/>
      <c r="E64" s="433"/>
      <c r="F64" s="435"/>
      <c r="G64" s="431" t="str">
        <f>IF(ISERROR(VLOOKUP($E64,参加者名簿!$A:$D,2,FALSE))=TRUE,"",VLOOKUP($E64,参加者名簿!$A:$D,2,FALSE))</f>
        <v/>
      </c>
      <c r="H64" s="430"/>
      <c r="I64" s="417"/>
    </row>
    <row r="65" spans="1:9" ht="20.149999999999999" customHeight="1" x14ac:dyDescent="0.2">
      <c r="A65" s="433"/>
      <c r="B65" s="432"/>
      <c r="C65" s="431" t="str">
        <f>IF(ISERROR(VLOOKUP($A65,参加者名簿!$A:$D,2,FALSE))=TRUE,"",VLOOKUP($A65,参加者名簿!$A:$D,2,FALSE))</f>
        <v/>
      </c>
      <c r="D65" s="434"/>
      <c r="E65" s="433"/>
      <c r="F65" s="435"/>
      <c r="G65" s="431" t="str">
        <f>IF(ISERROR(VLOOKUP($E65,参加者名簿!$A:$D,2,FALSE))=TRUE,"",VLOOKUP($E65,参加者名簿!$A:$D,2,FALSE))</f>
        <v/>
      </c>
      <c r="H65" s="430"/>
      <c r="I65" s="417"/>
    </row>
    <row r="66" spans="1:9" ht="20.149999999999999" customHeight="1" x14ac:dyDescent="0.2">
      <c r="A66" s="433"/>
      <c r="B66" s="432"/>
      <c r="C66" s="431" t="str">
        <f>IF(ISERROR(VLOOKUP($A66,参加者名簿!$A:$D,2,FALSE))=TRUE,"",VLOOKUP($A66,参加者名簿!$A:$D,2,FALSE))</f>
        <v/>
      </c>
      <c r="D66" s="434"/>
      <c r="E66" s="433"/>
      <c r="F66" s="435"/>
      <c r="G66" s="431" t="str">
        <f>IF(ISERROR(VLOOKUP($E66,参加者名簿!$A:$D,2,FALSE))=TRUE,"",VLOOKUP($E66,参加者名簿!$A:$D,2,FALSE))</f>
        <v/>
      </c>
      <c r="H66" s="430"/>
      <c r="I66" s="417"/>
    </row>
    <row r="67" spans="1:9" ht="20.149999999999999" customHeight="1" x14ac:dyDescent="0.2">
      <c r="A67" s="433"/>
      <c r="B67" s="432"/>
      <c r="C67" s="431" t="str">
        <f>IF(ISERROR(VLOOKUP($A67,参加者名簿!$A:$D,2,FALSE))=TRUE,"",VLOOKUP($A67,参加者名簿!$A:$D,2,FALSE))</f>
        <v/>
      </c>
      <c r="D67" s="434"/>
      <c r="E67" s="433"/>
      <c r="F67" s="435"/>
      <c r="G67" s="431" t="str">
        <f>IF(ISERROR(VLOOKUP($E67,参加者名簿!$A:$D,2,FALSE))=TRUE,"",VLOOKUP($E67,参加者名簿!$A:$D,2,FALSE))</f>
        <v/>
      </c>
      <c r="H67" s="430"/>
      <c r="I67" s="417"/>
    </row>
    <row r="68" spans="1:9" ht="20.149999999999999" customHeight="1" x14ac:dyDescent="0.2">
      <c r="A68" s="433"/>
      <c r="B68" s="432"/>
      <c r="C68" s="431" t="str">
        <f>IF(ISERROR(VLOOKUP($A68,参加者名簿!$A:$D,2,FALSE))=TRUE,"",VLOOKUP($A68,参加者名簿!$A:$D,2,FALSE))</f>
        <v/>
      </c>
      <c r="D68" s="434"/>
      <c r="E68" s="433"/>
      <c r="F68" s="435"/>
      <c r="G68" s="431" t="str">
        <f>IF(ISERROR(VLOOKUP($E68,参加者名簿!$A:$D,2,FALSE))=TRUE,"",VLOOKUP($E68,参加者名簿!$A:$D,2,FALSE))</f>
        <v/>
      </c>
      <c r="H68" s="430"/>
      <c r="I68" s="417"/>
    </row>
    <row r="69" spans="1:9" ht="20.149999999999999" customHeight="1" x14ac:dyDescent="0.2">
      <c r="A69" s="433"/>
      <c r="B69" s="432"/>
      <c r="C69" s="431" t="str">
        <f>IF(ISERROR(VLOOKUP($A69,参加者名簿!$A:$D,2,FALSE))=TRUE,"",VLOOKUP($A69,参加者名簿!$A:$D,2,FALSE))</f>
        <v/>
      </c>
      <c r="D69" s="434"/>
      <c r="E69" s="433"/>
      <c r="F69" s="435"/>
      <c r="G69" s="431" t="str">
        <f>IF(ISERROR(VLOOKUP($E69,参加者名簿!$A:$D,2,FALSE))=TRUE,"",VLOOKUP($E69,参加者名簿!$A:$D,2,FALSE))</f>
        <v/>
      </c>
      <c r="H69" s="430"/>
      <c r="I69" s="417"/>
    </row>
    <row r="70" spans="1:9" ht="20.149999999999999" customHeight="1" x14ac:dyDescent="0.2">
      <c r="A70" s="433"/>
      <c r="B70" s="432"/>
      <c r="C70" s="431" t="str">
        <f>IF(ISERROR(VLOOKUP($A70,参加者名簿!$A:$D,2,FALSE))=TRUE,"",VLOOKUP($A70,参加者名簿!$A:$D,2,FALSE))</f>
        <v/>
      </c>
      <c r="D70" s="434"/>
      <c r="E70" s="433"/>
      <c r="F70" s="432"/>
      <c r="G70" s="431" t="str">
        <f>IF(ISERROR(VLOOKUP($E70,参加者名簿!$A:$D,2,FALSE))=TRUE,"",VLOOKUP($E70,参加者名簿!$A:$D,2,FALSE))</f>
        <v/>
      </c>
      <c r="H70" s="430"/>
      <c r="I70" s="417"/>
    </row>
    <row r="71" spans="1:9" ht="20.149999999999999" customHeight="1" x14ac:dyDescent="0.2">
      <c r="A71" s="433"/>
      <c r="B71" s="432"/>
      <c r="C71" s="431" t="str">
        <f>IF(ISERROR(VLOOKUP($A71,参加者名簿!$A:$D,2,FALSE))=TRUE,"",VLOOKUP($A71,参加者名簿!$A:$D,2,FALSE))</f>
        <v/>
      </c>
      <c r="D71" s="434"/>
      <c r="E71" s="433"/>
      <c r="F71" s="432"/>
      <c r="G71" s="431" t="str">
        <f>IF(ISERROR(VLOOKUP($E71,参加者名簿!$A:$D,2,FALSE))=TRUE,"",VLOOKUP($E71,参加者名簿!$A:$D,2,FALSE))</f>
        <v/>
      </c>
      <c r="H71" s="430"/>
      <c r="I71" s="417"/>
    </row>
    <row r="72" spans="1:9" ht="20.149999999999999" customHeight="1" x14ac:dyDescent="0.2">
      <c r="A72" s="433"/>
      <c r="B72" s="432"/>
      <c r="C72" s="431" t="str">
        <f>IF(ISERROR(VLOOKUP($A72,参加者名簿!$A:$D,2,FALSE))=TRUE,"",VLOOKUP($A72,参加者名簿!$A:$D,2,FALSE))</f>
        <v/>
      </c>
      <c r="D72" s="434"/>
      <c r="E72" s="433"/>
      <c r="F72" s="432"/>
      <c r="G72" s="431" t="str">
        <f>IF(ISERROR(VLOOKUP($E72,参加者名簿!$A:$D,2,FALSE))=TRUE,"",VLOOKUP($E72,参加者名簿!$A:$D,2,FALSE))</f>
        <v/>
      </c>
      <c r="H72" s="430"/>
      <c r="I72" s="417"/>
    </row>
    <row r="73" spans="1:9" ht="20.149999999999999" customHeight="1" x14ac:dyDescent="0.2">
      <c r="A73" s="433"/>
      <c r="B73" s="432"/>
      <c r="C73" s="431" t="str">
        <f>IF(ISERROR(VLOOKUP($A73,参加者名簿!$A:$D,2,FALSE))=TRUE,"",VLOOKUP($A73,参加者名簿!$A:$D,2,FALSE))</f>
        <v/>
      </c>
      <c r="D73" s="434"/>
      <c r="E73" s="433"/>
      <c r="F73" s="432"/>
      <c r="G73" s="431" t="str">
        <f>IF(ISERROR(VLOOKUP($E73,参加者名簿!$A:$D,2,FALSE))=TRUE,"",VLOOKUP($E73,参加者名簿!$A:$D,2,FALSE))</f>
        <v/>
      </c>
      <c r="H73" s="430"/>
      <c r="I73" s="417"/>
    </row>
    <row r="74" spans="1:9" ht="20.149999999999999" customHeight="1" x14ac:dyDescent="0.2">
      <c r="A74" s="433"/>
      <c r="B74" s="432"/>
      <c r="C74" s="431" t="str">
        <f>IF(ISERROR(VLOOKUP($A74,参加者名簿!$A:$D,2,FALSE))=TRUE,"",VLOOKUP($A74,参加者名簿!$A:$D,2,FALSE))</f>
        <v/>
      </c>
      <c r="D74" s="434"/>
      <c r="E74" s="433"/>
      <c r="F74" s="432"/>
      <c r="G74" s="431" t="str">
        <f>IF(ISERROR(VLOOKUP($E74,参加者名簿!$A:$D,2,FALSE))=TRUE,"",VLOOKUP($E74,参加者名簿!$A:$D,2,FALSE))</f>
        <v/>
      </c>
      <c r="H74" s="430"/>
      <c r="I74" s="417"/>
    </row>
    <row r="75" spans="1:9" ht="20.149999999999999" customHeight="1" thickBot="1" x14ac:dyDescent="0.25">
      <c r="A75" s="433"/>
      <c r="B75" s="432"/>
      <c r="C75" s="431" t="str">
        <f>IF(ISERROR(VLOOKUP($A75,参加者名簿!$A:$D,2,FALSE))=TRUE,"",VLOOKUP($A75,参加者名簿!$A:$D,2,FALSE))</f>
        <v/>
      </c>
      <c r="D75" s="434"/>
      <c r="E75" s="433"/>
      <c r="F75" s="432"/>
      <c r="G75" s="431" t="str">
        <f>IF(ISERROR(VLOOKUP($E75,参加者名簿!$A:$D,2,FALSE))=TRUE,"",VLOOKUP($E75,参加者名簿!$A:$D,2,FALSE))</f>
        <v/>
      </c>
      <c r="H75" s="430"/>
      <c r="I75" s="417"/>
    </row>
    <row r="76" spans="1:9" ht="20.149999999999999" customHeight="1" thickBot="1" x14ac:dyDescent="0.25">
      <c r="A76" s="429" t="s">
        <v>6120</v>
      </c>
      <c r="B76" s="428">
        <f>COUNTIFS(C55:C75,"農業者",D55:D75,"○")+COUNTIFS(G55:G75,"農業者",H55:H75,"○")</f>
        <v>0</v>
      </c>
      <c r="C76" s="505" t="s">
        <v>6119</v>
      </c>
      <c r="D76" s="506"/>
      <c r="E76" s="428">
        <f>COUNTIFS(C55:C75,"農業者以外",D55:D75,"○")+COUNTIFS(G55:G75,"農業者以外",H55:H75,"○")</f>
        <v>0</v>
      </c>
      <c r="F76" s="427" t="s">
        <v>6118</v>
      </c>
      <c r="G76" s="495">
        <f>SUMIF(D55:D75,"○",B55:B75)+SUMIF(H55:H75,"○",F55:F75)</f>
        <v>0</v>
      </c>
      <c r="H76" s="496"/>
      <c r="I76" s="426"/>
    </row>
    <row r="77" spans="1:9" ht="20.149999999999999" customHeight="1" x14ac:dyDescent="0.2">
      <c r="A77" s="425" t="s">
        <v>6117</v>
      </c>
      <c r="B77" s="424"/>
      <c r="C77" s="424"/>
      <c r="D77" s="424"/>
      <c r="E77" s="424"/>
      <c r="F77" s="424"/>
      <c r="G77" s="424"/>
      <c r="H77" s="423"/>
      <c r="I77" s="417"/>
    </row>
    <row r="78" spans="1:9" ht="20.149999999999999" customHeight="1" x14ac:dyDescent="0.2">
      <c r="A78" s="422"/>
      <c r="B78" s="417"/>
      <c r="C78" s="417"/>
      <c r="D78" s="417"/>
      <c r="E78" s="417"/>
      <c r="F78" s="417"/>
      <c r="G78" s="417"/>
      <c r="H78" s="421"/>
      <c r="I78" s="417"/>
    </row>
    <row r="79" spans="1:9" ht="20.149999999999999" customHeight="1" x14ac:dyDescent="0.2">
      <c r="A79" s="422"/>
      <c r="B79" s="417"/>
      <c r="C79" s="417"/>
      <c r="D79" s="417"/>
      <c r="E79" s="417"/>
      <c r="F79" s="417"/>
      <c r="G79" s="417"/>
      <c r="H79" s="421"/>
      <c r="I79" s="417"/>
    </row>
    <row r="80" spans="1:9" ht="20.149999999999999" customHeight="1" x14ac:dyDescent="0.2">
      <c r="A80" s="422"/>
      <c r="B80" s="417"/>
      <c r="C80" s="417"/>
      <c r="D80" s="417"/>
      <c r="E80" s="417"/>
      <c r="F80" s="417"/>
      <c r="G80" s="417"/>
      <c r="H80" s="421"/>
      <c r="I80" s="417"/>
    </row>
    <row r="81" spans="1:20" ht="20.149999999999999" customHeight="1" x14ac:dyDescent="0.2">
      <c r="A81" s="422"/>
      <c r="B81" s="417"/>
      <c r="C81" s="417"/>
      <c r="D81" s="417"/>
      <c r="E81" s="417"/>
      <c r="F81" s="417"/>
      <c r="G81" s="417"/>
      <c r="H81" s="421"/>
      <c r="I81" s="417"/>
    </row>
    <row r="82" spans="1:20" ht="20.149999999999999" customHeight="1" x14ac:dyDescent="0.2">
      <c r="A82" s="422"/>
      <c r="B82" s="417"/>
      <c r="C82" s="417"/>
      <c r="D82" s="417"/>
      <c r="E82" s="417"/>
      <c r="F82" s="417"/>
      <c r="G82" s="417"/>
      <c r="H82" s="421"/>
      <c r="I82" s="417"/>
    </row>
    <row r="83" spans="1:20" ht="20.149999999999999" customHeight="1" x14ac:dyDescent="0.2">
      <c r="A83" s="422"/>
      <c r="B83" s="417"/>
      <c r="C83" s="417"/>
      <c r="D83" s="417"/>
      <c r="E83" s="417"/>
      <c r="F83" s="417"/>
      <c r="G83" s="417"/>
      <c r="H83" s="421"/>
      <c r="I83" s="417"/>
    </row>
    <row r="84" spans="1:20" ht="20.149999999999999" customHeight="1" x14ac:dyDescent="0.2">
      <c r="A84" s="422"/>
      <c r="B84" s="417"/>
      <c r="C84" s="417"/>
      <c r="D84" s="417"/>
      <c r="E84" s="417"/>
      <c r="F84" s="417"/>
      <c r="G84" s="417"/>
      <c r="H84" s="421"/>
      <c r="I84" s="417"/>
    </row>
    <row r="85" spans="1:20" ht="20.149999999999999" customHeight="1" thickBot="1" x14ac:dyDescent="0.25">
      <c r="A85" s="420"/>
      <c r="B85" s="419"/>
      <c r="C85" s="419"/>
      <c r="D85" s="419"/>
      <c r="E85" s="419"/>
      <c r="F85" s="419"/>
      <c r="G85" s="419"/>
      <c r="H85" s="418"/>
      <c r="I85" s="417"/>
    </row>
    <row r="86" spans="1:20" ht="20.149999999999999" customHeight="1" thickBot="1" x14ac:dyDescent="0.25">
      <c r="A86" s="416" t="s">
        <v>6116</v>
      </c>
      <c r="B86" s="415" t="s">
        <v>6115</v>
      </c>
      <c r="C86" s="415" t="s">
        <v>6137</v>
      </c>
      <c r="D86" s="414"/>
    </row>
    <row r="87" spans="1:20" ht="20.149999999999999" customHeight="1" thickBot="1" x14ac:dyDescent="0.35">
      <c r="A87" s="465" t="str">
        <f>A44</f>
        <v>令和</v>
      </c>
      <c r="B87" s="464">
        <f>B44</f>
        <v>0</v>
      </c>
      <c r="C87" s="789" t="str">
        <f>C44</f>
        <v>年度　多面的機能支払交付金に係る作業日報</v>
      </c>
      <c r="D87" s="789"/>
      <c r="E87" s="789"/>
      <c r="F87" s="789"/>
      <c r="G87" s="463" t="s">
        <v>6136</v>
      </c>
      <c r="H87" s="462">
        <f>H44+1</f>
        <v>3</v>
      </c>
      <c r="I87" s="461">
        <f>H87</f>
        <v>3</v>
      </c>
      <c r="J87" s="455">
        <f>F88</f>
        <v>0</v>
      </c>
      <c r="K87" s="455">
        <f>B89</f>
        <v>0</v>
      </c>
      <c r="L87" s="460" t="e">
        <f>F89-J90</f>
        <v>#VALUE!</v>
      </c>
      <c r="M87" s="459">
        <f>B119</f>
        <v>0</v>
      </c>
      <c r="N87" s="459">
        <f>E119</f>
        <v>0</v>
      </c>
      <c r="O87" s="455">
        <f>B91</f>
        <v>0</v>
      </c>
      <c r="P87" s="455">
        <f>D91</f>
        <v>0</v>
      </c>
      <c r="Q87" s="455">
        <f>F91</f>
        <v>0</v>
      </c>
      <c r="R87" s="1">
        <f>B95</f>
        <v>0</v>
      </c>
      <c r="S87" s="1">
        <f>D95</f>
        <v>0</v>
      </c>
      <c r="T87" s="1">
        <f>F95</f>
        <v>0</v>
      </c>
    </row>
    <row r="88" spans="1:20" ht="20.149999999999999" customHeight="1" thickBot="1" x14ac:dyDescent="0.25">
      <c r="A88" s="458" t="s">
        <v>6131</v>
      </c>
      <c r="B88" s="513">
        <f>B45</f>
        <v>0</v>
      </c>
      <c r="C88" s="521"/>
      <c r="D88" s="522"/>
      <c r="E88" s="457" t="s">
        <v>6130</v>
      </c>
      <c r="F88" s="523"/>
      <c r="G88" s="524"/>
      <c r="H88" s="525"/>
      <c r="I88" s="466"/>
    </row>
    <row r="89" spans="1:20" ht="20.149999999999999" customHeight="1" x14ac:dyDescent="0.2">
      <c r="A89" s="449" t="s">
        <v>173</v>
      </c>
      <c r="B89" s="454"/>
      <c r="C89" s="509" t="s">
        <v>6135</v>
      </c>
      <c r="D89" s="509"/>
      <c r="E89" s="454"/>
      <c r="F89" s="453" t="str">
        <f>IF((E89-B89)*24=0,"",(E89-B89)*24)</f>
        <v/>
      </c>
      <c r="G89" s="510" t="s">
        <v>6126</v>
      </c>
      <c r="H89" s="511"/>
      <c r="I89" s="450"/>
    </row>
    <row r="90" spans="1:20" ht="20.149999999999999" customHeight="1" thickBot="1" x14ac:dyDescent="0.25">
      <c r="A90" s="445" t="s">
        <v>6128</v>
      </c>
      <c r="B90" s="452"/>
      <c r="C90" s="492" t="s">
        <v>6135</v>
      </c>
      <c r="D90" s="492"/>
      <c r="E90" s="452"/>
      <c r="F90" s="451" t="str">
        <f>IF((E90-B90)*24=0,"",(E90-B90)*24)</f>
        <v/>
      </c>
      <c r="G90" s="493" t="s">
        <v>6126</v>
      </c>
      <c r="H90" s="494"/>
      <c r="I90" s="450"/>
      <c r="J90" s="1">
        <f>IF(F90="",0,F90)</f>
        <v>0</v>
      </c>
    </row>
    <row r="91" spans="1:20" ht="20.149999999999999" customHeight="1" x14ac:dyDescent="0.2">
      <c r="A91" s="449" t="s">
        <v>6125</v>
      </c>
      <c r="B91" s="515"/>
      <c r="C91" s="516"/>
      <c r="D91" s="515"/>
      <c r="E91" s="516"/>
      <c r="F91" s="515"/>
      <c r="G91" s="516"/>
      <c r="H91" s="448"/>
      <c r="I91" s="441"/>
    </row>
    <row r="92" spans="1:20" ht="20.149999999999999" customHeight="1" x14ac:dyDescent="0.2">
      <c r="A92" s="447" t="s">
        <v>6124</v>
      </c>
      <c r="B92" s="499" t="str">
        <f>IF(B$91="","",(IFERROR(VLOOKUP(B$91,【選択肢】!$K$3:$O$74,2,)," ")))</f>
        <v/>
      </c>
      <c r="C92" s="500"/>
      <c r="D92" s="499" t="str">
        <f>IF(D$91="","",(IFERROR(VLOOKUP(D$91,【選択肢】!$K$3:$O$74,2,)," ")))</f>
        <v/>
      </c>
      <c r="E92" s="500"/>
      <c r="F92" s="499" t="str">
        <f>IF(F$91="","",(IFERROR(VLOOKUP(F$91,【選択肢】!$K$3:$O$74,2,)," ")))</f>
        <v/>
      </c>
      <c r="G92" s="500"/>
      <c r="H92" s="446"/>
      <c r="I92" s="441"/>
    </row>
    <row r="93" spans="1:20" ht="20.149999999999999" customHeight="1" x14ac:dyDescent="0.2">
      <c r="A93" s="447" t="s">
        <v>5</v>
      </c>
      <c r="B93" s="499" t="str">
        <f>IF(B$91="","",(IFERROR(VLOOKUP(B$91,【選択肢】!$K$3:$O$74,4,)," ")))</f>
        <v/>
      </c>
      <c r="C93" s="500"/>
      <c r="D93" s="499" t="str">
        <f>IF(D$91="","",(IFERROR(VLOOKUP(D$91,【選択肢】!$K$3:$O$74,4,)," ")))</f>
        <v/>
      </c>
      <c r="E93" s="500"/>
      <c r="F93" s="499" t="str">
        <f>IF(F$91="","",(IFERROR(VLOOKUP(F$91,【選択肢】!$K$3:$O$74,4,)," ")))</f>
        <v/>
      </c>
      <c r="G93" s="500"/>
      <c r="H93" s="446"/>
      <c r="I93" s="441"/>
    </row>
    <row r="94" spans="1:20" ht="20.149999999999999" customHeight="1" x14ac:dyDescent="0.2">
      <c r="A94" s="445" t="s">
        <v>6123</v>
      </c>
      <c r="B94" s="499" t="str">
        <f>IF(B$91="","",(IFERROR(VLOOKUP(B$91,【選択肢】!$K$3:$O$74,5,)," ")))</f>
        <v/>
      </c>
      <c r="C94" s="500"/>
      <c r="D94" s="499" t="str">
        <f>IF(D$91="","",(IFERROR(VLOOKUP(D$91,【選択肢】!$K$3:$O$74,5,)," ")))</f>
        <v/>
      </c>
      <c r="E94" s="500"/>
      <c r="F94" s="499" t="str">
        <f>IF(F$91="","",(IFERROR(VLOOKUP(F$91,【選択肢】!$K$3:$O$74,5,)," ")))</f>
        <v/>
      </c>
      <c r="G94" s="500"/>
      <c r="H94" s="444"/>
      <c r="I94" s="441"/>
    </row>
    <row r="95" spans="1:20" ht="20.149999999999999" customHeight="1" thickBot="1" x14ac:dyDescent="0.25">
      <c r="A95" s="443" t="s">
        <v>12</v>
      </c>
      <c r="B95" s="507"/>
      <c r="C95" s="508"/>
      <c r="D95" s="507"/>
      <c r="E95" s="508"/>
      <c r="F95" s="517"/>
      <c r="G95" s="518"/>
      <c r="H95" s="442"/>
      <c r="I95" s="441"/>
    </row>
    <row r="96" spans="1:20" ht="20.149999999999999" customHeight="1" x14ac:dyDescent="0.2">
      <c r="A96" s="519" t="s">
        <v>6122</v>
      </c>
      <c r="B96" s="503"/>
      <c r="C96" s="503"/>
      <c r="D96" s="503"/>
      <c r="E96" s="503"/>
      <c r="F96" s="503"/>
      <c r="G96" s="503"/>
      <c r="H96" s="520"/>
      <c r="I96" s="436"/>
    </row>
    <row r="97" spans="1:9" ht="20.149999999999999" customHeight="1" x14ac:dyDescent="0.2">
      <c r="A97" s="440" t="s">
        <v>29</v>
      </c>
      <c r="B97" s="439" t="s">
        <v>2</v>
      </c>
      <c r="C97" s="438" t="s">
        <v>6112</v>
      </c>
      <c r="D97" s="437" t="s">
        <v>6121</v>
      </c>
      <c r="E97" s="440" t="s">
        <v>29</v>
      </c>
      <c r="F97" s="439" t="s">
        <v>2</v>
      </c>
      <c r="G97" s="438" t="s">
        <v>6112</v>
      </c>
      <c r="H97" s="437" t="s">
        <v>6121</v>
      </c>
      <c r="I97" s="436"/>
    </row>
    <row r="98" spans="1:9" ht="20.149999999999999" customHeight="1" x14ac:dyDescent="0.2">
      <c r="A98" s="433"/>
      <c r="B98" s="435"/>
      <c r="C98" s="431" t="str">
        <f>IF(ISERROR(VLOOKUP($A98,参加者名簿!$A:$D,2,FALSE))=TRUE,"",VLOOKUP($A98,参加者名簿!$A:$D,2,FALSE))</f>
        <v/>
      </c>
      <c r="D98" s="434"/>
      <c r="E98" s="433"/>
      <c r="F98" s="435"/>
      <c r="G98" s="431" t="str">
        <f>IF(ISERROR(VLOOKUP($E98,参加者名簿!$A:$D,2,FALSE))=TRUE,"",VLOOKUP($E98,参加者名簿!$A:$D,2,FALSE))</f>
        <v/>
      </c>
      <c r="H98" s="430"/>
      <c r="I98" s="417"/>
    </row>
    <row r="99" spans="1:9" ht="20.149999999999999" customHeight="1" x14ac:dyDescent="0.2">
      <c r="A99" s="433"/>
      <c r="B99" s="435"/>
      <c r="C99" s="431" t="str">
        <f>IF(ISERROR(VLOOKUP($A99,参加者名簿!$A:$D,2,FALSE))=TRUE,"",VLOOKUP($A99,参加者名簿!$A:$D,2,FALSE))</f>
        <v/>
      </c>
      <c r="D99" s="434"/>
      <c r="E99" s="433"/>
      <c r="F99" s="435"/>
      <c r="G99" s="431" t="str">
        <f>IF(ISERROR(VLOOKUP($E99,参加者名簿!$A:$D,2,FALSE))=TRUE,"",VLOOKUP($E99,参加者名簿!$A:$D,2,FALSE))</f>
        <v/>
      </c>
      <c r="H99" s="430"/>
      <c r="I99" s="417"/>
    </row>
    <row r="100" spans="1:9" ht="20.149999999999999" customHeight="1" x14ac:dyDescent="0.2">
      <c r="A100" s="433"/>
      <c r="B100" s="435"/>
      <c r="C100" s="431" t="str">
        <f>IF(ISERROR(VLOOKUP($A100,参加者名簿!$A:$D,2,FALSE))=TRUE,"",VLOOKUP($A100,参加者名簿!$A:$D,2,FALSE))</f>
        <v/>
      </c>
      <c r="D100" s="434"/>
      <c r="E100" s="433"/>
      <c r="F100" s="435"/>
      <c r="G100" s="431" t="str">
        <f>IF(ISERROR(VLOOKUP($E100,参加者名簿!$A:$D,2,FALSE))=TRUE,"",VLOOKUP($E100,参加者名簿!$A:$D,2,FALSE))</f>
        <v/>
      </c>
      <c r="H100" s="430"/>
      <c r="I100" s="417"/>
    </row>
    <row r="101" spans="1:9" ht="20.149999999999999" customHeight="1" x14ac:dyDescent="0.2">
      <c r="A101" s="433"/>
      <c r="B101" s="435"/>
      <c r="C101" s="431" t="str">
        <f>IF(ISERROR(VLOOKUP($A101,参加者名簿!$A:$D,2,FALSE))=TRUE,"",VLOOKUP($A101,参加者名簿!$A:$D,2,FALSE))</f>
        <v/>
      </c>
      <c r="D101" s="434"/>
      <c r="E101" s="433"/>
      <c r="F101" s="435"/>
      <c r="G101" s="431" t="str">
        <f>IF(ISERROR(VLOOKUP($E101,参加者名簿!$A:$D,2,FALSE))=TRUE,"",VLOOKUP($E101,参加者名簿!$A:$D,2,FALSE))</f>
        <v/>
      </c>
      <c r="H101" s="430"/>
      <c r="I101" s="417"/>
    </row>
    <row r="102" spans="1:9" ht="20.149999999999999" customHeight="1" x14ac:dyDescent="0.2">
      <c r="A102" s="433"/>
      <c r="B102" s="435"/>
      <c r="C102" s="431" t="str">
        <f>IF(ISERROR(VLOOKUP($A102,参加者名簿!$A:$D,2,FALSE))=TRUE,"",VLOOKUP($A102,参加者名簿!$A:$D,2,FALSE))</f>
        <v/>
      </c>
      <c r="D102" s="434"/>
      <c r="E102" s="433"/>
      <c r="F102" s="435"/>
      <c r="G102" s="431" t="str">
        <f>IF(ISERROR(VLOOKUP($E102,参加者名簿!$A:$D,2,FALSE))=TRUE,"",VLOOKUP($E102,参加者名簿!$A:$D,2,FALSE))</f>
        <v/>
      </c>
      <c r="H102" s="430"/>
      <c r="I102" s="417"/>
    </row>
    <row r="103" spans="1:9" ht="20.149999999999999" customHeight="1" x14ac:dyDescent="0.2">
      <c r="A103" s="433"/>
      <c r="B103" s="435"/>
      <c r="C103" s="431" t="str">
        <f>IF(ISERROR(VLOOKUP($A103,参加者名簿!$A:$D,2,FALSE))=TRUE,"",VLOOKUP($A103,参加者名簿!$A:$D,2,FALSE))</f>
        <v/>
      </c>
      <c r="D103" s="434"/>
      <c r="E103" s="433"/>
      <c r="F103" s="435"/>
      <c r="G103" s="431" t="str">
        <f>IF(ISERROR(VLOOKUP($E103,参加者名簿!$A:$D,2,FALSE))=TRUE,"",VLOOKUP($E103,参加者名簿!$A:$D,2,FALSE))</f>
        <v/>
      </c>
      <c r="H103" s="430"/>
      <c r="I103" s="417"/>
    </row>
    <row r="104" spans="1:9" ht="20.149999999999999" customHeight="1" x14ac:dyDescent="0.2">
      <c r="A104" s="433"/>
      <c r="B104" s="432"/>
      <c r="C104" s="431" t="str">
        <f>IF(ISERROR(VLOOKUP($A104,参加者名簿!$A:$D,2,FALSE))=TRUE,"",VLOOKUP($A104,参加者名簿!$A:$D,2,FALSE))</f>
        <v/>
      </c>
      <c r="D104" s="434"/>
      <c r="E104" s="433"/>
      <c r="F104" s="435"/>
      <c r="G104" s="431" t="str">
        <f>IF(ISERROR(VLOOKUP($E104,参加者名簿!$A:$D,2,FALSE))=TRUE,"",VLOOKUP($E104,参加者名簿!$A:$D,2,FALSE))</f>
        <v/>
      </c>
      <c r="H104" s="430"/>
      <c r="I104" s="417"/>
    </row>
    <row r="105" spans="1:9" ht="20.149999999999999" customHeight="1" x14ac:dyDescent="0.2">
      <c r="A105" s="433"/>
      <c r="B105" s="432"/>
      <c r="C105" s="431" t="str">
        <f>IF(ISERROR(VLOOKUP($A105,参加者名簿!$A:$D,2,FALSE))=TRUE,"",VLOOKUP($A105,参加者名簿!$A:$D,2,FALSE))</f>
        <v/>
      </c>
      <c r="D105" s="434"/>
      <c r="E105" s="433"/>
      <c r="F105" s="435"/>
      <c r="G105" s="431" t="str">
        <f>IF(ISERROR(VLOOKUP($E105,参加者名簿!$A:$D,2,FALSE))=TRUE,"",VLOOKUP($E105,参加者名簿!$A:$D,2,FALSE))</f>
        <v/>
      </c>
      <c r="H105" s="430"/>
      <c r="I105" s="417"/>
    </row>
    <row r="106" spans="1:9" ht="20.149999999999999" customHeight="1" x14ac:dyDescent="0.2">
      <c r="A106" s="433"/>
      <c r="B106" s="432"/>
      <c r="C106" s="431" t="str">
        <f>IF(ISERROR(VLOOKUP($A106,参加者名簿!$A:$D,2,FALSE))=TRUE,"",VLOOKUP($A106,参加者名簿!$A:$D,2,FALSE))</f>
        <v/>
      </c>
      <c r="D106" s="434"/>
      <c r="E106" s="433"/>
      <c r="F106" s="435"/>
      <c r="G106" s="431" t="str">
        <f>IF(ISERROR(VLOOKUP($E106,参加者名簿!$A:$D,2,FALSE))=TRUE,"",VLOOKUP($E106,参加者名簿!$A:$D,2,FALSE))</f>
        <v/>
      </c>
      <c r="H106" s="430"/>
      <c r="I106" s="417"/>
    </row>
    <row r="107" spans="1:9" ht="20.149999999999999" customHeight="1" x14ac:dyDescent="0.2">
      <c r="A107" s="433"/>
      <c r="B107" s="432"/>
      <c r="C107" s="431" t="str">
        <f>IF(ISERROR(VLOOKUP($A107,参加者名簿!$A:$D,2,FALSE))=TRUE,"",VLOOKUP($A107,参加者名簿!$A:$D,2,FALSE))</f>
        <v/>
      </c>
      <c r="D107" s="434"/>
      <c r="E107" s="433"/>
      <c r="F107" s="435"/>
      <c r="G107" s="431" t="str">
        <f>IF(ISERROR(VLOOKUP($E107,参加者名簿!$A:$D,2,FALSE))=TRUE,"",VLOOKUP($E107,参加者名簿!$A:$D,2,FALSE))</f>
        <v/>
      </c>
      <c r="H107" s="430"/>
      <c r="I107" s="417"/>
    </row>
    <row r="108" spans="1:9" ht="20.149999999999999" customHeight="1" x14ac:dyDescent="0.2">
      <c r="A108" s="433"/>
      <c r="B108" s="432"/>
      <c r="C108" s="431" t="str">
        <f>IF(ISERROR(VLOOKUP($A108,参加者名簿!$A:$D,2,FALSE))=TRUE,"",VLOOKUP($A108,参加者名簿!$A:$D,2,FALSE))</f>
        <v/>
      </c>
      <c r="D108" s="434"/>
      <c r="E108" s="433"/>
      <c r="F108" s="435"/>
      <c r="G108" s="431" t="str">
        <f>IF(ISERROR(VLOOKUP($E108,参加者名簿!$A:$D,2,FALSE))=TRUE,"",VLOOKUP($E108,参加者名簿!$A:$D,2,FALSE))</f>
        <v/>
      </c>
      <c r="H108" s="430"/>
      <c r="I108" s="417"/>
    </row>
    <row r="109" spans="1:9" ht="20.149999999999999" customHeight="1" x14ac:dyDescent="0.2">
      <c r="A109" s="433"/>
      <c r="B109" s="432"/>
      <c r="C109" s="431" t="str">
        <f>IF(ISERROR(VLOOKUP($A109,参加者名簿!$A:$D,2,FALSE))=TRUE,"",VLOOKUP($A109,参加者名簿!$A:$D,2,FALSE))</f>
        <v/>
      </c>
      <c r="D109" s="434"/>
      <c r="E109" s="433"/>
      <c r="F109" s="435"/>
      <c r="G109" s="431" t="str">
        <f>IF(ISERROR(VLOOKUP($E109,参加者名簿!$A:$D,2,FALSE))=TRUE,"",VLOOKUP($E109,参加者名簿!$A:$D,2,FALSE))</f>
        <v/>
      </c>
      <c r="H109" s="430"/>
      <c r="I109" s="417"/>
    </row>
    <row r="110" spans="1:9" ht="20.149999999999999" customHeight="1" x14ac:dyDescent="0.2">
      <c r="A110" s="433"/>
      <c r="B110" s="432"/>
      <c r="C110" s="431" t="str">
        <f>IF(ISERROR(VLOOKUP($A110,参加者名簿!$A:$D,2,FALSE))=TRUE,"",VLOOKUP($A110,参加者名簿!$A:$D,2,FALSE))</f>
        <v/>
      </c>
      <c r="D110" s="434"/>
      <c r="E110" s="433"/>
      <c r="F110" s="435"/>
      <c r="G110" s="431" t="str">
        <f>IF(ISERROR(VLOOKUP($E110,参加者名簿!$A:$D,2,FALSE))=TRUE,"",VLOOKUP($E110,参加者名簿!$A:$D,2,FALSE))</f>
        <v/>
      </c>
      <c r="H110" s="430"/>
      <c r="I110" s="417"/>
    </row>
    <row r="111" spans="1:9" ht="20.149999999999999" customHeight="1" x14ac:dyDescent="0.2">
      <c r="A111" s="433"/>
      <c r="B111" s="432"/>
      <c r="C111" s="431" t="str">
        <f>IF(ISERROR(VLOOKUP($A111,参加者名簿!$A:$D,2,FALSE))=TRUE,"",VLOOKUP($A111,参加者名簿!$A:$D,2,FALSE))</f>
        <v/>
      </c>
      <c r="D111" s="434"/>
      <c r="E111" s="433"/>
      <c r="F111" s="435"/>
      <c r="G111" s="431" t="str">
        <f>IF(ISERROR(VLOOKUP($E111,参加者名簿!$A:$D,2,FALSE))=TRUE,"",VLOOKUP($E111,参加者名簿!$A:$D,2,FALSE))</f>
        <v/>
      </c>
      <c r="H111" s="430"/>
      <c r="I111" s="417"/>
    </row>
    <row r="112" spans="1:9" ht="20.149999999999999" customHeight="1" x14ac:dyDescent="0.2">
      <c r="A112" s="433"/>
      <c r="B112" s="432"/>
      <c r="C112" s="431" t="str">
        <f>IF(ISERROR(VLOOKUP($A112,参加者名簿!$A:$D,2,FALSE))=TRUE,"",VLOOKUP($A112,参加者名簿!$A:$D,2,FALSE))</f>
        <v/>
      </c>
      <c r="D112" s="434"/>
      <c r="E112" s="433"/>
      <c r="F112" s="435"/>
      <c r="G112" s="431" t="str">
        <f>IF(ISERROR(VLOOKUP($E112,参加者名簿!$A:$D,2,FALSE))=TRUE,"",VLOOKUP($E112,参加者名簿!$A:$D,2,FALSE))</f>
        <v/>
      </c>
      <c r="H112" s="430"/>
      <c r="I112" s="417"/>
    </row>
    <row r="113" spans="1:9" ht="20.149999999999999" customHeight="1" x14ac:dyDescent="0.2">
      <c r="A113" s="433"/>
      <c r="B113" s="432"/>
      <c r="C113" s="431" t="str">
        <f>IF(ISERROR(VLOOKUP($A113,参加者名簿!$A:$D,2,FALSE))=TRUE,"",VLOOKUP($A113,参加者名簿!$A:$D,2,FALSE))</f>
        <v/>
      </c>
      <c r="D113" s="434"/>
      <c r="E113" s="433"/>
      <c r="F113" s="432"/>
      <c r="G113" s="431" t="str">
        <f>IF(ISERROR(VLOOKUP($E113,参加者名簿!$A:$D,2,FALSE))=TRUE,"",VLOOKUP($E113,参加者名簿!$A:$D,2,FALSE))</f>
        <v/>
      </c>
      <c r="H113" s="430"/>
      <c r="I113" s="417"/>
    </row>
    <row r="114" spans="1:9" ht="20.149999999999999" customHeight="1" x14ac:dyDescent="0.2">
      <c r="A114" s="433"/>
      <c r="B114" s="432"/>
      <c r="C114" s="431" t="str">
        <f>IF(ISERROR(VLOOKUP($A114,参加者名簿!$A:$D,2,FALSE))=TRUE,"",VLOOKUP($A114,参加者名簿!$A:$D,2,FALSE))</f>
        <v/>
      </c>
      <c r="D114" s="434"/>
      <c r="E114" s="433"/>
      <c r="F114" s="432"/>
      <c r="G114" s="431" t="str">
        <f>IF(ISERROR(VLOOKUP($E114,参加者名簿!$A:$D,2,FALSE))=TRUE,"",VLOOKUP($E114,参加者名簿!$A:$D,2,FALSE))</f>
        <v/>
      </c>
      <c r="H114" s="430"/>
      <c r="I114" s="417"/>
    </row>
    <row r="115" spans="1:9" ht="20.149999999999999" customHeight="1" x14ac:dyDescent="0.2">
      <c r="A115" s="433"/>
      <c r="B115" s="432"/>
      <c r="C115" s="431" t="str">
        <f>IF(ISERROR(VLOOKUP($A115,参加者名簿!$A:$D,2,FALSE))=TRUE,"",VLOOKUP($A115,参加者名簿!$A:$D,2,FALSE))</f>
        <v/>
      </c>
      <c r="D115" s="434"/>
      <c r="E115" s="433"/>
      <c r="F115" s="432"/>
      <c r="G115" s="431" t="str">
        <f>IF(ISERROR(VLOOKUP($E115,参加者名簿!$A:$D,2,FALSE))=TRUE,"",VLOOKUP($E115,参加者名簿!$A:$D,2,FALSE))</f>
        <v/>
      </c>
      <c r="H115" s="430"/>
      <c r="I115" s="417"/>
    </row>
    <row r="116" spans="1:9" ht="20.149999999999999" customHeight="1" x14ac:dyDescent="0.2">
      <c r="A116" s="433"/>
      <c r="B116" s="432"/>
      <c r="C116" s="431" t="str">
        <f>IF(ISERROR(VLOOKUP($A116,参加者名簿!$A:$D,2,FALSE))=TRUE,"",VLOOKUP($A116,参加者名簿!$A:$D,2,FALSE))</f>
        <v/>
      </c>
      <c r="D116" s="434"/>
      <c r="E116" s="433"/>
      <c r="F116" s="432"/>
      <c r="G116" s="431" t="str">
        <f>IF(ISERROR(VLOOKUP($E116,参加者名簿!$A:$D,2,FALSE))=TRUE,"",VLOOKUP($E116,参加者名簿!$A:$D,2,FALSE))</f>
        <v/>
      </c>
      <c r="H116" s="430"/>
      <c r="I116" s="417"/>
    </row>
    <row r="117" spans="1:9" ht="20.149999999999999" customHeight="1" x14ac:dyDescent="0.2">
      <c r="A117" s="433"/>
      <c r="B117" s="432"/>
      <c r="C117" s="431" t="str">
        <f>IF(ISERROR(VLOOKUP($A117,参加者名簿!$A:$D,2,FALSE))=TRUE,"",VLOOKUP($A117,参加者名簿!$A:$D,2,FALSE))</f>
        <v/>
      </c>
      <c r="D117" s="434"/>
      <c r="E117" s="433"/>
      <c r="F117" s="432"/>
      <c r="G117" s="431" t="str">
        <f>IF(ISERROR(VLOOKUP($E117,参加者名簿!$A:$D,2,FALSE))=TRUE,"",VLOOKUP($E117,参加者名簿!$A:$D,2,FALSE))</f>
        <v/>
      </c>
      <c r="H117" s="430"/>
      <c r="I117" s="417"/>
    </row>
    <row r="118" spans="1:9" ht="20.149999999999999" customHeight="1" thickBot="1" x14ac:dyDescent="0.25">
      <c r="A118" s="433"/>
      <c r="B118" s="432"/>
      <c r="C118" s="431" t="str">
        <f>IF(ISERROR(VLOOKUP($A118,参加者名簿!$A:$D,2,FALSE))=TRUE,"",VLOOKUP($A118,参加者名簿!$A:$D,2,FALSE))</f>
        <v/>
      </c>
      <c r="D118" s="434"/>
      <c r="E118" s="433"/>
      <c r="F118" s="432"/>
      <c r="G118" s="431" t="str">
        <f>IF(ISERROR(VLOOKUP($E118,参加者名簿!$A:$D,2,FALSE))=TRUE,"",VLOOKUP($E118,参加者名簿!$A:$D,2,FALSE))</f>
        <v/>
      </c>
      <c r="H118" s="430"/>
      <c r="I118" s="417"/>
    </row>
    <row r="119" spans="1:9" ht="20.149999999999999" customHeight="1" thickBot="1" x14ac:dyDescent="0.25">
      <c r="A119" s="429" t="s">
        <v>6120</v>
      </c>
      <c r="B119" s="428">
        <f>COUNTIFS(C98:C118,"農業者",D98:D118,"○")+COUNTIFS(G98:G118,"農業者",H98:H118,"○")</f>
        <v>0</v>
      </c>
      <c r="C119" s="505" t="s">
        <v>6119</v>
      </c>
      <c r="D119" s="506"/>
      <c r="E119" s="428">
        <f>COUNTIFS(C98:C118,"農業者以外",D98:D118,"○")+COUNTIFS(G98:G118,"農業者以外",H98:H118,"○")</f>
        <v>0</v>
      </c>
      <c r="F119" s="427" t="s">
        <v>6118</v>
      </c>
      <c r="G119" s="495">
        <f>SUMIF(D98:D118,"○",B98:B118)+SUMIF(H98:H118,"○",F98:F118)</f>
        <v>0</v>
      </c>
      <c r="H119" s="496"/>
      <c r="I119" s="426"/>
    </row>
    <row r="120" spans="1:9" ht="20.149999999999999" customHeight="1" x14ac:dyDescent="0.2">
      <c r="A120" s="425" t="s">
        <v>6117</v>
      </c>
      <c r="B120" s="424"/>
      <c r="C120" s="424"/>
      <c r="D120" s="424"/>
      <c r="E120" s="424"/>
      <c r="F120" s="424"/>
      <c r="G120" s="424"/>
      <c r="H120" s="423"/>
      <c r="I120" s="417"/>
    </row>
    <row r="121" spans="1:9" ht="20.149999999999999" customHeight="1" x14ac:dyDescent="0.2">
      <c r="A121" s="422"/>
      <c r="B121" s="417"/>
      <c r="C121" s="417"/>
      <c r="D121" s="417"/>
      <c r="E121" s="417"/>
      <c r="F121" s="417"/>
      <c r="G121" s="417"/>
      <c r="H121" s="421"/>
      <c r="I121" s="417"/>
    </row>
    <row r="122" spans="1:9" ht="20.149999999999999" customHeight="1" x14ac:dyDescent="0.2">
      <c r="A122" s="422"/>
      <c r="B122" s="417"/>
      <c r="C122" s="417"/>
      <c r="D122" s="417"/>
      <c r="E122" s="417"/>
      <c r="F122" s="417"/>
      <c r="G122" s="417"/>
      <c r="H122" s="421"/>
      <c r="I122" s="417"/>
    </row>
    <row r="123" spans="1:9" ht="20.149999999999999" customHeight="1" x14ac:dyDescent="0.2">
      <c r="A123" s="422"/>
      <c r="B123" s="417"/>
      <c r="C123" s="417"/>
      <c r="D123" s="417"/>
      <c r="E123" s="417"/>
      <c r="F123" s="417"/>
      <c r="G123" s="417"/>
      <c r="H123" s="421"/>
      <c r="I123" s="417"/>
    </row>
    <row r="124" spans="1:9" ht="20.149999999999999" customHeight="1" x14ac:dyDescent="0.2">
      <c r="A124" s="422"/>
      <c r="B124" s="417"/>
      <c r="C124" s="417"/>
      <c r="D124" s="417"/>
      <c r="E124" s="417"/>
      <c r="F124" s="417"/>
      <c r="G124" s="417"/>
      <c r="H124" s="421"/>
      <c r="I124" s="417"/>
    </row>
    <row r="125" spans="1:9" ht="20.149999999999999" customHeight="1" x14ac:dyDescent="0.2">
      <c r="A125" s="422"/>
      <c r="B125" s="417"/>
      <c r="C125" s="417"/>
      <c r="D125" s="417"/>
      <c r="E125" s="417"/>
      <c r="F125" s="417"/>
      <c r="G125" s="417"/>
      <c r="H125" s="421"/>
      <c r="I125" s="417"/>
    </row>
    <row r="126" spans="1:9" ht="20.149999999999999" customHeight="1" x14ac:dyDescent="0.2">
      <c r="A126" s="422"/>
      <c r="B126" s="417"/>
      <c r="C126" s="417"/>
      <c r="D126" s="417"/>
      <c r="E126" s="417"/>
      <c r="F126" s="417"/>
      <c r="G126" s="417"/>
      <c r="H126" s="421"/>
      <c r="I126" s="417"/>
    </row>
    <row r="127" spans="1:9" ht="20.149999999999999" customHeight="1" x14ac:dyDescent="0.2">
      <c r="A127" s="422"/>
      <c r="B127" s="417"/>
      <c r="C127" s="417"/>
      <c r="D127" s="417"/>
      <c r="E127" s="417"/>
      <c r="F127" s="417"/>
      <c r="G127" s="417"/>
      <c r="H127" s="421"/>
      <c r="I127" s="417"/>
    </row>
    <row r="128" spans="1:9" ht="20.149999999999999" customHeight="1" thickBot="1" x14ac:dyDescent="0.25">
      <c r="A128" s="420"/>
      <c r="B128" s="419"/>
      <c r="C128" s="419"/>
      <c r="D128" s="419"/>
      <c r="E128" s="419"/>
      <c r="F128" s="419"/>
      <c r="G128" s="419"/>
      <c r="H128" s="418"/>
      <c r="I128" s="417"/>
    </row>
    <row r="129" spans="1:20" ht="20.149999999999999" customHeight="1" thickBot="1" x14ac:dyDescent="0.25">
      <c r="A129" s="416" t="s">
        <v>6116</v>
      </c>
      <c r="B129" s="415" t="s">
        <v>6115</v>
      </c>
      <c r="C129" s="415" t="s">
        <v>6139</v>
      </c>
      <c r="D129" s="414"/>
    </row>
    <row r="130" spans="1:20" ht="20.149999999999999" customHeight="1" thickBot="1" x14ac:dyDescent="0.35">
      <c r="A130" s="465" t="str">
        <f>A87</f>
        <v>令和</v>
      </c>
      <c r="B130" s="464">
        <f>B87</f>
        <v>0</v>
      </c>
      <c r="C130" s="789" t="str">
        <f>C87</f>
        <v>年度　多面的機能支払交付金に係る作業日報</v>
      </c>
      <c r="D130" s="789"/>
      <c r="E130" s="789"/>
      <c r="F130" s="789"/>
      <c r="G130" s="463" t="s">
        <v>6138</v>
      </c>
      <c r="H130" s="462">
        <f>H87+1</f>
        <v>4</v>
      </c>
      <c r="I130" s="461">
        <f>H130</f>
        <v>4</v>
      </c>
      <c r="J130" s="455">
        <f>F131</f>
        <v>0</v>
      </c>
      <c r="K130" s="455">
        <f>B132</f>
        <v>0</v>
      </c>
      <c r="L130" s="460" t="e">
        <f>F132-J133</f>
        <v>#VALUE!</v>
      </c>
      <c r="M130" s="459">
        <f>B162</f>
        <v>0</v>
      </c>
      <c r="N130" s="459">
        <f>E162</f>
        <v>0</v>
      </c>
      <c r="O130" s="455">
        <f>B134</f>
        <v>0</v>
      </c>
      <c r="P130" s="455">
        <f>D134</f>
        <v>0</v>
      </c>
      <c r="Q130" s="455">
        <f>F134</f>
        <v>0</v>
      </c>
      <c r="R130" s="1">
        <f>B138</f>
        <v>0</v>
      </c>
      <c r="S130" s="1">
        <f>D138</f>
        <v>0</v>
      </c>
      <c r="T130" s="1">
        <f>F138</f>
        <v>0</v>
      </c>
    </row>
    <row r="131" spans="1:20" ht="20.149999999999999" customHeight="1" thickBot="1" x14ac:dyDescent="0.25">
      <c r="A131" s="458" t="s">
        <v>6131</v>
      </c>
      <c r="B131" s="501">
        <f>B88</f>
        <v>0</v>
      </c>
      <c r="C131" s="501"/>
      <c r="D131" s="501"/>
      <c r="E131" s="457" t="s">
        <v>6130</v>
      </c>
      <c r="F131" s="512"/>
      <c r="G131" s="513"/>
      <c r="H131" s="514"/>
      <c r="I131" s="456"/>
    </row>
    <row r="132" spans="1:20" ht="20.149999999999999" customHeight="1" x14ac:dyDescent="0.2">
      <c r="A132" s="449" t="s">
        <v>173</v>
      </c>
      <c r="B132" s="454"/>
      <c r="C132" s="509" t="s">
        <v>6135</v>
      </c>
      <c r="D132" s="509"/>
      <c r="E132" s="454"/>
      <c r="F132" s="453" t="str">
        <f>IF((E132-B132)*24=0,"",(E132-B132)*24)</f>
        <v/>
      </c>
      <c r="G132" s="510" t="s">
        <v>6126</v>
      </c>
      <c r="H132" s="511"/>
      <c r="I132" s="450"/>
    </row>
    <row r="133" spans="1:20" ht="20.149999999999999" customHeight="1" thickBot="1" x14ac:dyDescent="0.25">
      <c r="A133" s="445" t="s">
        <v>6128</v>
      </c>
      <c r="B133" s="452"/>
      <c r="C133" s="492" t="s">
        <v>6135</v>
      </c>
      <c r="D133" s="492"/>
      <c r="E133" s="452"/>
      <c r="F133" s="451" t="str">
        <f>IF((E133-B133)*24=0,"",(E133-B133)*24)</f>
        <v/>
      </c>
      <c r="G133" s="493" t="s">
        <v>6126</v>
      </c>
      <c r="H133" s="494"/>
      <c r="I133" s="450"/>
      <c r="J133" s="1">
        <f>IF(F133="",0,F133)</f>
        <v>0</v>
      </c>
    </row>
    <row r="134" spans="1:20" ht="20.149999999999999" customHeight="1" x14ac:dyDescent="0.2">
      <c r="A134" s="449" t="s">
        <v>6125</v>
      </c>
      <c r="B134" s="515"/>
      <c r="C134" s="516"/>
      <c r="D134" s="515"/>
      <c r="E134" s="516"/>
      <c r="F134" s="515"/>
      <c r="G134" s="516"/>
      <c r="H134" s="448"/>
      <c r="I134" s="441"/>
    </row>
    <row r="135" spans="1:20" ht="20.149999999999999" customHeight="1" x14ac:dyDescent="0.2">
      <c r="A135" s="447" t="s">
        <v>6124</v>
      </c>
      <c r="B135" s="499" t="str">
        <f>IF(B$134="","",(IFERROR(VLOOKUP(B$134,【選択肢】!$K$3:$O$74,2,)," ")))</f>
        <v/>
      </c>
      <c r="C135" s="500"/>
      <c r="D135" s="499" t="str">
        <f>IF(D$134="","",(IFERROR(VLOOKUP(D$134,【選択肢】!$K$3:$O$74,2,)," ")))</f>
        <v/>
      </c>
      <c r="E135" s="500"/>
      <c r="F135" s="499" t="str">
        <f>IF(F$134="","",(IFERROR(VLOOKUP(F$134,【選択肢】!$K$3:$O$74,2,)," ")))</f>
        <v/>
      </c>
      <c r="G135" s="500"/>
      <c r="H135" s="446"/>
      <c r="I135" s="441"/>
    </row>
    <row r="136" spans="1:20" ht="20.149999999999999" customHeight="1" x14ac:dyDescent="0.2">
      <c r="A136" s="447" t="s">
        <v>5</v>
      </c>
      <c r="B136" s="499" t="str">
        <f>IF(B$134="","",(IFERROR(VLOOKUP(B$134,【選択肢】!$K$3:$O$74,4,)," ")))</f>
        <v/>
      </c>
      <c r="C136" s="500"/>
      <c r="D136" s="499" t="str">
        <f>IF(D$134="","",(IFERROR(VLOOKUP(D$134,【選択肢】!$K$3:$O$74,4,)," ")))</f>
        <v/>
      </c>
      <c r="E136" s="500"/>
      <c r="F136" s="499" t="str">
        <f>IF(F$134="","",(IFERROR(VLOOKUP(F$134,【選択肢】!$K$3:$O$74,4,)," ")))</f>
        <v/>
      </c>
      <c r="G136" s="500"/>
      <c r="H136" s="446"/>
      <c r="I136" s="441"/>
    </row>
    <row r="137" spans="1:20" ht="20.149999999999999" customHeight="1" x14ac:dyDescent="0.2">
      <c r="A137" s="445" t="s">
        <v>6123</v>
      </c>
      <c r="B137" s="499" t="str">
        <f>IF(B$134="","",(IFERROR(VLOOKUP(B$134,【選択肢】!$K$3:$O$74,5,)," ")))</f>
        <v/>
      </c>
      <c r="C137" s="500"/>
      <c r="D137" s="499" t="str">
        <f>IF(D$134="","",(IFERROR(VLOOKUP(D$134,【選択肢】!$K$3:$O$74,5,)," ")))</f>
        <v/>
      </c>
      <c r="E137" s="500"/>
      <c r="F137" s="499" t="str">
        <f>IF(F$134="","",(IFERROR(VLOOKUP(F$134,【選択肢】!$K$3:$O$74,5,)," ")))</f>
        <v/>
      </c>
      <c r="G137" s="500"/>
      <c r="H137" s="444"/>
      <c r="I137" s="441"/>
    </row>
    <row r="138" spans="1:20" ht="20.149999999999999" customHeight="1" thickBot="1" x14ac:dyDescent="0.25">
      <c r="A138" s="443" t="s">
        <v>12</v>
      </c>
      <c r="B138" s="507"/>
      <c r="C138" s="508"/>
      <c r="D138" s="507"/>
      <c r="E138" s="508"/>
      <c r="F138" s="517"/>
      <c r="G138" s="518"/>
      <c r="H138" s="442"/>
      <c r="I138" s="441"/>
    </row>
    <row r="139" spans="1:20" ht="20.149999999999999" customHeight="1" x14ac:dyDescent="0.2">
      <c r="A139" s="519" t="s">
        <v>6122</v>
      </c>
      <c r="B139" s="503"/>
      <c r="C139" s="503"/>
      <c r="D139" s="503"/>
      <c r="E139" s="503"/>
      <c r="F139" s="503"/>
      <c r="G139" s="503"/>
      <c r="H139" s="520"/>
      <c r="I139" s="436"/>
    </row>
    <row r="140" spans="1:20" ht="20.149999999999999" customHeight="1" x14ac:dyDescent="0.2">
      <c r="A140" s="440" t="s">
        <v>29</v>
      </c>
      <c r="B140" s="439" t="s">
        <v>2</v>
      </c>
      <c r="C140" s="438" t="s">
        <v>6112</v>
      </c>
      <c r="D140" s="437" t="s">
        <v>6121</v>
      </c>
      <c r="E140" s="440" t="s">
        <v>29</v>
      </c>
      <c r="F140" s="439" t="s">
        <v>2</v>
      </c>
      <c r="G140" s="438" t="s">
        <v>6112</v>
      </c>
      <c r="H140" s="437" t="s">
        <v>6121</v>
      </c>
      <c r="I140" s="436"/>
    </row>
    <row r="141" spans="1:20" ht="20.149999999999999" customHeight="1" x14ac:dyDescent="0.2">
      <c r="A141" s="433"/>
      <c r="B141" s="435"/>
      <c r="C141" s="431" t="str">
        <f>IF(ISERROR(VLOOKUP($A141,参加者名簿!$A:$D,2,FALSE))=TRUE,"",VLOOKUP($A141,参加者名簿!$A:$D,2,FALSE))</f>
        <v/>
      </c>
      <c r="D141" s="434"/>
      <c r="E141" s="433"/>
      <c r="F141" s="435"/>
      <c r="G141" s="431" t="str">
        <f>IF(ISERROR(VLOOKUP($E141,参加者名簿!$A:$D,2,FALSE))=TRUE,"",VLOOKUP($E141,参加者名簿!$A:$D,2,FALSE))</f>
        <v/>
      </c>
      <c r="H141" s="430"/>
      <c r="I141" s="417"/>
    </row>
    <row r="142" spans="1:20" ht="20.149999999999999" customHeight="1" x14ac:dyDescent="0.2">
      <c r="A142" s="433"/>
      <c r="B142" s="435"/>
      <c r="C142" s="431" t="str">
        <f>IF(ISERROR(VLOOKUP($A142,参加者名簿!$A:$D,2,FALSE))=TRUE,"",VLOOKUP($A142,参加者名簿!$A:$D,2,FALSE))</f>
        <v/>
      </c>
      <c r="D142" s="434"/>
      <c r="E142" s="433"/>
      <c r="F142" s="435"/>
      <c r="G142" s="431" t="str">
        <f>IF(ISERROR(VLOOKUP($E142,参加者名簿!$A:$D,2,FALSE))=TRUE,"",VLOOKUP($E142,参加者名簿!$A:$D,2,FALSE))</f>
        <v/>
      </c>
      <c r="H142" s="430"/>
      <c r="I142" s="417"/>
    </row>
    <row r="143" spans="1:20" ht="20.149999999999999" customHeight="1" x14ac:dyDescent="0.2">
      <c r="A143" s="433"/>
      <c r="B143" s="435"/>
      <c r="C143" s="431" t="str">
        <f>IF(ISERROR(VLOOKUP($A143,参加者名簿!$A:$D,2,FALSE))=TRUE,"",VLOOKUP($A143,参加者名簿!$A:$D,2,FALSE))</f>
        <v/>
      </c>
      <c r="D143" s="434"/>
      <c r="E143" s="433"/>
      <c r="F143" s="435"/>
      <c r="G143" s="431" t="str">
        <f>IF(ISERROR(VLOOKUP($E143,参加者名簿!$A:$D,2,FALSE))=TRUE,"",VLOOKUP($E143,参加者名簿!$A:$D,2,FALSE))</f>
        <v/>
      </c>
      <c r="H143" s="430"/>
      <c r="I143" s="417"/>
    </row>
    <row r="144" spans="1:20" ht="20.149999999999999" customHeight="1" x14ac:dyDescent="0.2">
      <c r="A144" s="433"/>
      <c r="B144" s="435"/>
      <c r="C144" s="431" t="str">
        <f>IF(ISERROR(VLOOKUP($A144,参加者名簿!$A:$D,2,FALSE))=TRUE,"",VLOOKUP($A144,参加者名簿!$A:$D,2,FALSE))</f>
        <v/>
      </c>
      <c r="D144" s="434"/>
      <c r="E144" s="433"/>
      <c r="F144" s="435"/>
      <c r="G144" s="431" t="str">
        <f>IF(ISERROR(VLOOKUP($E144,参加者名簿!$A:$D,2,FALSE))=TRUE,"",VLOOKUP($E144,参加者名簿!$A:$D,2,FALSE))</f>
        <v/>
      </c>
      <c r="H144" s="430"/>
      <c r="I144" s="417"/>
    </row>
    <row r="145" spans="1:9" ht="20.149999999999999" customHeight="1" x14ac:dyDescent="0.2">
      <c r="A145" s="433"/>
      <c r="B145" s="435"/>
      <c r="C145" s="431" t="str">
        <f>IF(ISERROR(VLOOKUP($A145,参加者名簿!$A:$D,2,FALSE))=TRUE,"",VLOOKUP($A145,参加者名簿!$A:$D,2,FALSE))</f>
        <v/>
      </c>
      <c r="D145" s="434"/>
      <c r="E145" s="433"/>
      <c r="F145" s="435"/>
      <c r="G145" s="431" t="str">
        <f>IF(ISERROR(VLOOKUP($E145,参加者名簿!$A:$D,2,FALSE))=TRUE,"",VLOOKUP($E145,参加者名簿!$A:$D,2,FALSE))</f>
        <v/>
      </c>
      <c r="H145" s="430"/>
      <c r="I145" s="417"/>
    </row>
    <row r="146" spans="1:9" ht="20.149999999999999" customHeight="1" x14ac:dyDescent="0.2">
      <c r="A146" s="433"/>
      <c r="B146" s="435"/>
      <c r="C146" s="431" t="str">
        <f>IF(ISERROR(VLOOKUP($A146,参加者名簿!$A:$D,2,FALSE))=TRUE,"",VLOOKUP($A146,参加者名簿!$A:$D,2,FALSE))</f>
        <v/>
      </c>
      <c r="D146" s="434"/>
      <c r="E146" s="433"/>
      <c r="F146" s="435"/>
      <c r="G146" s="431" t="str">
        <f>IF(ISERROR(VLOOKUP($E146,参加者名簿!$A:$D,2,FALSE))=TRUE,"",VLOOKUP($E146,参加者名簿!$A:$D,2,FALSE))</f>
        <v/>
      </c>
      <c r="H146" s="430"/>
      <c r="I146" s="417"/>
    </row>
    <row r="147" spans="1:9" ht="20.149999999999999" customHeight="1" x14ac:dyDescent="0.2">
      <c r="A147" s="433"/>
      <c r="B147" s="435"/>
      <c r="C147" s="431" t="str">
        <f>IF(ISERROR(VLOOKUP($A147,参加者名簿!$A:$D,2,FALSE))=TRUE,"",VLOOKUP($A147,参加者名簿!$A:$D,2,FALSE))</f>
        <v/>
      </c>
      <c r="D147" s="434"/>
      <c r="E147" s="433"/>
      <c r="F147" s="435"/>
      <c r="G147" s="431" t="str">
        <f>IF(ISERROR(VLOOKUP($E147,参加者名簿!$A:$D,2,FALSE))=TRUE,"",VLOOKUP($E147,参加者名簿!$A:$D,2,FALSE))</f>
        <v/>
      </c>
      <c r="H147" s="430"/>
      <c r="I147" s="417"/>
    </row>
    <row r="148" spans="1:9" ht="20.149999999999999" customHeight="1" x14ac:dyDescent="0.2">
      <c r="A148" s="433"/>
      <c r="B148" s="435"/>
      <c r="C148" s="431" t="str">
        <f>IF(ISERROR(VLOOKUP($A148,参加者名簿!$A:$D,2,FALSE))=TRUE,"",VLOOKUP($A148,参加者名簿!$A:$D,2,FALSE))</f>
        <v/>
      </c>
      <c r="D148" s="434"/>
      <c r="E148" s="433"/>
      <c r="F148" s="435"/>
      <c r="G148" s="431" t="str">
        <f>IF(ISERROR(VLOOKUP($E148,参加者名簿!$A:$D,2,FALSE))=TRUE,"",VLOOKUP($E148,参加者名簿!$A:$D,2,FALSE))</f>
        <v/>
      </c>
      <c r="H148" s="430"/>
      <c r="I148" s="417"/>
    </row>
    <row r="149" spans="1:9" ht="20.149999999999999" customHeight="1" x14ac:dyDescent="0.2">
      <c r="A149" s="433"/>
      <c r="B149" s="435"/>
      <c r="C149" s="431" t="str">
        <f>IF(ISERROR(VLOOKUP($A149,参加者名簿!$A:$D,2,FALSE))=TRUE,"",VLOOKUP($A149,参加者名簿!$A:$D,2,FALSE))</f>
        <v/>
      </c>
      <c r="D149" s="434"/>
      <c r="E149" s="433"/>
      <c r="F149" s="435"/>
      <c r="G149" s="431" t="str">
        <f>IF(ISERROR(VLOOKUP($E149,参加者名簿!$A:$D,2,FALSE))=TRUE,"",VLOOKUP($E149,参加者名簿!$A:$D,2,FALSE))</f>
        <v/>
      </c>
      <c r="H149" s="430"/>
      <c r="I149" s="417"/>
    </row>
    <row r="150" spans="1:9" ht="20.149999999999999" customHeight="1" x14ac:dyDescent="0.2">
      <c r="A150" s="433"/>
      <c r="B150" s="432"/>
      <c r="C150" s="431" t="str">
        <f>IF(ISERROR(VLOOKUP($A150,参加者名簿!$A:$D,2,FALSE))=TRUE,"",VLOOKUP($A150,参加者名簿!$A:$D,2,FALSE))</f>
        <v/>
      </c>
      <c r="D150" s="434"/>
      <c r="E150" s="433"/>
      <c r="F150" s="435"/>
      <c r="G150" s="431" t="str">
        <f>IF(ISERROR(VLOOKUP($E150,参加者名簿!$A:$D,2,FALSE))=TRUE,"",VLOOKUP($E150,参加者名簿!$A:$D,2,FALSE))</f>
        <v/>
      </c>
      <c r="H150" s="430"/>
      <c r="I150" s="417"/>
    </row>
    <row r="151" spans="1:9" ht="20.149999999999999" customHeight="1" x14ac:dyDescent="0.2">
      <c r="A151" s="433"/>
      <c r="B151" s="432"/>
      <c r="C151" s="431" t="str">
        <f>IF(ISERROR(VLOOKUP($A151,参加者名簿!$A:$D,2,FALSE))=TRUE,"",VLOOKUP($A151,参加者名簿!$A:$D,2,FALSE))</f>
        <v/>
      </c>
      <c r="D151" s="434"/>
      <c r="E151" s="433"/>
      <c r="F151" s="435"/>
      <c r="G151" s="431" t="str">
        <f>IF(ISERROR(VLOOKUP($E151,参加者名簿!$A:$D,2,FALSE))=TRUE,"",VLOOKUP($E151,参加者名簿!$A:$D,2,FALSE))</f>
        <v/>
      </c>
      <c r="H151" s="430"/>
      <c r="I151" s="417"/>
    </row>
    <row r="152" spans="1:9" ht="20.149999999999999" customHeight="1" x14ac:dyDescent="0.2">
      <c r="A152" s="433"/>
      <c r="B152" s="432"/>
      <c r="C152" s="431" t="str">
        <f>IF(ISERROR(VLOOKUP($A152,参加者名簿!$A:$D,2,FALSE))=TRUE,"",VLOOKUP($A152,参加者名簿!$A:$D,2,FALSE))</f>
        <v/>
      </c>
      <c r="D152" s="434"/>
      <c r="E152" s="433"/>
      <c r="F152" s="435"/>
      <c r="G152" s="431" t="str">
        <f>IF(ISERROR(VLOOKUP($E152,参加者名簿!$A:$D,2,FALSE))=TRUE,"",VLOOKUP($E152,参加者名簿!$A:$D,2,FALSE))</f>
        <v/>
      </c>
      <c r="H152" s="430"/>
      <c r="I152" s="417"/>
    </row>
    <row r="153" spans="1:9" ht="20.149999999999999" customHeight="1" x14ac:dyDescent="0.2">
      <c r="A153" s="433"/>
      <c r="B153" s="432"/>
      <c r="C153" s="431" t="str">
        <f>IF(ISERROR(VLOOKUP($A153,参加者名簿!$A:$D,2,FALSE))=TRUE,"",VLOOKUP($A153,参加者名簿!$A:$D,2,FALSE))</f>
        <v/>
      </c>
      <c r="D153" s="434"/>
      <c r="E153" s="433"/>
      <c r="F153" s="435"/>
      <c r="G153" s="431" t="str">
        <f>IF(ISERROR(VLOOKUP($E153,参加者名簿!$A:$D,2,FALSE))=TRUE,"",VLOOKUP($E153,参加者名簿!$A:$D,2,FALSE))</f>
        <v/>
      </c>
      <c r="H153" s="430"/>
      <c r="I153" s="417"/>
    </row>
    <row r="154" spans="1:9" ht="20.149999999999999" customHeight="1" x14ac:dyDescent="0.2">
      <c r="A154" s="433"/>
      <c r="B154" s="432"/>
      <c r="C154" s="431" t="str">
        <f>IF(ISERROR(VLOOKUP($A154,参加者名簿!$A:$D,2,FALSE))=TRUE,"",VLOOKUP($A154,参加者名簿!$A:$D,2,FALSE))</f>
        <v/>
      </c>
      <c r="D154" s="434"/>
      <c r="E154" s="433"/>
      <c r="F154" s="435"/>
      <c r="G154" s="431" t="str">
        <f>IF(ISERROR(VLOOKUP($E154,参加者名簿!$A:$D,2,FALSE))=TRUE,"",VLOOKUP($E154,参加者名簿!$A:$D,2,FALSE))</f>
        <v/>
      </c>
      <c r="H154" s="430"/>
      <c r="I154" s="417"/>
    </row>
    <row r="155" spans="1:9" ht="20.149999999999999" customHeight="1" x14ac:dyDescent="0.2">
      <c r="A155" s="433"/>
      <c r="B155" s="432"/>
      <c r="C155" s="431" t="str">
        <f>IF(ISERROR(VLOOKUP($A155,参加者名簿!$A:$D,2,FALSE))=TRUE,"",VLOOKUP($A155,参加者名簿!$A:$D,2,FALSE))</f>
        <v/>
      </c>
      <c r="D155" s="434"/>
      <c r="E155" s="433"/>
      <c r="F155" s="435"/>
      <c r="G155" s="431" t="str">
        <f>IF(ISERROR(VLOOKUP($E155,参加者名簿!$A:$D,2,FALSE))=TRUE,"",VLOOKUP($E155,参加者名簿!$A:$D,2,FALSE))</f>
        <v/>
      </c>
      <c r="H155" s="430"/>
      <c r="I155" s="417"/>
    </row>
    <row r="156" spans="1:9" ht="20.149999999999999" customHeight="1" x14ac:dyDescent="0.2">
      <c r="A156" s="433"/>
      <c r="B156" s="432"/>
      <c r="C156" s="431" t="str">
        <f>IF(ISERROR(VLOOKUP($A156,参加者名簿!$A:$D,2,FALSE))=TRUE,"",VLOOKUP($A156,参加者名簿!$A:$D,2,FALSE))</f>
        <v/>
      </c>
      <c r="D156" s="434"/>
      <c r="E156" s="433"/>
      <c r="F156" s="432"/>
      <c r="G156" s="431" t="str">
        <f>IF(ISERROR(VLOOKUP($E156,参加者名簿!$A:$D,2,FALSE))=TRUE,"",VLOOKUP($E156,参加者名簿!$A:$D,2,FALSE))</f>
        <v/>
      </c>
      <c r="H156" s="430"/>
      <c r="I156" s="417"/>
    </row>
    <row r="157" spans="1:9" ht="20.149999999999999" customHeight="1" x14ac:dyDescent="0.2">
      <c r="A157" s="433"/>
      <c r="B157" s="432"/>
      <c r="C157" s="431" t="str">
        <f>IF(ISERROR(VLOOKUP($A157,参加者名簿!$A:$D,2,FALSE))=TRUE,"",VLOOKUP($A157,参加者名簿!$A:$D,2,FALSE))</f>
        <v/>
      </c>
      <c r="D157" s="434"/>
      <c r="E157" s="433"/>
      <c r="F157" s="432"/>
      <c r="G157" s="431" t="str">
        <f>IF(ISERROR(VLOOKUP($E157,参加者名簿!$A:$D,2,FALSE))=TRUE,"",VLOOKUP($E157,参加者名簿!$A:$D,2,FALSE))</f>
        <v/>
      </c>
      <c r="H157" s="430"/>
      <c r="I157" s="417"/>
    </row>
    <row r="158" spans="1:9" ht="20.149999999999999" customHeight="1" x14ac:dyDescent="0.2">
      <c r="A158" s="433"/>
      <c r="B158" s="432"/>
      <c r="C158" s="431" t="str">
        <f>IF(ISERROR(VLOOKUP($A158,参加者名簿!$A:$D,2,FALSE))=TRUE,"",VLOOKUP($A158,参加者名簿!$A:$D,2,FALSE))</f>
        <v/>
      </c>
      <c r="D158" s="434"/>
      <c r="E158" s="433"/>
      <c r="F158" s="432"/>
      <c r="G158" s="431" t="str">
        <f>IF(ISERROR(VLOOKUP($E158,参加者名簿!$A:$D,2,FALSE))=TRUE,"",VLOOKUP($E158,参加者名簿!$A:$D,2,FALSE))</f>
        <v/>
      </c>
      <c r="H158" s="430"/>
      <c r="I158" s="417"/>
    </row>
    <row r="159" spans="1:9" ht="20.149999999999999" customHeight="1" x14ac:dyDescent="0.2">
      <c r="A159" s="433"/>
      <c r="B159" s="432"/>
      <c r="C159" s="431" t="str">
        <f>IF(ISERROR(VLOOKUP($A159,参加者名簿!$A:$D,2,FALSE))=TRUE,"",VLOOKUP($A159,参加者名簿!$A:$D,2,FALSE))</f>
        <v/>
      </c>
      <c r="D159" s="434"/>
      <c r="E159" s="433"/>
      <c r="F159" s="432"/>
      <c r="G159" s="431" t="str">
        <f>IF(ISERROR(VLOOKUP($E159,参加者名簿!$A:$D,2,FALSE))=TRUE,"",VLOOKUP($E159,参加者名簿!$A:$D,2,FALSE))</f>
        <v/>
      </c>
      <c r="H159" s="430"/>
      <c r="I159" s="417"/>
    </row>
    <row r="160" spans="1:9" ht="20.149999999999999" customHeight="1" x14ac:dyDescent="0.2">
      <c r="A160" s="433"/>
      <c r="B160" s="432"/>
      <c r="C160" s="431" t="str">
        <f>IF(ISERROR(VLOOKUP($A160,参加者名簿!$A:$D,2,FALSE))=TRUE,"",VLOOKUP($A160,参加者名簿!$A:$D,2,FALSE))</f>
        <v/>
      </c>
      <c r="D160" s="434"/>
      <c r="E160" s="433"/>
      <c r="F160" s="432"/>
      <c r="G160" s="431" t="str">
        <f>IF(ISERROR(VLOOKUP($E160,参加者名簿!$A:$D,2,FALSE))=TRUE,"",VLOOKUP($E160,参加者名簿!$A:$D,2,FALSE))</f>
        <v/>
      </c>
      <c r="H160" s="430"/>
      <c r="I160" s="417"/>
    </row>
    <row r="161" spans="1:20" ht="20.149999999999999" customHeight="1" thickBot="1" x14ac:dyDescent="0.25">
      <c r="A161" s="433"/>
      <c r="B161" s="432"/>
      <c r="C161" s="431" t="str">
        <f>IF(ISERROR(VLOOKUP($A161,参加者名簿!$A:$D,2,FALSE))=TRUE,"",VLOOKUP($A161,参加者名簿!$A:$D,2,FALSE))</f>
        <v/>
      </c>
      <c r="D161" s="434"/>
      <c r="E161" s="433"/>
      <c r="F161" s="432"/>
      <c r="G161" s="431" t="str">
        <f>IF(ISERROR(VLOOKUP($E161,参加者名簿!$A:$D,2,FALSE))=TRUE,"",VLOOKUP($E161,参加者名簿!$A:$D,2,FALSE))</f>
        <v/>
      </c>
      <c r="H161" s="430"/>
      <c r="I161" s="417"/>
    </row>
    <row r="162" spans="1:20" ht="20.149999999999999" customHeight="1" thickBot="1" x14ac:dyDescent="0.25">
      <c r="A162" s="429" t="s">
        <v>6120</v>
      </c>
      <c r="B162" s="428">
        <f>COUNTIFS(C141:C161,"農業者",D141:D161,"○")+COUNTIFS(G141:G161,"農業者",H141:H161,"○")</f>
        <v>0</v>
      </c>
      <c r="C162" s="505" t="s">
        <v>6119</v>
      </c>
      <c r="D162" s="506"/>
      <c r="E162" s="428">
        <f>COUNTIFS(C141:C161,"農業者以外",D141:D161,"○")+COUNTIFS(G141:G161,"農業者以外",H141:H161,"○")</f>
        <v>0</v>
      </c>
      <c r="F162" s="427" t="s">
        <v>6118</v>
      </c>
      <c r="G162" s="495">
        <f>SUMIF(D141:D161,"○",B141:B161)+SUMIF(H141:H161,"○",F141:F161)</f>
        <v>0</v>
      </c>
      <c r="H162" s="496"/>
      <c r="I162" s="426"/>
    </row>
    <row r="163" spans="1:20" ht="20.149999999999999" customHeight="1" x14ac:dyDescent="0.2">
      <c r="A163" s="425" t="s">
        <v>6117</v>
      </c>
      <c r="B163" s="424"/>
      <c r="C163" s="424"/>
      <c r="D163" s="424"/>
      <c r="E163" s="424"/>
      <c r="F163" s="424"/>
      <c r="G163" s="424"/>
      <c r="H163" s="423"/>
      <c r="I163" s="417"/>
    </row>
    <row r="164" spans="1:20" ht="20.149999999999999" customHeight="1" x14ac:dyDescent="0.2">
      <c r="A164" s="422"/>
      <c r="B164" s="417"/>
      <c r="C164" s="417"/>
      <c r="D164" s="417"/>
      <c r="E164" s="417"/>
      <c r="F164" s="417"/>
      <c r="G164" s="417"/>
      <c r="H164" s="421"/>
      <c r="I164" s="417"/>
    </row>
    <row r="165" spans="1:20" ht="20.149999999999999" customHeight="1" x14ac:dyDescent="0.2">
      <c r="A165" s="422"/>
      <c r="B165" s="417"/>
      <c r="C165" s="417"/>
      <c r="D165" s="417"/>
      <c r="E165" s="417"/>
      <c r="F165" s="417"/>
      <c r="G165" s="417"/>
      <c r="H165" s="421"/>
      <c r="I165" s="417"/>
    </row>
    <row r="166" spans="1:20" ht="20.149999999999999" customHeight="1" x14ac:dyDescent="0.2">
      <c r="A166" s="422"/>
      <c r="B166" s="417"/>
      <c r="C166" s="417"/>
      <c r="D166" s="417"/>
      <c r="E166" s="417"/>
      <c r="F166" s="417"/>
      <c r="G166" s="417"/>
      <c r="H166" s="421"/>
      <c r="I166" s="417"/>
    </row>
    <row r="167" spans="1:20" ht="20.149999999999999" customHeight="1" x14ac:dyDescent="0.2">
      <c r="A167" s="422"/>
      <c r="B167" s="417"/>
      <c r="C167" s="417"/>
      <c r="D167" s="417"/>
      <c r="E167" s="417"/>
      <c r="F167" s="417"/>
      <c r="G167" s="417"/>
      <c r="H167" s="421"/>
      <c r="I167" s="417"/>
    </row>
    <row r="168" spans="1:20" ht="20.149999999999999" customHeight="1" x14ac:dyDescent="0.2">
      <c r="A168" s="422"/>
      <c r="B168" s="417"/>
      <c r="C168" s="417"/>
      <c r="D168" s="417"/>
      <c r="E168" s="417"/>
      <c r="F168" s="417"/>
      <c r="G168" s="417"/>
      <c r="H168" s="421"/>
      <c r="I168" s="417"/>
    </row>
    <row r="169" spans="1:20" ht="20.149999999999999" customHeight="1" x14ac:dyDescent="0.2">
      <c r="A169" s="422"/>
      <c r="B169" s="417"/>
      <c r="C169" s="417"/>
      <c r="D169" s="417"/>
      <c r="E169" s="417"/>
      <c r="F169" s="417"/>
      <c r="G169" s="417"/>
      <c r="H169" s="421"/>
      <c r="I169" s="417"/>
    </row>
    <row r="170" spans="1:20" ht="20.149999999999999" customHeight="1" x14ac:dyDescent="0.2">
      <c r="A170" s="422"/>
      <c r="B170" s="417"/>
      <c r="C170" s="417"/>
      <c r="D170" s="417"/>
      <c r="E170" s="417"/>
      <c r="F170" s="417"/>
      <c r="G170" s="417"/>
      <c r="H170" s="421"/>
      <c r="I170" s="417"/>
    </row>
    <row r="171" spans="1:20" ht="20.149999999999999" customHeight="1" thickBot="1" x14ac:dyDescent="0.25">
      <c r="A171" s="420"/>
      <c r="B171" s="419"/>
      <c r="C171" s="419"/>
      <c r="D171" s="419"/>
      <c r="E171" s="419"/>
      <c r="F171" s="419"/>
      <c r="G171" s="419"/>
      <c r="H171" s="418"/>
      <c r="I171" s="417"/>
    </row>
    <row r="172" spans="1:20" ht="20.149999999999999" customHeight="1" thickBot="1" x14ac:dyDescent="0.25">
      <c r="A172" s="416" t="s">
        <v>6116</v>
      </c>
      <c r="B172" s="415" t="s">
        <v>6115</v>
      </c>
      <c r="C172" s="415" t="s">
        <v>6137</v>
      </c>
      <c r="D172" s="414"/>
    </row>
    <row r="173" spans="1:20" ht="20.149999999999999" customHeight="1" thickBot="1" x14ac:dyDescent="0.35">
      <c r="A173" s="465" t="str">
        <f>A130</f>
        <v>令和</v>
      </c>
      <c r="B173" s="464">
        <f>B130</f>
        <v>0</v>
      </c>
      <c r="C173" s="789" t="str">
        <f>C130</f>
        <v>年度　多面的機能支払交付金に係る作業日報</v>
      </c>
      <c r="D173" s="789"/>
      <c r="E173" s="789"/>
      <c r="F173" s="789"/>
      <c r="G173" s="463" t="s">
        <v>6136</v>
      </c>
      <c r="H173" s="462">
        <f>H130+1</f>
        <v>5</v>
      </c>
      <c r="I173" s="461">
        <f>H173</f>
        <v>5</v>
      </c>
      <c r="J173" s="455">
        <f>F174</f>
        <v>0</v>
      </c>
      <c r="K173" s="455">
        <f>B175</f>
        <v>0</v>
      </c>
      <c r="L173" s="460" t="e">
        <f>F175-J176</f>
        <v>#VALUE!</v>
      </c>
      <c r="M173" s="459">
        <f>B205</f>
        <v>0</v>
      </c>
      <c r="N173" s="459">
        <f>E205</f>
        <v>0</v>
      </c>
      <c r="O173" s="455">
        <f>B177</f>
        <v>0</v>
      </c>
      <c r="P173" s="455">
        <f>D177</f>
        <v>0</v>
      </c>
      <c r="Q173" s="455">
        <f>F177</f>
        <v>0</v>
      </c>
      <c r="R173" s="1">
        <f>B181</f>
        <v>0</v>
      </c>
      <c r="S173" s="1">
        <f>D181</f>
        <v>0</v>
      </c>
      <c r="T173" s="1">
        <f>F181</f>
        <v>0</v>
      </c>
    </row>
    <row r="174" spans="1:20" ht="20.149999999999999" customHeight="1" thickBot="1" x14ac:dyDescent="0.35">
      <c r="A174" s="458" t="s">
        <v>6131</v>
      </c>
      <c r="B174" s="501">
        <f>B131</f>
        <v>0</v>
      </c>
      <c r="C174" s="501"/>
      <c r="D174" s="501"/>
      <c r="E174" s="457" t="s">
        <v>6130</v>
      </c>
      <c r="F174" s="512"/>
      <c r="G174" s="513"/>
      <c r="H174" s="514"/>
      <c r="I174" s="456"/>
      <c r="M174" s="455"/>
      <c r="N174" s="455"/>
      <c r="O174" s="455"/>
      <c r="P174" s="455"/>
      <c r="Q174" s="455"/>
      <c r="R174" s="455"/>
    </row>
    <row r="175" spans="1:20" ht="20.149999999999999" customHeight="1" x14ac:dyDescent="0.2">
      <c r="A175" s="449" t="s">
        <v>173</v>
      </c>
      <c r="B175" s="454"/>
      <c r="C175" s="509" t="s">
        <v>6135</v>
      </c>
      <c r="D175" s="509"/>
      <c r="E175" s="454"/>
      <c r="F175" s="453" t="str">
        <f>IF((E175-B175)*24=0,"",(E175-B175)*24)</f>
        <v/>
      </c>
      <c r="G175" s="510" t="s">
        <v>6126</v>
      </c>
      <c r="H175" s="511"/>
      <c r="I175" s="450"/>
    </row>
    <row r="176" spans="1:20" ht="20.149999999999999" customHeight="1" thickBot="1" x14ac:dyDescent="0.25">
      <c r="A176" s="445" t="s">
        <v>6128</v>
      </c>
      <c r="B176" s="452"/>
      <c r="C176" s="492" t="s">
        <v>6135</v>
      </c>
      <c r="D176" s="492"/>
      <c r="E176" s="452"/>
      <c r="F176" s="451" t="str">
        <f>IF((E176-B176)*24=0,"",(E176-B176)*24)</f>
        <v/>
      </c>
      <c r="G176" s="493" t="s">
        <v>6126</v>
      </c>
      <c r="H176" s="494"/>
      <c r="I176" s="450"/>
      <c r="J176" s="1">
        <f>IF(F176="",0,F176)</f>
        <v>0</v>
      </c>
    </row>
    <row r="177" spans="1:9" ht="20.149999999999999" customHeight="1" x14ac:dyDescent="0.2">
      <c r="A177" s="449" t="s">
        <v>6125</v>
      </c>
      <c r="B177" s="515"/>
      <c r="C177" s="516"/>
      <c r="D177" s="515"/>
      <c r="E177" s="516"/>
      <c r="F177" s="515"/>
      <c r="G177" s="516"/>
      <c r="H177" s="448"/>
      <c r="I177" s="441"/>
    </row>
    <row r="178" spans="1:9" ht="20.149999999999999" customHeight="1" x14ac:dyDescent="0.2">
      <c r="A178" s="447" t="s">
        <v>6124</v>
      </c>
      <c r="B178" s="499" t="str">
        <f>IF(B$177="","",(IFERROR(VLOOKUP(B$177,【選択肢】!$K$3:$O$74,2,)," ")))</f>
        <v/>
      </c>
      <c r="C178" s="500"/>
      <c r="D178" s="499" t="str">
        <f>IF(D$177="","",(IFERROR(VLOOKUP(D$177,【選択肢】!$K$3:$O$74,2,)," ")))</f>
        <v/>
      </c>
      <c r="E178" s="500"/>
      <c r="F178" s="499" t="str">
        <f>IF(F$177="","",(IFERROR(VLOOKUP(F$177,【選択肢】!$K$3:$O$74,2,)," ")))</f>
        <v/>
      </c>
      <c r="G178" s="500"/>
      <c r="H178" s="446"/>
      <c r="I178" s="441"/>
    </row>
    <row r="179" spans="1:9" ht="20.149999999999999" customHeight="1" x14ac:dyDescent="0.2">
      <c r="A179" s="447" t="s">
        <v>5</v>
      </c>
      <c r="B179" s="499" t="str">
        <f>IF(B$177="","",(IFERROR(VLOOKUP(B$177,【選択肢】!$K$3:$O$74,4,)," ")))</f>
        <v/>
      </c>
      <c r="C179" s="500"/>
      <c r="D179" s="499" t="str">
        <f>IF(D$177="","",(IFERROR(VLOOKUP(D$177,【選択肢】!$K$3:$O$74,4,)," ")))</f>
        <v/>
      </c>
      <c r="E179" s="500"/>
      <c r="F179" s="499" t="str">
        <f>IF(F$177="","",(IFERROR(VLOOKUP(F$177,【選択肢】!$K$3:$O$74,4,)," ")))</f>
        <v/>
      </c>
      <c r="G179" s="500"/>
      <c r="H179" s="446"/>
      <c r="I179" s="441"/>
    </row>
    <row r="180" spans="1:9" ht="20.149999999999999" customHeight="1" x14ac:dyDescent="0.2">
      <c r="A180" s="445" t="s">
        <v>6123</v>
      </c>
      <c r="B180" s="499" t="str">
        <f>IF(B$177="","",(IFERROR(VLOOKUP(B$177,【選択肢】!$K$3:$O$74,5,)," ")))</f>
        <v/>
      </c>
      <c r="C180" s="500"/>
      <c r="D180" s="499" t="str">
        <f>IF(D$177="","",(IFERROR(VLOOKUP(D$177,【選択肢】!$K$3:$O$74,5,)," ")))</f>
        <v/>
      </c>
      <c r="E180" s="500"/>
      <c r="F180" s="499" t="str">
        <f>IF(F$177="","",(IFERROR(VLOOKUP(F$177,【選択肢】!$K$3:$O$74,5,)," ")))</f>
        <v/>
      </c>
      <c r="G180" s="500"/>
      <c r="H180" s="444"/>
      <c r="I180" s="441"/>
    </row>
    <row r="181" spans="1:9" ht="20.149999999999999" customHeight="1" thickBot="1" x14ac:dyDescent="0.25">
      <c r="A181" s="443" t="s">
        <v>12</v>
      </c>
      <c r="B181" s="507"/>
      <c r="C181" s="508"/>
      <c r="D181" s="507"/>
      <c r="E181" s="508"/>
      <c r="F181" s="517"/>
      <c r="G181" s="518"/>
      <c r="H181" s="442"/>
      <c r="I181" s="441"/>
    </row>
    <row r="182" spans="1:9" ht="20.149999999999999" customHeight="1" x14ac:dyDescent="0.2">
      <c r="A182" s="519" t="s">
        <v>6122</v>
      </c>
      <c r="B182" s="503"/>
      <c r="C182" s="503"/>
      <c r="D182" s="503"/>
      <c r="E182" s="503"/>
      <c r="F182" s="503"/>
      <c r="G182" s="503"/>
      <c r="H182" s="520"/>
      <c r="I182" s="436"/>
    </row>
    <row r="183" spans="1:9" ht="20.149999999999999" customHeight="1" x14ac:dyDescent="0.2">
      <c r="A183" s="440" t="s">
        <v>29</v>
      </c>
      <c r="B183" s="439" t="s">
        <v>2</v>
      </c>
      <c r="C183" s="438" t="s">
        <v>6112</v>
      </c>
      <c r="D183" s="437" t="s">
        <v>6121</v>
      </c>
      <c r="E183" s="440" t="s">
        <v>29</v>
      </c>
      <c r="F183" s="439" t="s">
        <v>2</v>
      </c>
      <c r="G183" s="438" t="s">
        <v>6112</v>
      </c>
      <c r="H183" s="437" t="s">
        <v>6121</v>
      </c>
      <c r="I183" s="436"/>
    </row>
    <row r="184" spans="1:9" ht="20.149999999999999" customHeight="1" x14ac:dyDescent="0.2">
      <c r="A184" s="433"/>
      <c r="B184" s="435"/>
      <c r="C184" s="431" t="str">
        <f>IF(ISERROR(VLOOKUP($A184,参加者名簿!$A:$D,2,FALSE))=TRUE,"",VLOOKUP($A184,参加者名簿!$A:$D,2,FALSE))</f>
        <v/>
      </c>
      <c r="D184" s="434"/>
      <c r="E184" s="433"/>
      <c r="F184" s="435"/>
      <c r="G184" s="431" t="str">
        <f>IF(ISERROR(VLOOKUP($E184,参加者名簿!$A:$D,2,FALSE))=TRUE,"",VLOOKUP($E184,参加者名簿!$A:$D,2,FALSE))</f>
        <v/>
      </c>
      <c r="H184" s="430"/>
      <c r="I184" s="417"/>
    </row>
    <row r="185" spans="1:9" ht="20.149999999999999" customHeight="1" x14ac:dyDescent="0.2">
      <c r="A185" s="433"/>
      <c r="B185" s="435"/>
      <c r="C185" s="431" t="str">
        <f>IF(ISERROR(VLOOKUP($A185,参加者名簿!$A:$D,2,FALSE))=TRUE,"",VLOOKUP($A185,参加者名簿!$A:$D,2,FALSE))</f>
        <v/>
      </c>
      <c r="D185" s="434"/>
      <c r="E185" s="433"/>
      <c r="F185" s="435"/>
      <c r="G185" s="431" t="str">
        <f>IF(ISERROR(VLOOKUP($E185,参加者名簿!$A:$D,2,FALSE))=TRUE,"",VLOOKUP($E185,参加者名簿!$A:$D,2,FALSE))</f>
        <v/>
      </c>
      <c r="H185" s="430"/>
      <c r="I185" s="417"/>
    </row>
    <row r="186" spans="1:9" ht="20.149999999999999" customHeight="1" x14ac:dyDescent="0.2">
      <c r="A186" s="433"/>
      <c r="B186" s="435"/>
      <c r="C186" s="431" t="str">
        <f>IF(ISERROR(VLOOKUP($A186,参加者名簿!$A:$D,2,FALSE))=TRUE,"",VLOOKUP($A186,参加者名簿!$A:$D,2,FALSE))</f>
        <v/>
      </c>
      <c r="D186" s="434"/>
      <c r="E186" s="433"/>
      <c r="F186" s="435"/>
      <c r="G186" s="431" t="str">
        <f>IF(ISERROR(VLOOKUP($E186,参加者名簿!$A:$D,2,FALSE))=TRUE,"",VLOOKUP($E186,参加者名簿!$A:$D,2,FALSE))</f>
        <v/>
      </c>
      <c r="H186" s="430"/>
      <c r="I186" s="417"/>
    </row>
    <row r="187" spans="1:9" ht="20.149999999999999" customHeight="1" x14ac:dyDescent="0.2">
      <c r="A187" s="433"/>
      <c r="B187" s="435"/>
      <c r="C187" s="431" t="str">
        <f>IF(ISERROR(VLOOKUP($A187,参加者名簿!$A:$D,2,FALSE))=TRUE,"",VLOOKUP($A187,参加者名簿!$A:$D,2,FALSE))</f>
        <v/>
      </c>
      <c r="D187" s="434"/>
      <c r="E187" s="433"/>
      <c r="F187" s="435"/>
      <c r="G187" s="431" t="str">
        <f>IF(ISERROR(VLOOKUP($E187,参加者名簿!$A:$D,2,FALSE))=TRUE,"",VLOOKUP($E187,参加者名簿!$A:$D,2,FALSE))</f>
        <v/>
      </c>
      <c r="H187" s="430"/>
      <c r="I187" s="417"/>
    </row>
    <row r="188" spans="1:9" ht="20.149999999999999" customHeight="1" x14ac:dyDescent="0.2">
      <c r="A188" s="433"/>
      <c r="B188" s="435"/>
      <c r="C188" s="431" t="str">
        <f>IF(ISERROR(VLOOKUP($A188,参加者名簿!$A:$D,2,FALSE))=TRUE,"",VLOOKUP($A188,参加者名簿!$A:$D,2,FALSE))</f>
        <v/>
      </c>
      <c r="D188" s="434"/>
      <c r="E188" s="433"/>
      <c r="F188" s="435"/>
      <c r="G188" s="431" t="str">
        <f>IF(ISERROR(VLOOKUP($E188,参加者名簿!$A:$D,2,FALSE))=TRUE,"",VLOOKUP($E188,参加者名簿!$A:$D,2,FALSE))</f>
        <v/>
      </c>
      <c r="H188" s="430"/>
      <c r="I188" s="417"/>
    </row>
    <row r="189" spans="1:9" ht="20.149999999999999" customHeight="1" x14ac:dyDescent="0.2">
      <c r="A189" s="433"/>
      <c r="B189" s="435"/>
      <c r="C189" s="431" t="str">
        <f>IF(ISERROR(VLOOKUP($A189,参加者名簿!$A:$D,2,FALSE))=TRUE,"",VLOOKUP($A189,参加者名簿!$A:$D,2,FALSE))</f>
        <v/>
      </c>
      <c r="D189" s="434"/>
      <c r="E189" s="433"/>
      <c r="F189" s="435"/>
      <c r="G189" s="431" t="str">
        <f>IF(ISERROR(VLOOKUP($E189,参加者名簿!$A:$D,2,FALSE))=TRUE,"",VLOOKUP($E189,参加者名簿!$A:$D,2,FALSE))</f>
        <v/>
      </c>
      <c r="H189" s="430"/>
      <c r="I189" s="417"/>
    </row>
    <row r="190" spans="1:9" ht="20.149999999999999" customHeight="1" x14ac:dyDescent="0.2">
      <c r="A190" s="433"/>
      <c r="B190" s="432"/>
      <c r="C190" s="431" t="str">
        <f>IF(ISERROR(VLOOKUP($A190,参加者名簿!$A:$D,2,FALSE))=TRUE,"",VLOOKUP($A190,参加者名簿!$A:$D,2,FALSE))</f>
        <v/>
      </c>
      <c r="D190" s="434"/>
      <c r="E190" s="433"/>
      <c r="F190" s="435"/>
      <c r="G190" s="431" t="str">
        <f>IF(ISERROR(VLOOKUP($E190,参加者名簿!$A:$D,2,FALSE))=TRUE,"",VLOOKUP($E190,参加者名簿!$A:$D,2,FALSE))</f>
        <v/>
      </c>
      <c r="H190" s="430"/>
      <c r="I190" s="417"/>
    </row>
    <row r="191" spans="1:9" ht="20.149999999999999" customHeight="1" x14ac:dyDescent="0.2">
      <c r="A191" s="433"/>
      <c r="B191" s="432"/>
      <c r="C191" s="431" t="str">
        <f>IF(ISERROR(VLOOKUP($A191,参加者名簿!$A:$D,2,FALSE))=TRUE,"",VLOOKUP($A191,参加者名簿!$A:$D,2,FALSE))</f>
        <v/>
      </c>
      <c r="D191" s="434"/>
      <c r="E191" s="433"/>
      <c r="F191" s="435"/>
      <c r="G191" s="431" t="str">
        <f>IF(ISERROR(VLOOKUP($E191,参加者名簿!$A:$D,2,FALSE))=TRUE,"",VLOOKUP($E191,参加者名簿!$A:$D,2,FALSE))</f>
        <v/>
      </c>
      <c r="H191" s="430"/>
      <c r="I191" s="417"/>
    </row>
    <row r="192" spans="1:9" ht="20.149999999999999" customHeight="1" x14ac:dyDescent="0.2">
      <c r="A192" s="433"/>
      <c r="B192" s="432"/>
      <c r="C192" s="431" t="str">
        <f>IF(ISERROR(VLOOKUP($A192,参加者名簿!$A:$D,2,FALSE))=TRUE,"",VLOOKUP($A192,参加者名簿!$A:$D,2,FALSE))</f>
        <v/>
      </c>
      <c r="D192" s="434"/>
      <c r="E192" s="433"/>
      <c r="F192" s="435"/>
      <c r="G192" s="431" t="str">
        <f>IF(ISERROR(VLOOKUP($E192,参加者名簿!$A:$D,2,FALSE))=TRUE,"",VLOOKUP($E192,参加者名簿!$A:$D,2,FALSE))</f>
        <v/>
      </c>
      <c r="H192" s="430"/>
      <c r="I192" s="417"/>
    </row>
    <row r="193" spans="1:9" ht="20.149999999999999" customHeight="1" x14ac:dyDescent="0.2">
      <c r="A193" s="433"/>
      <c r="B193" s="432"/>
      <c r="C193" s="431" t="str">
        <f>IF(ISERROR(VLOOKUP($A193,参加者名簿!$A:$D,2,FALSE))=TRUE,"",VLOOKUP($A193,参加者名簿!$A:$D,2,FALSE))</f>
        <v/>
      </c>
      <c r="D193" s="434"/>
      <c r="E193" s="433"/>
      <c r="F193" s="435"/>
      <c r="G193" s="431" t="str">
        <f>IF(ISERROR(VLOOKUP($E193,参加者名簿!$A:$D,2,FALSE))=TRUE,"",VLOOKUP($E193,参加者名簿!$A:$D,2,FALSE))</f>
        <v/>
      </c>
      <c r="H193" s="430"/>
      <c r="I193" s="417"/>
    </row>
    <row r="194" spans="1:9" ht="20.149999999999999" customHeight="1" x14ac:dyDescent="0.2">
      <c r="A194" s="433"/>
      <c r="B194" s="432"/>
      <c r="C194" s="431" t="str">
        <f>IF(ISERROR(VLOOKUP($A194,参加者名簿!$A:$D,2,FALSE))=TRUE,"",VLOOKUP($A194,参加者名簿!$A:$D,2,FALSE))</f>
        <v/>
      </c>
      <c r="D194" s="434"/>
      <c r="E194" s="433"/>
      <c r="F194" s="435"/>
      <c r="G194" s="431" t="str">
        <f>IF(ISERROR(VLOOKUP($E194,参加者名簿!$A:$D,2,FALSE))=TRUE,"",VLOOKUP($E194,参加者名簿!$A:$D,2,FALSE))</f>
        <v/>
      </c>
      <c r="H194" s="430"/>
      <c r="I194" s="417"/>
    </row>
    <row r="195" spans="1:9" ht="20.149999999999999" customHeight="1" x14ac:dyDescent="0.2">
      <c r="A195" s="433"/>
      <c r="B195" s="432"/>
      <c r="C195" s="431" t="str">
        <f>IF(ISERROR(VLOOKUP($A195,参加者名簿!$A:$D,2,FALSE))=TRUE,"",VLOOKUP($A195,参加者名簿!$A:$D,2,FALSE))</f>
        <v/>
      </c>
      <c r="D195" s="434"/>
      <c r="E195" s="433"/>
      <c r="F195" s="435"/>
      <c r="G195" s="431" t="str">
        <f>IF(ISERROR(VLOOKUP($E195,参加者名簿!$A:$D,2,FALSE))=TRUE,"",VLOOKUP($E195,参加者名簿!$A:$D,2,FALSE))</f>
        <v/>
      </c>
      <c r="H195" s="430"/>
      <c r="I195" s="417"/>
    </row>
    <row r="196" spans="1:9" ht="20.149999999999999" customHeight="1" x14ac:dyDescent="0.2">
      <c r="A196" s="433"/>
      <c r="B196" s="432"/>
      <c r="C196" s="431" t="str">
        <f>IF(ISERROR(VLOOKUP($A196,参加者名簿!$A:$D,2,FALSE))=TRUE,"",VLOOKUP($A196,参加者名簿!$A:$D,2,FALSE))</f>
        <v/>
      </c>
      <c r="D196" s="434"/>
      <c r="E196" s="433"/>
      <c r="F196" s="435"/>
      <c r="G196" s="431" t="str">
        <f>IF(ISERROR(VLOOKUP($E196,参加者名簿!$A:$D,2,FALSE))=TRUE,"",VLOOKUP($E196,参加者名簿!$A:$D,2,FALSE))</f>
        <v/>
      </c>
      <c r="H196" s="430"/>
      <c r="I196" s="417"/>
    </row>
    <row r="197" spans="1:9" ht="20.149999999999999" customHeight="1" x14ac:dyDescent="0.2">
      <c r="A197" s="433"/>
      <c r="B197" s="432"/>
      <c r="C197" s="431" t="str">
        <f>IF(ISERROR(VLOOKUP($A197,参加者名簿!$A:$D,2,FALSE))=TRUE,"",VLOOKUP($A197,参加者名簿!$A:$D,2,FALSE))</f>
        <v/>
      </c>
      <c r="D197" s="434"/>
      <c r="E197" s="433"/>
      <c r="F197" s="435"/>
      <c r="G197" s="431" t="str">
        <f>IF(ISERROR(VLOOKUP($E197,参加者名簿!$A:$D,2,FALSE))=TRUE,"",VLOOKUP($E197,参加者名簿!$A:$D,2,FALSE))</f>
        <v/>
      </c>
      <c r="H197" s="430"/>
      <c r="I197" s="417"/>
    </row>
    <row r="198" spans="1:9" ht="20.149999999999999" customHeight="1" x14ac:dyDescent="0.2">
      <c r="A198" s="433"/>
      <c r="B198" s="432"/>
      <c r="C198" s="431" t="str">
        <f>IF(ISERROR(VLOOKUP($A198,参加者名簿!$A:$D,2,FALSE))=TRUE,"",VLOOKUP($A198,参加者名簿!$A:$D,2,FALSE))</f>
        <v/>
      </c>
      <c r="D198" s="434"/>
      <c r="E198" s="433"/>
      <c r="F198" s="435"/>
      <c r="G198" s="431" t="str">
        <f>IF(ISERROR(VLOOKUP($E198,参加者名簿!$A:$D,2,FALSE))=TRUE,"",VLOOKUP($E198,参加者名簿!$A:$D,2,FALSE))</f>
        <v/>
      </c>
      <c r="H198" s="430"/>
      <c r="I198" s="417"/>
    </row>
    <row r="199" spans="1:9" ht="20.149999999999999" customHeight="1" x14ac:dyDescent="0.2">
      <c r="A199" s="433"/>
      <c r="B199" s="432"/>
      <c r="C199" s="431" t="str">
        <f>IF(ISERROR(VLOOKUP($A199,参加者名簿!$A:$D,2,FALSE))=TRUE,"",VLOOKUP($A199,参加者名簿!$A:$D,2,FALSE))</f>
        <v/>
      </c>
      <c r="D199" s="434"/>
      <c r="E199" s="433"/>
      <c r="F199" s="432"/>
      <c r="G199" s="431" t="str">
        <f>IF(ISERROR(VLOOKUP($E199,参加者名簿!$A:$D,2,FALSE))=TRUE,"",VLOOKUP($E199,参加者名簿!$A:$D,2,FALSE))</f>
        <v/>
      </c>
      <c r="H199" s="430"/>
      <c r="I199" s="417"/>
    </row>
    <row r="200" spans="1:9" ht="20.149999999999999" customHeight="1" x14ac:dyDescent="0.2">
      <c r="A200" s="433"/>
      <c r="B200" s="432"/>
      <c r="C200" s="431" t="str">
        <f>IF(ISERROR(VLOOKUP($A200,参加者名簿!$A:$D,2,FALSE))=TRUE,"",VLOOKUP($A200,参加者名簿!$A:$D,2,FALSE))</f>
        <v/>
      </c>
      <c r="D200" s="434"/>
      <c r="E200" s="433"/>
      <c r="F200" s="432"/>
      <c r="G200" s="431" t="str">
        <f>IF(ISERROR(VLOOKUP($E200,参加者名簿!$A:$D,2,FALSE))=TRUE,"",VLOOKUP($E200,参加者名簿!$A:$D,2,FALSE))</f>
        <v/>
      </c>
      <c r="H200" s="430"/>
      <c r="I200" s="417"/>
    </row>
    <row r="201" spans="1:9" ht="20.149999999999999" customHeight="1" x14ac:dyDescent="0.2">
      <c r="A201" s="433"/>
      <c r="B201" s="432"/>
      <c r="C201" s="431" t="str">
        <f>IF(ISERROR(VLOOKUP($A201,参加者名簿!$A:$D,2,FALSE))=TRUE,"",VLOOKUP($A201,参加者名簿!$A:$D,2,FALSE))</f>
        <v/>
      </c>
      <c r="D201" s="434"/>
      <c r="E201" s="433"/>
      <c r="F201" s="432"/>
      <c r="G201" s="431" t="str">
        <f>IF(ISERROR(VLOOKUP($E201,参加者名簿!$A:$D,2,FALSE))=TRUE,"",VLOOKUP($E201,参加者名簿!$A:$D,2,FALSE))</f>
        <v/>
      </c>
      <c r="H201" s="430"/>
      <c r="I201" s="417"/>
    </row>
    <row r="202" spans="1:9" ht="20.149999999999999" customHeight="1" x14ac:dyDescent="0.2">
      <c r="A202" s="433"/>
      <c r="B202" s="432"/>
      <c r="C202" s="431" t="str">
        <f>IF(ISERROR(VLOOKUP($A202,参加者名簿!$A:$D,2,FALSE))=TRUE,"",VLOOKUP($A202,参加者名簿!$A:$D,2,FALSE))</f>
        <v/>
      </c>
      <c r="D202" s="434"/>
      <c r="E202" s="433"/>
      <c r="F202" s="432"/>
      <c r="G202" s="431" t="str">
        <f>IF(ISERROR(VLOOKUP($E202,参加者名簿!$A:$D,2,FALSE))=TRUE,"",VLOOKUP($E202,参加者名簿!$A:$D,2,FALSE))</f>
        <v/>
      </c>
      <c r="H202" s="430"/>
      <c r="I202" s="417"/>
    </row>
    <row r="203" spans="1:9" ht="20.149999999999999" customHeight="1" x14ac:dyDescent="0.2">
      <c r="A203" s="433"/>
      <c r="B203" s="432"/>
      <c r="C203" s="431" t="str">
        <f>IF(ISERROR(VLOOKUP($A203,参加者名簿!$A:$D,2,FALSE))=TRUE,"",VLOOKUP($A203,参加者名簿!$A:$D,2,FALSE))</f>
        <v/>
      </c>
      <c r="D203" s="434"/>
      <c r="E203" s="433"/>
      <c r="F203" s="432"/>
      <c r="G203" s="431" t="str">
        <f>IF(ISERROR(VLOOKUP($E203,参加者名簿!$A:$D,2,FALSE))=TRUE,"",VLOOKUP($E203,参加者名簿!$A:$D,2,FALSE))</f>
        <v/>
      </c>
      <c r="H203" s="430"/>
      <c r="I203" s="417"/>
    </row>
    <row r="204" spans="1:9" ht="20.149999999999999" customHeight="1" thickBot="1" x14ac:dyDescent="0.25">
      <c r="A204" s="433"/>
      <c r="B204" s="432"/>
      <c r="C204" s="431" t="str">
        <f>IF(ISERROR(VLOOKUP($A204,参加者名簿!$A:$D,2,FALSE))=TRUE,"",VLOOKUP($A204,参加者名簿!$A:$D,2,FALSE))</f>
        <v/>
      </c>
      <c r="D204" s="434"/>
      <c r="E204" s="433"/>
      <c r="F204" s="432"/>
      <c r="G204" s="431" t="str">
        <f>IF(ISERROR(VLOOKUP($E204,参加者名簿!$A:$D,2,FALSE))=TRUE,"",VLOOKUP($E204,参加者名簿!$A:$D,2,FALSE))</f>
        <v/>
      </c>
      <c r="H204" s="430"/>
      <c r="I204" s="417"/>
    </row>
    <row r="205" spans="1:9" ht="20.149999999999999" customHeight="1" thickBot="1" x14ac:dyDescent="0.25">
      <c r="A205" s="429" t="s">
        <v>6120</v>
      </c>
      <c r="B205" s="428">
        <f>COUNTIFS(C184:C204,"農業者",D184:D204,"○")+COUNTIFS(G184:G204,"農業者",H184:H204,"○")</f>
        <v>0</v>
      </c>
      <c r="C205" s="505" t="s">
        <v>6119</v>
      </c>
      <c r="D205" s="506"/>
      <c r="E205" s="428">
        <f>COUNTIFS(C184:C204,"農業者以外",D184:D204,"○")+COUNTIFS(G184:G204,"農業者以外",H184:H204,"○")</f>
        <v>0</v>
      </c>
      <c r="F205" s="427" t="s">
        <v>6118</v>
      </c>
      <c r="G205" s="495">
        <f>SUMIF(D184:D204,"○",B184:B204)+SUMIF(H184:H204,"○",F184:F204)</f>
        <v>0</v>
      </c>
      <c r="H205" s="496"/>
      <c r="I205" s="426"/>
    </row>
    <row r="206" spans="1:9" ht="20.149999999999999" customHeight="1" x14ac:dyDescent="0.2">
      <c r="A206" s="425" t="s">
        <v>6117</v>
      </c>
      <c r="B206" s="424"/>
      <c r="C206" s="424"/>
      <c r="D206" s="424"/>
      <c r="E206" s="424"/>
      <c r="F206" s="424"/>
      <c r="G206" s="424"/>
      <c r="H206" s="423"/>
      <c r="I206" s="417"/>
    </row>
    <row r="207" spans="1:9" ht="20.149999999999999" customHeight="1" x14ac:dyDescent="0.2">
      <c r="A207" s="422"/>
      <c r="B207" s="417"/>
      <c r="C207" s="417"/>
      <c r="D207" s="417"/>
      <c r="E207" s="417"/>
      <c r="F207" s="417"/>
      <c r="G207" s="417"/>
      <c r="H207" s="421"/>
      <c r="I207" s="417"/>
    </row>
    <row r="208" spans="1:9" ht="20.149999999999999" customHeight="1" x14ac:dyDescent="0.2">
      <c r="A208" s="422"/>
      <c r="B208" s="417"/>
      <c r="C208" s="417"/>
      <c r="D208" s="417"/>
      <c r="E208" s="417"/>
      <c r="F208" s="417"/>
      <c r="G208" s="417"/>
      <c r="H208" s="421"/>
      <c r="I208" s="417"/>
    </row>
    <row r="209" spans="1:20" ht="20.149999999999999" customHeight="1" x14ac:dyDescent="0.2">
      <c r="A209" s="422"/>
      <c r="B209" s="417"/>
      <c r="C209" s="417"/>
      <c r="D209" s="417"/>
      <c r="E209" s="417"/>
      <c r="F209" s="417"/>
      <c r="G209" s="417"/>
      <c r="H209" s="421"/>
      <c r="I209" s="417"/>
    </row>
    <row r="210" spans="1:20" ht="20.149999999999999" customHeight="1" x14ac:dyDescent="0.2">
      <c r="A210" s="422"/>
      <c r="B210" s="417"/>
      <c r="C210" s="417"/>
      <c r="D210" s="417"/>
      <c r="E210" s="417"/>
      <c r="F210" s="417"/>
      <c r="G210" s="417"/>
      <c r="H210" s="421"/>
      <c r="I210" s="417"/>
    </row>
    <row r="211" spans="1:20" ht="20.149999999999999" customHeight="1" x14ac:dyDescent="0.2">
      <c r="A211" s="422"/>
      <c r="B211" s="417"/>
      <c r="C211" s="417"/>
      <c r="D211" s="417"/>
      <c r="E211" s="417"/>
      <c r="F211" s="417"/>
      <c r="G211" s="417"/>
      <c r="H211" s="421"/>
      <c r="I211" s="417"/>
    </row>
    <row r="212" spans="1:20" ht="20.149999999999999" customHeight="1" x14ac:dyDescent="0.2">
      <c r="A212" s="422"/>
      <c r="B212" s="417"/>
      <c r="C212" s="417"/>
      <c r="D212" s="417"/>
      <c r="E212" s="417"/>
      <c r="F212" s="417"/>
      <c r="G212" s="417"/>
      <c r="H212" s="421"/>
      <c r="I212" s="417"/>
    </row>
    <row r="213" spans="1:20" ht="20.149999999999999" customHeight="1" x14ac:dyDescent="0.2">
      <c r="A213" s="422"/>
      <c r="B213" s="417"/>
      <c r="C213" s="417"/>
      <c r="D213" s="417"/>
      <c r="E213" s="417"/>
      <c r="F213" s="417"/>
      <c r="G213" s="417"/>
      <c r="H213" s="421"/>
      <c r="I213" s="417"/>
    </row>
    <row r="214" spans="1:20" ht="20.149999999999999" customHeight="1" thickBot="1" x14ac:dyDescent="0.25">
      <c r="A214" s="420"/>
      <c r="B214" s="419"/>
      <c r="C214" s="419"/>
      <c r="D214" s="419"/>
      <c r="E214" s="419"/>
      <c r="F214" s="419"/>
      <c r="G214" s="419"/>
      <c r="H214" s="418"/>
      <c r="I214" s="417"/>
    </row>
    <row r="215" spans="1:20" ht="20.149999999999999" customHeight="1" thickBot="1" x14ac:dyDescent="0.25">
      <c r="A215" s="416" t="s">
        <v>6116</v>
      </c>
      <c r="B215" s="415" t="s">
        <v>6115</v>
      </c>
      <c r="C215" s="415" t="s">
        <v>6137</v>
      </c>
      <c r="D215" s="414"/>
    </row>
    <row r="216" spans="1:20" ht="20.149999999999999" customHeight="1" thickBot="1" x14ac:dyDescent="0.35">
      <c r="A216" s="465" t="str">
        <f>A173</f>
        <v>令和</v>
      </c>
      <c r="B216" s="464">
        <f>B173</f>
        <v>0</v>
      </c>
      <c r="C216" s="789" t="str">
        <f>C173</f>
        <v>年度　多面的機能支払交付金に係る作業日報</v>
      </c>
      <c r="D216" s="789"/>
      <c r="E216" s="789"/>
      <c r="F216" s="789"/>
      <c r="G216" s="463" t="s">
        <v>6136</v>
      </c>
      <c r="H216" s="462">
        <f>H173+1</f>
        <v>6</v>
      </c>
      <c r="I216" s="461">
        <f>H216</f>
        <v>6</v>
      </c>
      <c r="J216" s="455">
        <f>F217</f>
        <v>0</v>
      </c>
      <c r="K216" s="455">
        <f>B218</f>
        <v>0</v>
      </c>
      <c r="L216" s="460" t="e">
        <f>F218-J219</f>
        <v>#VALUE!</v>
      </c>
      <c r="M216" s="459">
        <f>B248</f>
        <v>0</v>
      </c>
      <c r="N216" s="459">
        <f>E248</f>
        <v>0</v>
      </c>
      <c r="O216" s="455">
        <f>B220</f>
        <v>0</v>
      </c>
      <c r="P216" s="455">
        <f>D220</f>
        <v>0</v>
      </c>
      <c r="Q216" s="455">
        <f>F220</f>
        <v>0</v>
      </c>
      <c r="R216" s="1">
        <f>B224</f>
        <v>0</v>
      </c>
      <c r="S216" s="1">
        <f>D224</f>
        <v>0</v>
      </c>
      <c r="T216" s="1">
        <f>F224</f>
        <v>0</v>
      </c>
    </row>
    <row r="217" spans="1:20" ht="20.149999999999999" customHeight="1" thickBot="1" x14ac:dyDescent="0.35">
      <c r="A217" s="458" t="s">
        <v>6131</v>
      </c>
      <c r="B217" s="501">
        <f>B174</f>
        <v>0</v>
      </c>
      <c r="C217" s="501"/>
      <c r="D217" s="501"/>
      <c r="E217" s="457" t="s">
        <v>6130</v>
      </c>
      <c r="F217" s="512"/>
      <c r="G217" s="513"/>
      <c r="H217" s="514"/>
      <c r="I217" s="456"/>
      <c r="M217" s="455"/>
      <c r="N217" s="455"/>
      <c r="O217" s="455"/>
      <c r="P217" s="455"/>
      <c r="Q217" s="455"/>
      <c r="R217" s="455"/>
    </row>
    <row r="218" spans="1:20" ht="20.149999999999999" customHeight="1" x14ac:dyDescent="0.2">
      <c r="A218" s="449" t="s">
        <v>173</v>
      </c>
      <c r="B218" s="454"/>
      <c r="C218" s="509" t="s">
        <v>6135</v>
      </c>
      <c r="D218" s="509"/>
      <c r="E218" s="454"/>
      <c r="F218" s="453" t="str">
        <f>IF((E218-B218)*24=0,"",(E218-B218)*24)</f>
        <v/>
      </c>
      <c r="G218" s="510" t="s">
        <v>6126</v>
      </c>
      <c r="H218" s="511"/>
      <c r="I218" s="450"/>
    </row>
    <row r="219" spans="1:20" ht="20.149999999999999" customHeight="1" thickBot="1" x14ac:dyDescent="0.25">
      <c r="A219" s="445" t="s">
        <v>6128</v>
      </c>
      <c r="B219" s="452"/>
      <c r="C219" s="492" t="s">
        <v>6135</v>
      </c>
      <c r="D219" s="492"/>
      <c r="E219" s="452"/>
      <c r="F219" s="451" t="str">
        <f>IF((E219-B219)*24=0,"",(E219-B219)*24)</f>
        <v/>
      </c>
      <c r="G219" s="493" t="s">
        <v>6126</v>
      </c>
      <c r="H219" s="494"/>
      <c r="I219" s="450"/>
      <c r="J219" s="1">
        <f>IF(F219="",0,F219)</f>
        <v>0</v>
      </c>
    </row>
    <row r="220" spans="1:20" ht="20.149999999999999" customHeight="1" x14ac:dyDescent="0.2">
      <c r="A220" s="449" t="s">
        <v>6125</v>
      </c>
      <c r="B220" s="515"/>
      <c r="C220" s="516"/>
      <c r="D220" s="515"/>
      <c r="E220" s="516"/>
      <c r="F220" s="515"/>
      <c r="G220" s="516"/>
      <c r="H220" s="448"/>
      <c r="I220" s="441"/>
    </row>
    <row r="221" spans="1:20" ht="20.149999999999999" customHeight="1" x14ac:dyDescent="0.2">
      <c r="A221" s="447" t="s">
        <v>6124</v>
      </c>
      <c r="B221" s="499" t="str">
        <f>IF(B$220="","",(IFERROR(VLOOKUP(B$220,【選択肢】!$K$3:$O$74,2,)," ")))</f>
        <v/>
      </c>
      <c r="C221" s="500"/>
      <c r="D221" s="499" t="str">
        <f>IF(D$220="","",(IFERROR(VLOOKUP(D$220,【選択肢】!$K$3:$O$74,2,)," ")))</f>
        <v/>
      </c>
      <c r="E221" s="500"/>
      <c r="F221" s="499" t="str">
        <f>IF(F$220="","",(IFERROR(VLOOKUP(F$220,【選択肢】!$K$3:$O$74,2,)," ")))</f>
        <v/>
      </c>
      <c r="G221" s="500"/>
      <c r="H221" s="446"/>
      <c r="I221" s="441"/>
    </row>
    <row r="222" spans="1:20" ht="20.149999999999999" customHeight="1" x14ac:dyDescent="0.2">
      <c r="A222" s="447" t="s">
        <v>5</v>
      </c>
      <c r="B222" s="499" t="str">
        <f>IF(B$220="","",(IFERROR(VLOOKUP(B$220,【選択肢】!$K$3:$O$74,4,)," ")))</f>
        <v/>
      </c>
      <c r="C222" s="500"/>
      <c r="D222" s="499" t="str">
        <f>IF(D$220="","",(IFERROR(VLOOKUP(D$220,【選択肢】!$K$3:$O$74,4,)," ")))</f>
        <v/>
      </c>
      <c r="E222" s="500"/>
      <c r="F222" s="499" t="str">
        <f>IF(F$220="","",(IFERROR(VLOOKUP(F$220,【選択肢】!$K$3:$O$74,4,)," ")))</f>
        <v/>
      </c>
      <c r="G222" s="500"/>
      <c r="H222" s="446"/>
      <c r="I222" s="441"/>
    </row>
    <row r="223" spans="1:20" ht="20.149999999999999" customHeight="1" x14ac:dyDescent="0.2">
      <c r="A223" s="445" t="s">
        <v>6123</v>
      </c>
      <c r="B223" s="499" t="str">
        <f>IF(B$220="","",(IFERROR(VLOOKUP(B$220,【選択肢】!$K$3:$O$74,5,)," ")))</f>
        <v/>
      </c>
      <c r="C223" s="500"/>
      <c r="D223" s="499" t="str">
        <f>IF(D$220="","",(IFERROR(VLOOKUP(D$220,【選択肢】!$K$3:$O$74,5,)," ")))</f>
        <v/>
      </c>
      <c r="E223" s="500"/>
      <c r="F223" s="499" t="str">
        <f>IF(F$220="","",(IFERROR(VLOOKUP(F$220,【選択肢】!$K$3:$O$74,5,)," ")))</f>
        <v/>
      </c>
      <c r="G223" s="500"/>
      <c r="H223" s="444"/>
      <c r="I223" s="441"/>
    </row>
    <row r="224" spans="1:20" ht="20.149999999999999" customHeight="1" thickBot="1" x14ac:dyDescent="0.25">
      <c r="A224" s="443" t="s">
        <v>12</v>
      </c>
      <c r="B224" s="507"/>
      <c r="C224" s="508"/>
      <c r="D224" s="507"/>
      <c r="E224" s="508"/>
      <c r="F224" s="517"/>
      <c r="G224" s="518"/>
      <c r="H224" s="442"/>
      <c r="I224" s="441"/>
    </row>
    <row r="225" spans="1:9" ht="20.149999999999999" customHeight="1" x14ac:dyDescent="0.2">
      <c r="A225" s="519" t="s">
        <v>6122</v>
      </c>
      <c r="B225" s="503"/>
      <c r="C225" s="503"/>
      <c r="D225" s="503"/>
      <c r="E225" s="503"/>
      <c r="F225" s="503"/>
      <c r="G225" s="503"/>
      <c r="H225" s="520"/>
      <c r="I225" s="436"/>
    </row>
    <row r="226" spans="1:9" ht="20.149999999999999" customHeight="1" x14ac:dyDescent="0.2">
      <c r="A226" s="440" t="s">
        <v>29</v>
      </c>
      <c r="B226" s="439" t="s">
        <v>2</v>
      </c>
      <c r="C226" s="438" t="s">
        <v>6112</v>
      </c>
      <c r="D226" s="437" t="s">
        <v>6121</v>
      </c>
      <c r="E226" s="440" t="s">
        <v>29</v>
      </c>
      <c r="F226" s="439" t="s">
        <v>2</v>
      </c>
      <c r="G226" s="438" t="s">
        <v>6112</v>
      </c>
      <c r="H226" s="437" t="s">
        <v>6121</v>
      </c>
      <c r="I226" s="436"/>
    </row>
    <row r="227" spans="1:9" ht="20.149999999999999" customHeight="1" x14ac:dyDescent="0.2">
      <c r="A227" s="433"/>
      <c r="B227" s="435"/>
      <c r="C227" s="431" t="str">
        <f>IF(ISERROR(VLOOKUP($A227,参加者名簿!$A:$D,2,FALSE))=TRUE,"",VLOOKUP($A227,参加者名簿!$A:$D,2,FALSE))</f>
        <v/>
      </c>
      <c r="D227" s="434"/>
      <c r="E227" s="433"/>
      <c r="F227" s="435"/>
      <c r="G227" s="431" t="str">
        <f>IF(ISERROR(VLOOKUP($E227,参加者名簿!$A:$D,2,FALSE))=TRUE,"",VLOOKUP($E227,参加者名簿!$A:$D,2,FALSE))</f>
        <v/>
      </c>
      <c r="H227" s="430"/>
      <c r="I227" s="417"/>
    </row>
    <row r="228" spans="1:9" ht="20.149999999999999" customHeight="1" x14ac:dyDescent="0.2">
      <c r="A228" s="433"/>
      <c r="B228" s="435"/>
      <c r="C228" s="431" t="str">
        <f>IF(ISERROR(VLOOKUP($A228,参加者名簿!$A:$D,2,FALSE))=TRUE,"",VLOOKUP($A228,参加者名簿!$A:$D,2,FALSE))</f>
        <v/>
      </c>
      <c r="D228" s="434"/>
      <c r="E228" s="433"/>
      <c r="F228" s="435"/>
      <c r="G228" s="431" t="str">
        <f>IF(ISERROR(VLOOKUP($E228,参加者名簿!$A:$D,2,FALSE))=TRUE,"",VLOOKUP($E228,参加者名簿!$A:$D,2,FALSE))</f>
        <v/>
      </c>
      <c r="H228" s="430"/>
      <c r="I228" s="417"/>
    </row>
    <row r="229" spans="1:9" ht="20.149999999999999" customHeight="1" x14ac:dyDescent="0.2">
      <c r="A229" s="433"/>
      <c r="B229" s="435"/>
      <c r="C229" s="431" t="str">
        <f>IF(ISERROR(VLOOKUP($A229,参加者名簿!$A:$D,2,FALSE))=TRUE,"",VLOOKUP($A229,参加者名簿!$A:$D,2,FALSE))</f>
        <v/>
      </c>
      <c r="D229" s="434"/>
      <c r="E229" s="433"/>
      <c r="F229" s="435"/>
      <c r="G229" s="431" t="str">
        <f>IF(ISERROR(VLOOKUP($E229,参加者名簿!$A:$D,2,FALSE))=TRUE,"",VLOOKUP($E229,参加者名簿!$A:$D,2,FALSE))</f>
        <v/>
      </c>
      <c r="H229" s="430"/>
      <c r="I229" s="417"/>
    </row>
    <row r="230" spans="1:9" ht="20.149999999999999" customHeight="1" x14ac:dyDescent="0.2">
      <c r="A230" s="433"/>
      <c r="B230" s="435"/>
      <c r="C230" s="431" t="str">
        <f>IF(ISERROR(VLOOKUP($A230,参加者名簿!$A:$D,2,FALSE))=TRUE,"",VLOOKUP($A230,参加者名簿!$A:$D,2,FALSE))</f>
        <v/>
      </c>
      <c r="D230" s="434"/>
      <c r="E230" s="433"/>
      <c r="F230" s="435"/>
      <c r="G230" s="431" t="str">
        <f>IF(ISERROR(VLOOKUP($E230,参加者名簿!$A:$D,2,FALSE))=TRUE,"",VLOOKUP($E230,参加者名簿!$A:$D,2,FALSE))</f>
        <v/>
      </c>
      <c r="H230" s="430"/>
      <c r="I230" s="417"/>
    </row>
    <row r="231" spans="1:9" ht="20.149999999999999" customHeight="1" x14ac:dyDescent="0.2">
      <c r="A231" s="433"/>
      <c r="B231" s="435"/>
      <c r="C231" s="431" t="str">
        <f>IF(ISERROR(VLOOKUP($A231,参加者名簿!$A:$D,2,FALSE))=TRUE,"",VLOOKUP($A231,参加者名簿!$A:$D,2,FALSE))</f>
        <v/>
      </c>
      <c r="D231" s="434"/>
      <c r="E231" s="433"/>
      <c r="F231" s="435"/>
      <c r="G231" s="431" t="str">
        <f>IF(ISERROR(VLOOKUP($E231,参加者名簿!$A:$D,2,FALSE))=TRUE,"",VLOOKUP($E231,参加者名簿!$A:$D,2,FALSE))</f>
        <v/>
      </c>
      <c r="H231" s="430"/>
      <c r="I231" s="417"/>
    </row>
    <row r="232" spans="1:9" ht="20.149999999999999" customHeight="1" x14ac:dyDescent="0.2">
      <c r="A232" s="433"/>
      <c r="B232" s="435"/>
      <c r="C232" s="431" t="str">
        <f>IF(ISERROR(VLOOKUP($A232,参加者名簿!$A:$D,2,FALSE))=TRUE,"",VLOOKUP($A232,参加者名簿!$A:$D,2,FALSE))</f>
        <v/>
      </c>
      <c r="D232" s="434"/>
      <c r="E232" s="433"/>
      <c r="F232" s="435"/>
      <c r="G232" s="431" t="str">
        <f>IF(ISERROR(VLOOKUP($E232,参加者名簿!$A:$D,2,FALSE))=TRUE,"",VLOOKUP($E232,参加者名簿!$A:$D,2,FALSE))</f>
        <v/>
      </c>
      <c r="H232" s="430"/>
      <c r="I232" s="417"/>
    </row>
    <row r="233" spans="1:9" ht="20.149999999999999" customHeight="1" x14ac:dyDescent="0.2">
      <c r="A233" s="433"/>
      <c r="B233" s="432"/>
      <c r="C233" s="431" t="str">
        <f>IF(ISERROR(VLOOKUP($A233,参加者名簿!$A:$D,2,FALSE))=TRUE,"",VLOOKUP($A233,参加者名簿!$A:$D,2,FALSE))</f>
        <v/>
      </c>
      <c r="D233" s="434"/>
      <c r="E233" s="433"/>
      <c r="F233" s="435"/>
      <c r="G233" s="431" t="str">
        <f>IF(ISERROR(VLOOKUP($E233,参加者名簿!$A:$D,2,FALSE))=TRUE,"",VLOOKUP($E233,参加者名簿!$A:$D,2,FALSE))</f>
        <v/>
      </c>
      <c r="H233" s="430"/>
      <c r="I233" s="417"/>
    </row>
    <row r="234" spans="1:9" ht="20.149999999999999" customHeight="1" x14ac:dyDescent="0.2">
      <c r="A234" s="433"/>
      <c r="B234" s="432"/>
      <c r="C234" s="431" t="str">
        <f>IF(ISERROR(VLOOKUP($A234,参加者名簿!$A:$D,2,FALSE))=TRUE,"",VLOOKUP($A234,参加者名簿!$A:$D,2,FALSE))</f>
        <v/>
      </c>
      <c r="D234" s="434"/>
      <c r="E234" s="433"/>
      <c r="F234" s="435"/>
      <c r="G234" s="431" t="str">
        <f>IF(ISERROR(VLOOKUP($E234,参加者名簿!$A:$D,2,FALSE))=TRUE,"",VLOOKUP($E234,参加者名簿!$A:$D,2,FALSE))</f>
        <v/>
      </c>
      <c r="H234" s="430"/>
      <c r="I234" s="417"/>
    </row>
    <row r="235" spans="1:9" ht="20.149999999999999" customHeight="1" x14ac:dyDescent="0.2">
      <c r="A235" s="433"/>
      <c r="B235" s="432"/>
      <c r="C235" s="431" t="str">
        <f>IF(ISERROR(VLOOKUP($A235,参加者名簿!$A:$D,2,FALSE))=TRUE,"",VLOOKUP($A235,参加者名簿!$A:$D,2,FALSE))</f>
        <v/>
      </c>
      <c r="D235" s="434"/>
      <c r="E235" s="433"/>
      <c r="F235" s="435"/>
      <c r="G235" s="431" t="str">
        <f>IF(ISERROR(VLOOKUP($E235,参加者名簿!$A:$D,2,FALSE))=TRUE,"",VLOOKUP($E235,参加者名簿!$A:$D,2,FALSE))</f>
        <v/>
      </c>
      <c r="H235" s="430"/>
      <c r="I235" s="417"/>
    </row>
    <row r="236" spans="1:9" ht="20.149999999999999" customHeight="1" x14ac:dyDescent="0.2">
      <c r="A236" s="433"/>
      <c r="B236" s="432"/>
      <c r="C236" s="431" t="str">
        <f>IF(ISERROR(VLOOKUP($A236,参加者名簿!$A:$D,2,FALSE))=TRUE,"",VLOOKUP($A236,参加者名簿!$A:$D,2,FALSE))</f>
        <v/>
      </c>
      <c r="D236" s="434"/>
      <c r="E236" s="433"/>
      <c r="F236" s="435"/>
      <c r="G236" s="431" t="str">
        <f>IF(ISERROR(VLOOKUP($E236,参加者名簿!$A:$D,2,FALSE))=TRUE,"",VLOOKUP($E236,参加者名簿!$A:$D,2,FALSE))</f>
        <v/>
      </c>
      <c r="H236" s="430"/>
      <c r="I236" s="417"/>
    </row>
    <row r="237" spans="1:9" ht="20.149999999999999" customHeight="1" x14ac:dyDescent="0.2">
      <c r="A237" s="433"/>
      <c r="B237" s="432"/>
      <c r="C237" s="431" t="str">
        <f>IF(ISERROR(VLOOKUP($A237,参加者名簿!$A:$D,2,FALSE))=TRUE,"",VLOOKUP($A237,参加者名簿!$A:$D,2,FALSE))</f>
        <v/>
      </c>
      <c r="D237" s="434"/>
      <c r="E237" s="433"/>
      <c r="F237" s="435"/>
      <c r="G237" s="431" t="str">
        <f>IF(ISERROR(VLOOKUP($E237,参加者名簿!$A:$D,2,FALSE))=TRUE,"",VLOOKUP($E237,参加者名簿!$A:$D,2,FALSE))</f>
        <v/>
      </c>
      <c r="H237" s="430"/>
      <c r="I237" s="417"/>
    </row>
    <row r="238" spans="1:9" ht="20.149999999999999" customHeight="1" x14ac:dyDescent="0.2">
      <c r="A238" s="433"/>
      <c r="B238" s="432"/>
      <c r="C238" s="431" t="str">
        <f>IF(ISERROR(VLOOKUP($A238,参加者名簿!$A:$D,2,FALSE))=TRUE,"",VLOOKUP($A238,参加者名簿!$A:$D,2,FALSE))</f>
        <v/>
      </c>
      <c r="D238" s="434"/>
      <c r="E238" s="433"/>
      <c r="F238" s="435"/>
      <c r="G238" s="431" t="str">
        <f>IF(ISERROR(VLOOKUP($E238,参加者名簿!$A:$D,2,FALSE))=TRUE,"",VLOOKUP($E238,参加者名簿!$A:$D,2,FALSE))</f>
        <v/>
      </c>
      <c r="H238" s="430"/>
      <c r="I238" s="417"/>
    </row>
    <row r="239" spans="1:9" ht="20.149999999999999" customHeight="1" x14ac:dyDescent="0.2">
      <c r="A239" s="433"/>
      <c r="B239" s="432"/>
      <c r="C239" s="431" t="str">
        <f>IF(ISERROR(VLOOKUP($A239,参加者名簿!$A:$D,2,FALSE))=TRUE,"",VLOOKUP($A239,参加者名簿!$A:$D,2,FALSE))</f>
        <v/>
      </c>
      <c r="D239" s="434"/>
      <c r="E239" s="433"/>
      <c r="F239" s="435"/>
      <c r="G239" s="431" t="str">
        <f>IF(ISERROR(VLOOKUP($E239,参加者名簿!$A:$D,2,FALSE))=TRUE,"",VLOOKUP($E239,参加者名簿!$A:$D,2,FALSE))</f>
        <v/>
      </c>
      <c r="H239" s="430"/>
      <c r="I239" s="417"/>
    </row>
    <row r="240" spans="1:9" ht="20.149999999999999" customHeight="1" x14ac:dyDescent="0.2">
      <c r="A240" s="433"/>
      <c r="B240" s="432"/>
      <c r="C240" s="431" t="str">
        <f>IF(ISERROR(VLOOKUP($A240,参加者名簿!$A:$D,2,FALSE))=TRUE,"",VLOOKUP($A240,参加者名簿!$A:$D,2,FALSE))</f>
        <v/>
      </c>
      <c r="D240" s="434"/>
      <c r="E240" s="433"/>
      <c r="F240" s="435"/>
      <c r="G240" s="431" t="str">
        <f>IF(ISERROR(VLOOKUP($E240,参加者名簿!$A:$D,2,FALSE))=TRUE,"",VLOOKUP($E240,参加者名簿!$A:$D,2,FALSE))</f>
        <v/>
      </c>
      <c r="H240" s="430"/>
      <c r="I240" s="417"/>
    </row>
    <row r="241" spans="1:9" ht="20.149999999999999" customHeight="1" x14ac:dyDescent="0.2">
      <c r="A241" s="433"/>
      <c r="B241" s="432"/>
      <c r="C241" s="431" t="str">
        <f>IF(ISERROR(VLOOKUP($A241,参加者名簿!$A:$D,2,FALSE))=TRUE,"",VLOOKUP($A241,参加者名簿!$A:$D,2,FALSE))</f>
        <v/>
      </c>
      <c r="D241" s="434"/>
      <c r="E241" s="433"/>
      <c r="F241" s="435"/>
      <c r="G241" s="431" t="str">
        <f>IF(ISERROR(VLOOKUP($E241,参加者名簿!$A:$D,2,FALSE))=TRUE,"",VLOOKUP($E241,参加者名簿!$A:$D,2,FALSE))</f>
        <v/>
      </c>
      <c r="H241" s="430"/>
      <c r="I241" s="417"/>
    </row>
    <row r="242" spans="1:9" ht="20.149999999999999" customHeight="1" x14ac:dyDescent="0.2">
      <c r="A242" s="433"/>
      <c r="B242" s="432"/>
      <c r="C242" s="431" t="str">
        <f>IF(ISERROR(VLOOKUP($A242,参加者名簿!$A:$D,2,FALSE))=TRUE,"",VLOOKUP($A242,参加者名簿!$A:$D,2,FALSE))</f>
        <v/>
      </c>
      <c r="D242" s="434"/>
      <c r="E242" s="433"/>
      <c r="F242" s="432"/>
      <c r="G242" s="431" t="str">
        <f>IF(ISERROR(VLOOKUP($E242,参加者名簿!$A:$D,2,FALSE))=TRUE,"",VLOOKUP($E242,参加者名簿!$A:$D,2,FALSE))</f>
        <v/>
      </c>
      <c r="H242" s="430"/>
      <c r="I242" s="417"/>
    </row>
    <row r="243" spans="1:9" ht="20.149999999999999" customHeight="1" x14ac:dyDescent="0.2">
      <c r="A243" s="433"/>
      <c r="B243" s="432"/>
      <c r="C243" s="431" t="str">
        <f>IF(ISERROR(VLOOKUP($A243,参加者名簿!$A:$D,2,FALSE))=TRUE,"",VLOOKUP($A243,参加者名簿!$A:$D,2,FALSE))</f>
        <v/>
      </c>
      <c r="D243" s="434"/>
      <c r="E243" s="433"/>
      <c r="F243" s="432"/>
      <c r="G243" s="431" t="str">
        <f>IF(ISERROR(VLOOKUP($E243,参加者名簿!$A:$D,2,FALSE))=TRUE,"",VLOOKUP($E243,参加者名簿!$A:$D,2,FALSE))</f>
        <v/>
      </c>
      <c r="H243" s="430"/>
      <c r="I243" s="417"/>
    </row>
    <row r="244" spans="1:9" ht="20.149999999999999" customHeight="1" x14ac:dyDescent="0.2">
      <c r="A244" s="433"/>
      <c r="B244" s="432"/>
      <c r="C244" s="431" t="str">
        <f>IF(ISERROR(VLOOKUP($A244,参加者名簿!$A:$D,2,FALSE))=TRUE,"",VLOOKUP($A244,参加者名簿!$A:$D,2,FALSE))</f>
        <v/>
      </c>
      <c r="D244" s="434"/>
      <c r="E244" s="433"/>
      <c r="F244" s="432"/>
      <c r="G244" s="431" t="str">
        <f>IF(ISERROR(VLOOKUP($E244,参加者名簿!$A:$D,2,FALSE))=TRUE,"",VLOOKUP($E244,参加者名簿!$A:$D,2,FALSE))</f>
        <v/>
      </c>
      <c r="H244" s="430"/>
      <c r="I244" s="417"/>
    </row>
    <row r="245" spans="1:9" ht="20.149999999999999" customHeight="1" x14ac:dyDescent="0.2">
      <c r="A245" s="433"/>
      <c r="B245" s="432"/>
      <c r="C245" s="431" t="str">
        <f>IF(ISERROR(VLOOKUP($A245,参加者名簿!$A:$D,2,FALSE))=TRUE,"",VLOOKUP($A245,参加者名簿!$A:$D,2,FALSE))</f>
        <v/>
      </c>
      <c r="D245" s="434"/>
      <c r="E245" s="433"/>
      <c r="F245" s="432"/>
      <c r="G245" s="431" t="str">
        <f>IF(ISERROR(VLOOKUP($E245,参加者名簿!$A:$D,2,FALSE))=TRUE,"",VLOOKUP($E245,参加者名簿!$A:$D,2,FALSE))</f>
        <v/>
      </c>
      <c r="H245" s="430"/>
      <c r="I245" s="417"/>
    </row>
    <row r="246" spans="1:9" ht="20.149999999999999" customHeight="1" x14ac:dyDescent="0.2">
      <c r="A246" s="433"/>
      <c r="B246" s="432"/>
      <c r="C246" s="431" t="str">
        <f>IF(ISERROR(VLOOKUP($A246,参加者名簿!$A:$D,2,FALSE))=TRUE,"",VLOOKUP($A246,参加者名簿!$A:$D,2,FALSE))</f>
        <v/>
      </c>
      <c r="D246" s="434"/>
      <c r="E246" s="433"/>
      <c r="F246" s="432"/>
      <c r="G246" s="431" t="str">
        <f>IF(ISERROR(VLOOKUP($E246,参加者名簿!$A:$D,2,FALSE))=TRUE,"",VLOOKUP($E246,参加者名簿!$A:$D,2,FALSE))</f>
        <v/>
      </c>
      <c r="H246" s="430"/>
      <c r="I246" s="417"/>
    </row>
    <row r="247" spans="1:9" ht="20.149999999999999" customHeight="1" thickBot="1" x14ac:dyDescent="0.25">
      <c r="A247" s="433"/>
      <c r="B247" s="432"/>
      <c r="C247" s="431" t="str">
        <f>IF(ISERROR(VLOOKUP($A247,参加者名簿!$A:$D,2,FALSE))=TRUE,"",VLOOKUP($A247,参加者名簿!$A:$D,2,FALSE))</f>
        <v/>
      </c>
      <c r="D247" s="434"/>
      <c r="E247" s="433"/>
      <c r="F247" s="432"/>
      <c r="G247" s="431" t="str">
        <f>IF(ISERROR(VLOOKUP($E247,参加者名簿!$A:$D,2,FALSE))=TRUE,"",VLOOKUP($E247,参加者名簿!$A:$D,2,FALSE))</f>
        <v/>
      </c>
      <c r="H247" s="430"/>
      <c r="I247" s="417"/>
    </row>
    <row r="248" spans="1:9" ht="20.149999999999999" customHeight="1" thickBot="1" x14ac:dyDescent="0.25">
      <c r="A248" s="429" t="s">
        <v>6120</v>
      </c>
      <c r="B248" s="428">
        <f>COUNTIFS(C227:C247,"農業者",D227:D247,"○")+COUNTIFS(G227:G247,"農業者",H227:H247,"○")</f>
        <v>0</v>
      </c>
      <c r="C248" s="505" t="s">
        <v>6119</v>
      </c>
      <c r="D248" s="506"/>
      <c r="E248" s="428">
        <f>COUNTIFS(C227:C247,"農業者以外",D227:D247,"○")+COUNTIFS(G227:G247,"農業者以外",H227:H247,"○")</f>
        <v>0</v>
      </c>
      <c r="F248" s="427" t="s">
        <v>6118</v>
      </c>
      <c r="G248" s="495">
        <f>SUMIF(D227:D247,"○",B227:B247)+SUMIF(H227:H247,"○",F227:F247)</f>
        <v>0</v>
      </c>
      <c r="H248" s="496"/>
      <c r="I248" s="426"/>
    </row>
    <row r="249" spans="1:9" ht="20.149999999999999" customHeight="1" x14ac:dyDescent="0.2">
      <c r="A249" s="425" t="s">
        <v>6117</v>
      </c>
      <c r="B249" s="424"/>
      <c r="C249" s="424"/>
      <c r="D249" s="424"/>
      <c r="E249" s="424"/>
      <c r="F249" s="424"/>
      <c r="G249" s="424"/>
      <c r="H249" s="423"/>
      <c r="I249" s="417"/>
    </row>
    <row r="250" spans="1:9" ht="20.149999999999999" customHeight="1" x14ac:dyDescent="0.2">
      <c r="A250" s="422"/>
      <c r="B250" s="417"/>
      <c r="C250" s="417"/>
      <c r="D250" s="417"/>
      <c r="E250" s="417"/>
      <c r="F250" s="417"/>
      <c r="G250" s="417"/>
      <c r="H250" s="421"/>
      <c r="I250" s="417"/>
    </row>
    <row r="251" spans="1:9" ht="20.149999999999999" customHeight="1" x14ac:dyDescent="0.2">
      <c r="A251" s="422"/>
      <c r="B251" s="417"/>
      <c r="C251" s="417"/>
      <c r="D251" s="417"/>
      <c r="E251" s="417"/>
      <c r="F251" s="417"/>
      <c r="G251" s="417"/>
      <c r="H251" s="421"/>
      <c r="I251" s="417"/>
    </row>
    <row r="252" spans="1:9" ht="20.149999999999999" customHeight="1" x14ac:dyDescent="0.2">
      <c r="A252" s="422"/>
      <c r="B252" s="417"/>
      <c r="C252" s="417"/>
      <c r="D252" s="417"/>
      <c r="E252" s="417"/>
      <c r="F252" s="417"/>
      <c r="G252" s="417"/>
      <c r="H252" s="421"/>
      <c r="I252" s="417"/>
    </row>
    <row r="253" spans="1:9" ht="20.149999999999999" customHeight="1" x14ac:dyDescent="0.2">
      <c r="A253" s="422"/>
      <c r="B253" s="417"/>
      <c r="C253" s="417"/>
      <c r="D253" s="417"/>
      <c r="E253" s="417"/>
      <c r="F253" s="417"/>
      <c r="G253" s="417"/>
      <c r="H253" s="421"/>
      <c r="I253" s="417"/>
    </row>
    <row r="254" spans="1:9" ht="20.149999999999999" customHeight="1" x14ac:dyDescent="0.2">
      <c r="A254" s="422"/>
      <c r="B254" s="417"/>
      <c r="C254" s="417"/>
      <c r="D254" s="417"/>
      <c r="E254" s="417"/>
      <c r="F254" s="417"/>
      <c r="G254" s="417"/>
      <c r="H254" s="421"/>
      <c r="I254" s="417"/>
    </row>
    <row r="255" spans="1:9" ht="20.149999999999999" customHeight="1" x14ac:dyDescent="0.2">
      <c r="A255" s="422"/>
      <c r="B255" s="417"/>
      <c r="C255" s="417"/>
      <c r="D255" s="417"/>
      <c r="E255" s="417"/>
      <c r="F255" s="417"/>
      <c r="G255" s="417"/>
      <c r="H255" s="421"/>
      <c r="I255" s="417"/>
    </row>
    <row r="256" spans="1:9" ht="20.149999999999999" customHeight="1" x14ac:dyDescent="0.2">
      <c r="A256" s="422"/>
      <c r="B256" s="417"/>
      <c r="C256" s="417"/>
      <c r="D256" s="417"/>
      <c r="E256" s="417"/>
      <c r="F256" s="417"/>
      <c r="G256" s="417"/>
      <c r="H256" s="421"/>
      <c r="I256" s="417"/>
    </row>
    <row r="257" spans="1:20" ht="20.149999999999999" customHeight="1" thickBot="1" x14ac:dyDescent="0.25">
      <c r="A257" s="420"/>
      <c r="B257" s="419"/>
      <c r="C257" s="419"/>
      <c r="D257" s="419"/>
      <c r="E257" s="419"/>
      <c r="F257" s="419"/>
      <c r="G257" s="419"/>
      <c r="H257" s="418"/>
      <c r="I257" s="417"/>
    </row>
    <row r="258" spans="1:20" ht="20.149999999999999" customHeight="1" thickBot="1" x14ac:dyDescent="0.25">
      <c r="A258" s="416" t="s">
        <v>6116</v>
      </c>
      <c r="B258" s="415" t="s">
        <v>6115</v>
      </c>
      <c r="C258" s="415" t="s">
        <v>6137</v>
      </c>
      <c r="D258" s="414"/>
    </row>
    <row r="259" spans="1:20" ht="20.149999999999999" customHeight="1" thickBot="1" x14ac:dyDescent="0.35">
      <c r="A259" s="465" t="str">
        <f>A216</f>
        <v>令和</v>
      </c>
      <c r="B259" s="464">
        <f>B216</f>
        <v>0</v>
      </c>
      <c r="C259" s="789" t="str">
        <f>C216</f>
        <v>年度　多面的機能支払交付金に係る作業日報</v>
      </c>
      <c r="D259" s="789"/>
      <c r="E259" s="789"/>
      <c r="F259" s="789"/>
      <c r="G259" s="463" t="s">
        <v>6136</v>
      </c>
      <c r="H259" s="462">
        <f>H216+1</f>
        <v>7</v>
      </c>
      <c r="I259" s="461">
        <f>H259</f>
        <v>7</v>
      </c>
      <c r="J259" s="455">
        <f>F260</f>
        <v>0</v>
      </c>
      <c r="K259" s="455">
        <f>B261</f>
        <v>0</v>
      </c>
      <c r="L259" s="460" t="e">
        <f>F261-J262</f>
        <v>#VALUE!</v>
      </c>
      <c r="M259" s="459">
        <f>B291</f>
        <v>0</v>
      </c>
      <c r="N259" s="459">
        <f>E291</f>
        <v>0</v>
      </c>
      <c r="O259" s="455">
        <f>B263</f>
        <v>0</v>
      </c>
      <c r="P259" s="455">
        <f>D263</f>
        <v>0</v>
      </c>
      <c r="Q259" s="455">
        <f>F263</f>
        <v>0</v>
      </c>
      <c r="R259" s="1">
        <f>B267</f>
        <v>0</v>
      </c>
      <c r="S259" s="1">
        <f>D267</f>
        <v>0</v>
      </c>
      <c r="T259" s="1">
        <f>F267</f>
        <v>0</v>
      </c>
    </row>
    <row r="260" spans="1:20" ht="20.149999999999999" customHeight="1" thickBot="1" x14ac:dyDescent="0.35">
      <c r="A260" s="458" t="s">
        <v>6131</v>
      </c>
      <c r="B260" s="501">
        <f>B217</f>
        <v>0</v>
      </c>
      <c r="C260" s="501"/>
      <c r="D260" s="501"/>
      <c r="E260" s="457" t="s">
        <v>6130</v>
      </c>
      <c r="F260" s="512"/>
      <c r="G260" s="513"/>
      <c r="H260" s="514"/>
      <c r="I260" s="456"/>
      <c r="M260" s="455"/>
      <c r="N260" s="455"/>
      <c r="O260" s="455"/>
      <c r="P260" s="455"/>
      <c r="Q260" s="455"/>
      <c r="R260" s="455"/>
    </row>
    <row r="261" spans="1:20" ht="20.149999999999999" customHeight="1" x14ac:dyDescent="0.2">
      <c r="A261" s="449" t="s">
        <v>173</v>
      </c>
      <c r="B261" s="454"/>
      <c r="C261" s="509" t="s">
        <v>6135</v>
      </c>
      <c r="D261" s="509"/>
      <c r="E261" s="454"/>
      <c r="F261" s="453" t="str">
        <f>IF((E261-B261)*24=0,"",(E261-B261)*24)</f>
        <v/>
      </c>
      <c r="G261" s="510" t="s">
        <v>6126</v>
      </c>
      <c r="H261" s="511"/>
      <c r="I261" s="450"/>
    </row>
    <row r="262" spans="1:20" ht="20.149999999999999" customHeight="1" thickBot="1" x14ac:dyDescent="0.25">
      <c r="A262" s="445" t="s">
        <v>6128</v>
      </c>
      <c r="B262" s="452"/>
      <c r="C262" s="492" t="s">
        <v>6135</v>
      </c>
      <c r="D262" s="492"/>
      <c r="E262" s="452"/>
      <c r="F262" s="451" t="str">
        <f>IF((E262-B262)*24=0,"",(E262-B262)*24)</f>
        <v/>
      </c>
      <c r="G262" s="493" t="s">
        <v>6126</v>
      </c>
      <c r="H262" s="494"/>
      <c r="I262" s="450"/>
      <c r="J262" s="1">
        <f>IF(F262="",0,F262)</f>
        <v>0</v>
      </c>
    </row>
    <row r="263" spans="1:20" ht="20.149999999999999" customHeight="1" x14ac:dyDescent="0.2">
      <c r="A263" s="449" t="s">
        <v>6125</v>
      </c>
      <c r="B263" s="515"/>
      <c r="C263" s="516"/>
      <c r="D263" s="515"/>
      <c r="E263" s="516"/>
      <c r="F263" s="515"/>
      <c r="G263" s="516"/>
      <c r="H263" s="448"/>
      <c r="I263" s="441"/>
    </row>
    <row r="264" spans="1:20" ht="20.149999999999999" customHeight="1" x14ac:dyDescent="0.2">
      <c r="A264" s="447" t="s">
        <v>6124</v>
      </c>
      <c r="B264" s="499" t="str">
        <f>IF(B$263="","",(IFERROR(VLOOKUP(B$263,【選択肢】!$K$3:$O$74,2,)," ")))</f>
        <v/>
      </c>
      <c r="C264" s="500"/>
      <c r="D264" s="499" t="str">
        <f>IF(D$263="","",(IFERROR(VLOOKUP(D$263,【選択肢】!$K$3:$O$74,2,)," ")))</f>
        <v/>
      </c>
      <c r="E264" s="500"/>
      <c r="F264" s="499" t="str">
        <f>IF(F$263="","",(IFERROR(VLOOKUP(F$263,【選択肢】!$K$3:$O$74,2,)," ")))</f>
        <v/>
      </c>
      <c r="G264" s="500"/>
      <c r="H264" s="446"/>
      <c r="I264" s="441"/>
    </row>
    <row r="265" spans="1:20" ht="20.149999999999999" customHeight="1" x14ac:dyDescent="0.2">
      <c r="A265" s="447" t="s">
        <v>5</v>
      </c>
      <c r="B265" s="499" t="str">
        <f>IF(B$263="","",(IFERROR(VLOOKUP(B$263,【選択肢】!$K$3:$O$74,4,)," ")))</f>
        <v/>
      </c>
      <c r="C265" s="500"/>
      <c r="D265" s="499" t="str">
        <f>IF(D$263="","",(IFERROR(VLOOKUP(D$263,【選択肢】!$K$3:$O$74,4,)," ")))</f>
        <v/>
      </c>
      <c r="E265" s="500"/>
      <c r="F265" s="499" t="str">
        <f>IF(F$263="","",(IFERROR(VLOOKUP(F$263,【選択肢】!$K$3:$O$74,4,)," ")))</f>
        <v/>
      </c>
      <c r="G265" s="500"/>
      <c r="H265" s="446"/>
      <c r="I265" s="441"/>
    </row>
    <row r="266" spans="1:20" ht="20.149999999999999" customHeight="1" x14ac:dyDescent="0.2">
      <c r="A266" s="445" t="s">
        <v>6123</v>
      </c>
      <c r="B266" s="499" t="str">
        <f>IF(B$263="","",(IFERROR(VLOOKUP(B$263,【選択肢】!$K$3:$O$74,5,)," ")))</f>
        <v/>
      </c>
      <c r="C266" s="500"/>
      <c r="D266" s="499" t="str">
        <f>IF(D$263="","",(IFERROR(VLOOKUP(D$263,【選択肢】!$K$3:$O$74,5,)," ")))</f>
        <v/>
      </c>
      <c r="E266" s="500"/>
      <c r="F266" s="499" t="str">
        <f>IF(F$263="","",(IFERROR(VLOOKUP(F$263,【選択肢】!$K$3:$O$74,5,)," ")))</f>
        <v/>
      </c>
      <c r="G266" s="500"/>
      <c r="H266" s="444"/>
      <c r="I266" s="441"/>
    </row>
    <row r="267" spans="1:20" ht="20.149999999999999" customHeight="1" thickBot="1" x14ac:dyDescent="0.25">
      <c r="A267" s="443" t="s">
        <v>12</v>
      </c>
      <c r="B267" s="507"/>
      <c r="C267" s="508"/>
      <c r="D267" s="507"/>
      <c r="E267" s="508"/>
      <c r="F267" s="517"/>
      <c r="G267" s="518"/>
      <c r="H267" s="442"/>
      <c r="I267" s="441"/>
    </row>
    <row r="268" spans="1:20" ht="20.149999999999999" customHeight="1" x14ac:dyDescent="0.2">
      <c r="A268" s="519" t="s">
        <v>6122</v>
      </c>
      <c r="B268" s="503"/>
      <c r="C268" s="503"/>
      <c r="D268" s="503"/>
      <c r="E268" s="503"/>
      <c r="F268" s="503"/>
      <c r="G268" s="503"/>
      <c r="H268" s="520"/>
      <c r="I268" s="436"/>
    </row>
    <row r="269" spans="1:20" ht="20.149999999999999" customHeight="1" x14ac:dyDescent="0.2">
      <c r="A269" s="440" t="s">
        <v>29</v>
      </c>
      <c r="B269" s="439" t="s">
        <v>2</v>
      </c>
      <c r="C269" s="438" t="s">
        <v>6112</v>
      </c>
      <c r="D269" s="437" t="s">
        <v>6121</v>
      </c>
      <c r="E269" s="440" t="s">
        <v>29</v>
      </c>
      <c r="F269" s="439" t="s">
        <v>2</v>
      </c>
      <c r="G269" s="438" t="s">
        <v>6112</v>
      </c>
      <c r="H269" s="437" t="s">
        <v>6121</v>
      </c>
      <c r="I269" s="436"/>
    </row>
    <row r="270" spans="1:20" ht="20.149999999999999" customHeight="1" x14ac:dyDescent="0.2">
      <c r="A270" s="433"/>
      <c r="B270" s="435"/>
      <c r="C270" s="431" t="str">
        <f>IF(ISERROR(VLOOKUP($A270,参加者名簿!$A:$D,2,FALSE))=TRUE,"",VLOOKUP($A270,参加者名簿!$A:$D,2,FALSE))</f>
        <v/>
      </c>
      <c r="D270" s="434"/>
      <c r="E270" s="433"/>
      <c r="F270" s="435"/>
      <c r="G270" s="431" t="str">
        <f>IF(ISERROR(VLOOKUP($E270,参加者名簿!$A:$D,2,FALSE))=TRUE,"",VLOOKUP($E270,参加者名簿!$A:$D,2,FALSE))</f>
        <v/>
      </c>
      <c r="H270" s="430"/>
      <c r="I270" s="417"/>
    </row>
    <row r="271" spans="1:20" ht="20.149999999999999" customHeight="1" x14ac:dyDescent="0.2">
      <c r="A271" s="433"/>
      <c r="B271" s="435"/>
      <c r="C271" s="431" t="str">
        <f>IF(ISERROR(VLOOKUP($A271,参加者名簿!$A:$D,2,FALSE))=TRUE,"",VLOOKUP($A271,参加者名簿!$A:$D,2,FALSE))</f>
        <v/>
      </c>
      <c r="D271" s="434"/>
      <c r="E271" s="433"/>
      <c r="F271" s="435"/>
      <c r="G271" s="431" t="str">
        <f>IF(ISERROR(VLOOKUP($E271,参加者名簿!$A:$D,2,FALSE))=TRUE,"",VLOOKUP($E271,参加者名簿!$A:$D,2,FALSE))</f>
        <v/>
      </c>
      <c r="H271" s="430"/>
      <c r="I271" s="417"/>
    </row>
    <row r="272" spans="1:20" ht="20.149999999999999" customHeight="1" x14ac:dyDescent="0.2">
      <c r="A272" s="433"/>
      <c r="B272" s="435"/>
      <c r="C272" s="431" t="str">
        <f>IF(ISERROR(VLOOKUP($A272,参加者名簿!$A:$D,2,FALSE))=TRUE,"",VLOOKUP($A272,参加者名簿!$A:$D,2,FALSE))</f>
        <v/>
      </c>
      <c r="D272" s="434"/>
      <c r="E272" s="433"/>
      <c r="F272" s="435"/>
      <c r="G272" s="431" t="str">
        <f>IF(ISERROR(VLOOKUP($E272,参加者名簿!$A:$D,2,FALSE))=TRUE,"",VLOOKUP($E272,参加者名簿!$A:$D,2,FALSE))</f>
        <v/>
      </c>
      <c r="H272" s="430"/>
      <c r="I272" s="417"/>
    </row>
    <row r="273" spans="1:9" ht="20.149999999999999" customHeight="1" x14ac:dyDescent="0.2">
      <c r="A273" s="433"/>
      <c r="B273" s="435"/>
      <c r="C273" s="431" t="str">
        <f>IF(ISERROR(VLOOKUP($A273,参加者名簿!$A:$D,2,FALSE))=TRUE,"",VLOOKUP($A273,参加者名簿!$A:$D,2,FALSE))</f>
        <v/>
      </c>
      <c r="D273" s="434"/>
      <c r="E273" s="433"/>
      <c r="F273" s="435"/>
      <c r="G273" s="431" t="str">
        <f>IF(ISERROR(VLOOKUP($E273,参加者名簿!$A:$D,2,FALSE))=TRUE,"",VLOOKUP($E273,参加者名簿!$A:$D,2,FALSE))</f>
        <v/>
      </c>
      <c r="H273" s="430"/>
      <c r="I273" s="417"/>
    </row>
    <row r="274" spans="1:9" ht="20.149999999999999" customHeight="1" x14ac:dyDescent="0.2">
      <c r="A274" s="433"/>
      <c r="B274" s="435"/>
      <c r="C274" s="431" t="str">
        <f>IF(ISERROR(VLOOKUP($A274,参加者名簿!$A:$D,2,FALSE))=TRUE,"",VLOOKUP($A274,参加者名簿!$A:$D,2,FALSE))</f>
        <v/>
      </c>
      <c r="D274" s="434"/>
      <c r="E274" s="433"/>
      <c r="F274" s="435"/>
      <c r="G274" s="431" t="str">
        <f>IF(ISERROR(VLOOKUP($E274,参加者名簿!$A:$D,2,FALSE))=TRUE,"",VLOOKUP($E274,参加者名簿!$A:$D,2,FALSE))</f>
        <v/>
      </c>
      <c r="H274" s="430"/>
      <c r="I274" s="417"/>
    </row>
    <row r="275" spans="1:9" ht="20.149999999999999" customHeight="1" x14ac:dyDescent="0.2">
      <c r="A275" s="433"/>
      <c r="B275" s="435"/>
      <c r="C275" s="431" t="str">
        <f>IF(ISERROR(VLOOKUP($A275,参加者名簿!$A:$D,2,FALSE))=TRUE,"",VLOOKUP($A275,参加者名簿!$A:$D,2,FALSE))</f>
        <v/>
      </c>
      <c r="D275" s="434"/>
      <c r="E275" s="433"/>
      <c r="F275" s="435"/>
      <c r="G275" s="431" t="str">
        <f>IF(ISERROR(VLOOKUP($E275,参加者名簿!$A:$D,2,FALSE))=TRUE,"",VLOOKUP($E275,参加者名簿!$A:$D,2,FALSE))</f>
        <v/>
      </c>
      <c r="H275" s="430"/>
      <c r="I275" s="417"/>
    </row>
    <row r="276" spans="1:9" ht="20.149999999999999" customHeight="1" x14ac:dyDescent="0.2">
      <c r="A276" s="433"/>
      <c r="B276" s="432"/>
      <c r="C276" s="431" t="str">
        <f>IF(ISERROR(VLOOKUP($A276,参加者名簿!$A:$D,2,FALSE))=TRUE,"",VLOOKUP($A276,参加者名簿!$A:$D,2,FALSE))</f>
        <v/>
      </c>
      <c r="D276" s="434"/>
      <c r="E276" s="433"/>
      <c r="F276" s="435"/>
      <c r="G276" s="431" t="str">
        <f>IF(ISERROR(VLOOKUP($E276,参加者名簿!$A:$D,2,FALSE))=TRUE,"",VLOOKUP($E276,参加者名簿!$A:$D,2,FALSE))</f>
        <v/>
      </c>
      <c r="H276" s="430"/>
      <c r="I276" s="417"/>
    </row>
    <row r="277" spans="1:9" ht="20.149999999999999" customHeight="1" x14ac:dyDescent="0.2">
      <c r="A277" s="433"/>
      <c r="B277" s="432"/>
      <c r="C277" s="431" t="str">
        <f>IF(ISERROR(VLOOKUP($A277,参加者名簿!$A:$D,2,FALSE))=TRUE,"",VLOOKUP($A277,参加者名簿!$A:$D,2,FALSE))</f>
        <v/>
      </c>
      <c r="D277" s="434"/>
      <c r="E277" s="433"/>
      <c r="F277" s="435"/>
      <c r="G277" s="431" t="str">
        <f>IF(ISERROR(VLOOKUP($E277,参加者名簿!$A:$D,2,FALSE))=TRUE,"",VLOOKUP($E277,参加者名簿!$A:$D,2,FALSE))</f>
        <v/>
      </c>
      <c r="H277" s="430"/>
      <c r="I277" s="417"/>
    </row>
    <row r="278" spans="1:9" ht="20.149999999999999" customHeight="1" x14ac:dyDescent="0.2">
      <c r="A278" s="433"/>
      <c r="B278" s="432"/>
      <c r="C278" s="431" t="str">
        <f>IF(ISERROR(VLOOKUP($A278,参加者名簿!$A:$D,2,FALSE))=TRUE,"",VLOOKUP($A278,参加者名簿!$A:$D,2,FALSE))</f>
        <v/>
      </c>
      <c r="D278" s="434"/>
      <c r="E278" s="433"/>
      <c r="F278" s="435"/>
      <c r="G278" s="431" t="str">
        <f>IF(ISERROR(VLOOKUP($E278,参加者名簿!$A:$D,2,FALSE))=TRUE,"",VLOOKUP($E278,参加者名簿!$A:$D,2,FALSE))</f>
        <v/>
      </c>
      <c r="H278" s="430"/>
      <c r="I278" s="417"/>
    </row>
    <row r="279" spans="1:9" ht="20.149999999999999" customHeight="1" x14ac:dyDescent="0.2">
      <c r="A279" s="433"/>
      <c r="B279" s="432"/>
      <c r="C279" s="431" t="str">
        <f>IF(ISERROR(VLOOKUP($A279,参加者名簿!$A:$D,2,FALSE))=TRUE,"",VLOOKUP($A279,参加者名簿!$A:$D,2,FALSE))</f>
        <v/>
      </c>
      <c r="D279" s="434"/>
      <c r="E279" s="433"/>
      <c r="F279" s="435"/>
      <c r="G279" s="431" t="str">
        <f>IF(ISERROR(VLOOKUP($E279,参加者名簿!$A:$D,2,FALSE))=TRUE,"",VLOOKUP($E279,参加者名簿!$A:$D,2,FALSE))</f>
        <v/>
      </c>
      <c r="H279" s="430"/>
      <c r="I279" s="417"/>
    </row>
    <row r="280" spans="1:9" ht="20.149999999999999" customHeight="1" x14ac:dyDescent="0.2">
      <c r="A280" s="433"/>
      <c r="B280" s="432"/>
      <c r="C280" s="431" t="str">
        <f>IF(ISERROR(VLOOKUP($A280,参加者名簿!$A:$D,2,FALSE))=TRUE,"",VLOOKUP($A280,参加者名簿!$A:$D,2,FALSE))</f>
        <v/>
      </c>
      <c r="D280" s="434"/>
      <c r="E280" s="433"/>
      <c r="F280" s="435"/>
      <c r="G280" s="431" t="str">
        <f>IF(ISERROR(VLOOKUP($E280,参加者名簿!$A:$D,2,FALSE))=TRUE,"",VLOOKUP($E280,参加者名簿!$A:$D,2,FALSE))</f>
        <v/>
      </c>
      <c r="H280" s="430"/>
      <c r="I280" s="417"/>
    </row>
    <row r="281" spans="1:9" ht="20.149999999999999" customHeight="1" x14ac:dyDescent="0.2">
      <c r="A281" s="433"/>
      <c r="B281" s="432"/>
      <c r="C281" s="431" t="str">
        <f>IF(ISERROR(VLOOKUP($A281,参加者名簿!$A:$D,2,FALSE))=TRUE,"",VLOOKUP($A281,参加者名簿!$A:$D,2,FALSE))</f>
        <v/>
      </c>
      <c r="D281" s="434"/>
      <c r="E281" s="433"/>
      <c r="F281" s="435"/>
      <c r="G281" s="431" t="str">
        <f>IF(ISERROR(VLOOKUP($E281,参加者名簿!$A:$D,2,FALSE))=TRUE,"",VLOOKUP($E281,参加者名簿!$A:$D,2,FALSE))</f>
        <v/>
      </c>
      <c r="H281" s="430"/>
      <c r="I281" s="417"/>
    </row>
    <row r="282" spans="1:9" ht="20.149999999999999" customHeight="1" x14ac:dyDescent="0.2">
      <c r="A282" s="433"/>
      <c r="B282" s="432"/>
      <c r="C282" s="431" t="str">
        <f>IF(ISERROR(VLOOKUP($A282,参加者名簿!$A:$D,2,FALSE))=TRUE,"",VLOOKUP($A282,参加者名簿!$A:$D,2,FALSE))</f>
        <v/>
      </c>
      <c r="D282" s="434"/>
      <c r="E282" s="433"/>
      <c r="F282" s="435"/>
      <c r="G282" s="431" t="str">
        <f>IF(ISERROR(VLOOKUP($E282,参加者名簿!$A:$D,2,FALSE))=TRUE,"",VLOOKUP($E282,参加者名簿!$A:$D,2,FALSE))</f>
        <v/>
      </c>
      <c r="H282" s="430"/>
      <c r="I282" s="417"/>
    </row>
    <row r="283" spans="1:9" ht="20.149999999999999" customHeight="1" x14ac:dyDescent="0.2">
      <c r="A283" s="433"/>
      <c r="B283" s="432"/>
      <c r="C283" s="431" t="str">
        <f>IF(ISERROR(VLOOKUP($A283,参加者名簿!$A:$D,2,FALSE))=TRUE,"",VLOOKUP($A283,参加者名簿!$A:$D,2,FALSE))</f>
        <v/>
      </c>
      <c r="D283" s="434"/>
      <c r="E283" s="433"/>
      <c r="F283" s="435"/>
      <c r="G283" s="431" t="str">
        <f>IF(ISERROR(VLOOKUP($E283,参加者名簿!$A:$D,2,FALSE))=TRUE,"",VLOOKUP($E283,参加者名簿!$A:$D,2,FALSE))</f>
        <v/>
      </c>
      <c r="H283" s="430"/>
      <c r="I283" s="417"/>
    </row>
    <row r="284" spans="1:9" ht="20.149999999999999" customHeight="1" x14ac:dyDescent="0.2">
      <c r="A284" s="433"/>
      <c r="B284" s="432"/>
      <c r="C284" s="431" t="str">
        <f>IF(ISERROR(VLOOKUP($A284,参加者名簿!$A:$D,2,FALSE))=TRUE,"",VLOOKUP($A284,参加者名簿!$A:$D,2,FALSE))</f>
        <v/>
      </c>
      <c r="D284" s="434"/>
      <c r="E284" s="433"/>
      <c r="F284" s="435"/>
      <c r="G284" s="431" t="str">
        <f>IF(ISERROR(VLOOKUP($E284,参加者名簿!$A:$D,2,FALSE))=TRUE,"",VLOOKUP($E284,参加者名簿!$A:$D,2,FALSE))</f>
        <v/>
      </c>
      <c r="H284" s="430"/>
      <c r="I284" s="417"/>
    </row>
    <row r="285" spans="1:9" ht="20.149999999999999" customHeight="1" x14ac:dyDescent="0.2">
      <c r="A285" s="433"/>
      <c r="B285" s="432"/>
      <c r="C285" s="431" t="str">
        <f>IF(ISERROR(VLOOKUP($A285,参加者名簿!$A:$D,2,FALSE))=TRUE,"",VLOOKUP($A285,参加者名簿!$A:$D,2,FALSE))</f>
        <v/>
      </c>
      <c r="D285" s="434"/>
      <c r="E285" s="433"/>
      <c r="F285" s="432"/>
      <c r="G285" s="431" t="str">
        <f>IF(ISERROR(VLOOKUP($E285,参加者名簿!$A:$D,2,FALSE))=TRUE,"",VLOOKUP($E285,参加者名簿!$A:$D,2,FALSE))</f>
        <v/>
      </c>
      <c r="H285" s="430"/>
      <c r="I285" s="417"/>
    </row>
    <row r="286" spans="1:9" ht="20.149999999999999" customHeight="1" x14ac:dyDescent="0.2">
      <c r="A286" s="433"/>
      <c r="B286" s="432"/>
      <c r="C286" s="431" t="str">
        <f>IF(ISERROR(VLOOKUP($A286,参加者名簿!$A:$D,2,FALSE))=TRUE,"",VLOOKUP($A286,参加者名簿!$A:$D,2,FALSE))</f>
        <v/>
      </c>
      <c r="D286" s="434"/>
      <c r="E286" s="433"/>
      <c r="F286" s="432"/>
      <c r="G286" s="431" t="str">
        <f>IF(ISERROR(VLOOKUP($E286,参加者名簿!$A:$D,2,FALSE))=TRUE,"",VLOOKUP($E286,参加者名簿!$A:$D,2,FALSE))</f>
        <v/>
      </c>
      <c r="H286" s="430"/>
      <c r="I286" s="417"/>
    </row>
    <row r="287" spans="1:9" ht="20.149999999999999" customHeight="1" x14ac:dyDescent="0.2">
      <c r="A287" s="433"/>
      <c r="B287" s="432"/>
      <c r="C287" s="431" t="str">
        <f>IF(ISERROR(VLOOKUP($A287,参加者名簿!$A:$D,2,FALSE))=TRUE,"",VLOOKUP($A287,参加者名簿!$A:$D,2,FALSE))</f>
        <v/>
      </c>
      <c r="D287" s="434"/>
      <c r="E287" s="433"/>
      <c r="F287" s="432"/>
      <c r="G287" s="431" t="str">
        <f>IF(ISERROR(VLOOKUP($E287,参加者名簿!$A:$D,2,FALSE))=TRUE,"",VLOOKUP($E287,参加者名簿!$A:$D,2,FALSE))</f>
        <v/>
      </c>
      <c r="H287" s="430"/>
      <c r="I287" s="417"/>
    </row>
    <row r="288" spans="1:9" ht="20.149999999999999" customHeight="1" x14ac:dyDescent="0.2">
      <c r="A288" s="433"/>
      <c r="B288" s="432"/>
      <c r="C288" s="431" t="str">
        <f>IF(ISERROR(VLOOKUP($A288,参加者名簿!$A:$D,2,FALSE))=TRUE,"",VLOOKUP($A288,参加者名簿!$A:$D,2,FALSE))</f>
        <v/>
      </c>
      <c r="D288" s="434"/>
      <c r="E288" s="433"/>
      <c r="F288" s="432"/>
      <c r="G288" s="431" t="str">
        <f>IF(ISERROR(VLOOKUP($E288,参加者名簿!$A:$D,2,FALSE))=TRUE,"",VLOOKUP($E288,参加者名簿!$A:$D,2,FALSE))</f>
        <v/>
      </c>
      <c r="H288" s="430"/>
      <c r="I288" s="417"/>
    </row>
    <row r="289" spans="1:20" ht="20.149999999999999" customHeight="1" x14ac:dyDescent="0.2">
      <c r="A289" s="433"/>
      <c r="B289" s="432"/>
      <c r="C289" s="431" t="str">
        <f>IF(ISERROR(VLOOKUP($A289,参加者名簿!$A:$D,2,FALSE))=TRUE,"",VLOOKUP($A289,参加者名簿!$A:$D,2,FALSE))</f>
        <v/>
      </c>
      <c r="D289" s="434"/>
      <c r="E289" s="433"/>
      <c r="F289" s="432"/>
      <c r="G289" s="431" t="str">
        <f>IF(ISERROR(VLOOKUP($E289,参加者名簿!$A:$D,2,FALSE))=TRUE,"",VLOOKUP($E289,参加者名簿!$A:$D,2,FALSE))</f>
        <v/>
      </c>
      <c r="H289" s="430"/>
      <c r="I289" s="417"/>
    </row>
    <row r="290" spans="1:20" ht="20.149999999999999" customHeight="1" thickBot="1" x14ac:dyDescent="0.25">
      <c r="A290" s="433"/>
      <c r="B290" s="432"/>
      <c r="C290" s="431" t="str">
        <f>IF(ISERROR(VLOOKUP($A290,参加者名簿!$A:$D,2,FALSE))=TRUE,"",VLOOKUP($A290,参加者名簿!$A:$D,2,FALSE))</f>
        <v/>
      </c>
      <c r="D290" s="434"/>
      <c r="E290" s="433"/>
      <c r="F290" s="432"/>
      <c r="G290" s="431" t="str">
        <f>IF(ISERROR(VLOOKUP($E290,参加者名簿!$A:$D,2,FALSE))=TRUE,"",VLOOKUP($E290,参加者名簿!$A:$D,2,FALSE))</f>
        <v/>
      </c>
      <c r="H290" s="430"/>
      <c r="I290" s="417"/>
    </row>
    <row r="291" spans="1:20" ht="20.149999999999999" customHeight="1" thickBot="1" x14ac:dyDescent="0.25">
      <c r="A291" s="429" t="s">
        <v>6120</v>
      </c>
      <c r="B291" s="428">
        <f>COUNTIFS(C270:C290,"農業者",D270:D290,"○")+COUNTIFS(G270:G290,"農業者",H270:H290,"○")</f>
        <v>0</v>
      </c>
      <c r="C291" s="505" t="s">
        <v>6119</v>
      </c>
      <c r="D291" s="506"/>
      <c r="E291" s="428">
        <f>COUNTIFS(C270:C290,"農業者以外",D270:D290,"○")+COUNTIFS(G270:G290,"農業者以外",H270:H290,"○")</f>
        <v>0</v>
      </c>
      <c r="F291" s="427" t="s">
        <v>6118</v>
      </c>
      <c r="G291" s="495">
        <f>SUMIF(D270:D290,"○",B270:B290)+SUMIF(H270:H290,"○",F270:F290)</f>
        <v>0</v>
      </c>
      <c r="H291" s="496"/>
      <c r="I291" s="426"/>
    </row>
    <row r="292" spans="1:20" ht="20.149999999999999" customHeight="1" x14ac:dyDescent="0.2">
      <c r="A292" s="425" t="s">
        <v>6117</v>
      </c>
      <c r="B292" s="424"/>
      <c r="C292" s="424"/>
      <c r="D292" s="424"/>
      <c r="E292" s="424"/>
      <c r="F292" s="424"/>
      <c r="G292" s="424"/>
      <c r="H292" s="423"/>
      <c r="I292" s="417"/>
    </row>
    <row r="293" spans="1:20" ht="20.149999999999999" customHeight="1" x14ac:dyDescent="0.2">
      <c r="A293" s="422"/>
      <c r="B293" s="417"/>
      <c r="C293" s="417"/>
      <c r="D293" s="417"/>
      <c r="E293" s="417"/>
      <c r="F293" s="417"/>
      <c r="G293" s="417"/>
      <c r="H293" s="421"/>
      <c r="I293" s="417"/>
    </row>
    <row r="294" spans="1:20" ht="20.149999999999999" customHeight="1" x14ac:dyDescent="0.2">
      <c r="A294" s="422"/>
      <c r="B294" s="417"/>
      <c r="C294" s="417"/>
      <c r="D294" s="417"/>
      <c r="E294" s="417"/>
      <c r="F294" s="417"/>
      <c r="G294" s="417"/>
      <c r="H294" s="421"/>
      <c r="I294" s="417"/>
    </row>
    <row r="295" spans="1:20" ht="20.149999999999999" customHeight="1" x14ac:dyDescent="0.2">
      <c r="A295" s="422"/>
      <c r="B295" s="417"/>
      <c r="C295" s="417"/>
      <c r="D295" s="417"/>
      <c r="E295" s="417"/>
      <c r="F295" s="417"/>
      <c r="G295" s="417"/>
      <c r="H295" s="421"/>
      <c r="I295" s="417"/>
    </row>
    <row r="296" spans="1:20" ht="20.149999999999999" customHeight="1" x14ac:dyDescent="0.2">
      <c r="A296" s="422"/>
      <c r="B296" s="417"/>
      <c r="C296" s="417"/>
      <c r="D296" s="417"/>
      <c r="E296" s="417"/>
      <c r="F296" s="417"/>
      <c r="G296" s="417"/>
      <c r="H296" s="421"/>
      <c r="I296" s="417"/>
    </row>
    <row r="297" spans="1:20" ht="20.149999999999999" customHeight="1" x14ac:dyDescent="0.2">
      <c r="A297" s="422"/>
      <c r="B297" s="417"/>
      <c r="C297" s="417"/>
      <c r="D297" s="417"/>
      <c r="E297" s="417"/>
      <c r="F297" s="417"/>
      <c r="G297" s="417"/>
      <c r="H297" s="421"/>
      <c r="I297" s="417"/>
    </row>
    <row r="298" spans="1:20" ht="20.149999999999999" customHeight="1" x14ac:dyDescent="0.2">
      <c r="A298" s="422"/>
      <c r="B298" s="417"/>
      <c r="C298" s="417"/>
      <c r="D298" s="417"/>
      <c r="E298" s="417"/>
      <c r="F298" s="417"/>
      <c r="G298" s="417"/>
      <c r="H298" s="421"/>
      <c r="I298" s="417"/>
    </row>
    <row r="299" spans="1:20" ht="20.149999999999999" customHeight="1" x14ac:dyDescent="0.2">
      <c r="A299" s="422"/>
      <c r="B299" s="417"/>
      <c r="C299" s="417"/>
      <c r="D299" s="417"/>
      <c r="E299" s="417"/>
      <c r="F299" s="417"/>
      <c r="G299" s="417"/>
      <c r="H299" s="421"/>
      <c r="I299" s="417"/>
    </row>
    <row r="300" spans="1:20" ht="20.149999999999999" customHeight="1" thickBot="1" x14ac:dyDescent="0.25">
      <c r="A300" s="420"/>
      <c r="B300" s="419"/>
      <c r="C300" s="419"/>
      <c r="D300" s="419"/>
      <c r="E300" s="419"/>
      <c r="F300" s="419"/>
      <c r="G300" s="419"/>
      <c r="H300" s="418"/>
      <c r="I300" s="417"/>
    </row>
    <row r="301" spans="1:20" ht="20.149999999999999" customHeight="1" thickBot="1" x14ac:dyDescent="0.25">
      <c r="A301" s="416" t="s">
        <v>6116</v>
      </c>
      <c r="B301" s="415" t="s">
        <v>6115</v>
      </c>
      <c r="C301" s="415" t="s">
        <v>6137</v>
      </c>
      <c r="D301" s="414"/>
    </row>
    <row r="302" spans="1:20" ht="20.149999999999999" customHeight="1" thickBot="1" x14ac:dyDescent="0.35">
      <c r="A302" s="465" t="str">
        <f>A259</f>
        <v>令和</v>
      </c>
      <c r="B302" s="464">
        <f>B259</f>
        <v>0</v>
      </c>
      <c r="C302" s="789" t="str">
        <f>C259</f>
        <v>年度　多面的機能支払交付金に係る作業日報</v>
      </c>
      <c r="D302" s="789"/>
      <c r="E302" s="789"/>
      <c r="F302" s="789"/>
      <c r="G302" s="463" t="s">
        <v>6136</v>
      </c>
      <c r="H302" s="462">
        <f>H259+1</f>
        <v>8</v>
      </c>
      <c r="I302" s="461">
        <f>H302</f>
        <v>8</v>
      </c>
      <c r="J302" s="455">
        <f>F303</f>
        <v>0</v>
      </c>
      <c r="K302" s="455">
        <f>B304</f>
        <v>0</v>
      </c>
      <c r="L302" s="460" t="e">
        <f>F304-J305</f>
        <v>#VALUE!</v>
      </c>
      <c r="M302" s="459">
        <f>B334</f>
        <v>0</v>
      </c>
      <c r="N302" s="459">
        <f>E334</f>
        <v>0</v>
      </c>
      <c r="O302" s="455">
        <f>B306</f>
        <v>0</v>
      </c>
      <c r="P302" s="455">
        <f>D306</f>
        <v>0</v>
      </c>
      <c r="Q302" s="455">
        <f>F306</f>
        <v>0</v>
      </c>
      <c r="R302" s="1">
        <f>B310</f>
        <v>0</v>
      </c>
      <c r="S302" s="1">
        <f>D310</f>
        <v>0</v>
      </c>
      <c r="T302" s="1">
        <f>F310</f>
        <v>0</v>
      </c>
    </row>
    <row r="303" spans="1:20" ht="20.149999999999999" customHeight="1" thickBot="1" x14ac:dyDescent="0.35">
      <c r="A303" s="458" t="s">
        <v>6131</v>
      </c>
      <c r="B303" s="501">
        <f>B260</f>
        <v>0</v>
      </c>
      <c r="C303" s="501"/>
      <c r="D303" s="501"/>
      <c r="E303" s="457" t="s">
        <v>6130</v>
      </c>
      <c r="F303" s="512"/>
      <c r="G303" s="513"/>
      <c r="H303" s="514"/>
      <c r="I303" s="456"/>
      <c r="M303" s="455"/>
      <c r="N303" s="455"/>
      <c r="O303" s="455"/>
      <c r="P303" s="455"/>
      <c r="Q303" s="455"/>
      <c r="R303" s="455"/>
    </row>
    <row r="304" spans="1:20" ht="20.149999999999999" customHeight="1" x14ac:dyDescent="0.2">
      <c r="A304" s="449" t="s">
        <v>173</v>
      </c>
      <c r="B304" s="454"/>
      <c r="C304" s="509" t="s">
        <v>6135</v>
      </c>
      <c r="D304" s="509"/>
      <c r="E304" s="454"/>
      <c r="F304" s="453" t="str">
        <f>IF((E304-B304)*24=0,"",(E304-B304)*24)</f>
        <v/>
      </c>
      <c r="G304" s="510" t="s">
        <v>6126</v>
      </c>
      <c r="H304" s="511"/>
      <c r="I304" s="450"/>
    </row>
    <row r="305" spans="1:10" ht="20.149999999999999" customHeight="1" thickBot="1" x14ac:dyDescent="0.25">
      <c r="A305" s="445" t="s">
        <v>6128</v>
      </c>
      <c r="B305" s="452"/>
      <c r="C305" s="492" t="s">
        <v>6135</v>
      </c>
      <c r="D305" s="492"/>
      <c r="E305" s="452"/>
      <c r="F305" s="451" t="str">
        <f>IF((E305-B305)*24=0,"",(E305-B305)*24)</f>
        <v/>
      </c>
      <c r="G305" s="493" t="s">
        <v>6126</v>
      </c>
      <c r="H305" s="494"/>
      <c r="I305" s="450"/>
      <c r="J305" s="1">
        <f>IF(F305="",0,F305)</f>
        <v>0</v>
      </c>
    </row>
    <row r="306" spans="1:10" ht="20.149999999999999" customHeight="1" x14ac:dyDescent="0.2">
      <c r="A306" s="449" t="s">
        <v>6125</v>
      </c>
      <c r="B306" s="515"/>
      <c r="C306" s="516"/>
      <c r="D306" s="515"/>
      <c r="E306" s="516"/>
      <c r="F306" s="515"/>
      <c r="G306" s="516"/>
      <c r="H306" s="448"/>
      <c r="I306" s="441"/>
    </row>
    <row r="307" spans="1:10" ht="20.149999999999999" customHeight="1" x14ac:dyDescent="0.2">
      <c r="A307" s="447" t="s">
        <v>6124</v>
      </c>
      <c r="B307" s="499" t="str">
        <f>IF(B$306="","",(IFERROR(VLOOKUP(B$306,【選択肢】!$K$3:$O$74,2,)," ")))</f>
        <v/>
      </c>
      <c r="C307" s="500"/>
      <c r="D307" s="499" t="str">
        <f>IF(D$306="","",(IFERROR(VLOOKUP(D$306,【選択肢】!$K$3:$O$74,2,)," ")))</f>
        <v/>
      </c>
      <c r="E307" s="500"/>
      <c r="F307" s="499" t="str">
        <f>IF(F$306="","",(IFERROR(VLOOKUP(F$306,【選択肢】!$K$3:$O$74,2,)," ")))</f>
        <v/>
      </c>
      <c r="G307" s="500"/>
      <c r="H307" s="446"/>
      <c r="I307" s="441"/>
    </row>
    <row r="308" spans="1:10" ht="20.149999999999999" customHeight="1" x14ac:dyDescent="0.2">
      <c r="A308" s="447" t="s">
        <v>5</v>
      </c>
      <c r="B308" s="499" t="str">
        <f>IF(B$306="","",(IFERROR(VLOOKUP(B$306,【選択肢】!$K$3:$O$74,4,)," ")))</f>
        <v/>
      </c>
      <c r="C308" s="500"/>
      <c r="D308" s="499" t="str">
        <f>IF(D$306="","",(IFERROR(VLOOKUP(D$306,【選択肢】!$K$3:$O$74,4,)," ")))</f>
        <v/>
      </c>
      <c r="E308" s="500"/>
      <c r="F308" s="499" t="str">
        <f>IF(F$306="","",(IFERROR(VLOOKUP(F$306,【選択肢】!$K$3:$O$74,4,)," ")))</f>
        <v/>
      </c>
      <c r="G308" s="500"/>
      <c r="H308" s="446"/>
      <c r="I308" s="441"/>
    </row>
    <row r="309" spans="1:10" ht="20.149999999999999" customHeight="1" x14ac:dyDescent="0.2">
      <c r="A309" s="445" t="s">
        <v>6123</v>
      </c>
      <c r="B309" s="499" t="str">
        <f>IF(B$306="","",(IFERROR(VLOOKUP(B$306,【選択肢】!$K$3:$O$74,5,)," ")))</f>
        <v/>
      </c>
      <c r="C309" s="500"/>
      <c r="D309" s="499" t="str">
        <f>IF(D$306="","",(IFERROR(VLOOKUP(D$306,【選択肢】!$K$3:$O$74,5,)," ")))</f>
        <v/>
      </c>
      <c r="E309" s="500"/>
      <c r="F309" s="499" t="str">
        <f>IF(F$306="","",(IFERROR(VLOOKUP(F$306,【選択肢】!$K$3:$O$74,5,)," ")))</f>
        <v/>
      </c>
      <c r="G309" s="500"/>
      <c r="H309" s="444"/>
      <c r="I309" s="441"/>
    </row>
    <row r="310" spans="1:10" ht="20.149999999999999" customHeight="1" thickBot="1" x14ac:dyDescent="0.25">
      <c r="A310" s="443" t="s">
        <v>12</v>
      </c>
      <c r="B310" s="507"/>
      <c r="C310" s="508"/>
      <c r="D310" s="507"/>
      <c r="E310" s="508"/>
      <c r="F310" s="517"/>
      <c r="G310" s="518"/>
      <c r="H310" s="442"/>
      <c r="I310" s="441"/>
    </row>
    <row r="311" spans="1:10" ht="20.149999999999999" customHeight="1" x14ac:dyDescent="0.2">
      <c r="A311" s="519" t="s">
        <v>6122</v>
      </c>
      <c r="B311" s="503"/>
      <c r="C311" s="503"/>
      <c r="D311" s="503"/>
      <c r="E311" s="503"/>
      <c r="F311" s="503"/>
      <c r="G311" s="503"/>
      <c r="H311" s="520"/>
      <c r="I311" s="436"/>
    </row>
    <row r="312" spans="1:10" ht="20.149999999999999" customHeight="1" x14ac:dyDescent="0.2">
      <c r="A312" s="440" t="s">
        <v>29</v>
      </c>
      <c r="B312" s="439" t="s">
        <v>2</v>
      </c>
      <c r="C312" s="438" t="s">
        <v>6112</v>
      </c>
      <c r="D312" s="437" t="s">
        <v>6121</v>
      </c>
      <c r="E312" s="440" t="s">
        <v>29</v>
      </c>
      <c r="F312" s="439" t="s">
        <v>2</v>
      </c>
      <c r="G312" s="438" t="s">
        <v>6112</v>
      </c>
      <c r="H312" s="437" t="s">
        <v>6121</v>
      </c>
      <c r="I312" s="436"/>
    </row>
    <row r="313" spans="1:10" ht="20.149999999999999" customHeight="1" x14ac:dyDescent="0.2">
      <c r="A313" s="433"/>
      <c r="B313" s="435"/>
      <c r="C313" s="431" t="str">
        <f>IF(ISERROR(VLOOKUP($A313,参加者名簿!$A:$D,2,FALSE))=TRUE,"",VLOOKUP($A313,参加者名簿!$A:$D,2,FALSE))</f>
        <v/>
      </c>
      <c r="D313" s="434"/>
      <c r="E313" s="433"/>
      <c r="F313" s="435"/>
      <c r="G313" s="431" t="str">
        <f>IF(ISERROR(VLOOKUP($E313,参加者名簿!$A:$D,2,FALSE))=TRUE,"",VLOOKUP($E313,参加者名簿!$A:$D,2,FALSE))</f>
        <v/>
      </c>
      <c r="H313" s="430"/>
      <c r="I313" s="417"/>
    </row>
    <row r="314" spans="1:10" ht="20.149999999999999" customHeight="1" x14ac:dyDescent="0.2">
      <c r="A314" s="433"/>
      <c r="B314" s="435"/>
      <c r="C314" s="431" t="str">
        <f>IF(ISERROR(VLOOKUP($A314,参加者名簿!$A:$D,2,FALSE))=TRUE,"",VLOOKUP($A314,参加者名簿!$A:$D,2,FALSE))</f>
        <v/>
      </c>
      <c r="D314" s="434"/>
      <c r="E314" s="433"/>
      <c r="F314" s="435"/>
      <c r="G314" s="431" t="str">
        <f>IF(ISERROR(VLOOKUP($E314,参加者名簿!$A:$D,2,FALSE))=TRUE,"",VLOOKUP($E314,参加者名簿!$A:$D,2,FALSE))</f>
        <v/>
      </c>
      <c r="H314" s="430"/>
      <c r="I314" s="417"/>
    </row>
    <row r="315" spans="1:10" ht="20.149999999999999" customHeight="1" x14ac:dyDescent="0.2">
      <c r="A315" s="433"/>
      <c r="B315" s="435"/>
      <c r="C315" s="431" t="str">
        <f>IF(ISERROR(VLOOKUP($A315,参加者名簿!$A:$D,2,FALSE))=TRUE,"",VLOOKUP($A315,参加者名簿!$A:$D,2,FALSE))</f>
        <v/>
      </c>
      <c r="D315" s="434"/>
      <c r="E315" s="433"/>
      <c r="F315" s="435"/>
      <c r="G315" s="431" t="str">
        <f>IF(ISERROR(VLOOKUP($E315,参加者名簿!$A:$D,2,FALSE))=TRUE,"",VLOOKUP($E315,参加者名簿!$A:$D,2,FALSE))</f>
        <v/>
      </c>
      <c r="H315" s="430"/>
      <c r="I315" s="417"/>
    </row>
    <row r="316" spans="1:10" ht="20.149999999999999" customHeight="1" x14ac:dyDescent="0.2">
      <c r="A316" s="433"/>
      <c r="B316" s="435"/>
      <c r="C316" s="431" t="str">
        <f>IF(ISERROR(VLOOKUP($A316,参加者名簿!$A:$D,2,FALSE))=TRUE,"",VLOOKUP($A316,参加者名簿!$A:$D,2,FALSE))</f>
        <v/>
      </c>
      <c r="D316" s="434"/>
      <c r="E316" s="433"/>
      <c r="F316" s="435"/>
      <c r="G316" s="431" t="str">
        <f>IF(ISERROR(VLOOKUP($E316,参加者名簿!$A:$D,2,FALSE))=TRUE,"",VLOOKUP($E316,参加者名簿!$A:$D,2,FALSE))</f>
        <v/>
      </c>
      <c r="H316" s="430"/>
      <c r="I316" s="417"/>
    </row>
    <row r="317" spans="1:10" ht="20.149999999999999" customHeight="1" x14ac:dyDescent="0.2">
      <c r="A317" s="433"/>
      <c r="B317" s="435"/>
      <c r="C317" s="431" t="str">
        <f>IF(ISERROR(VLOOKUP($A317,参加者名簿!$A:$D,2,FALSE))=TRUE,"",VLOOKUP($A317,参加者名簿!$A:$D,2,FALSE))</f>
        <v/>
      </c>
      <c r="D317" s="434"/>
      <c r="E317" s="433"/>
      <c r="F317" s="435"/>
      <c r="G317" s="431" t="str">
        <f>IF(ISERROR(VLOOKUP($E317,参加者名簿!$A:$D,2,FALSE))=TRUE,"",VLOOKUP($E317,参加者名簿!$A:$D,2,FALSE))</f>
        <v/>
      </c>
      <c r="H317" s="430"/>
      <c r="I317" s="417"/>
    </row>
    <row r="318" spans="1:10" ht="20.149999999999999" customHeight="1" x14ac:dyDescent="0.2">
      <c r="A318" s="433"/>
      <c r="B318" s="435"/>
      <c r="C318" s="431" t="str">
        <f>IF(ISERROR(VLOOKUP($A318,参加者名簿!$A:$D,2,FALSE))=TRUE,"",VLOOKUP($A318,参加者名簿!$A:$D,2,FALSE))</f>
        <v/>
      </c>
      <c r="D318" s="434"/>
      <c r="E318" s="433"/>
      <c r="F318" s="435"/>
      <c r="G318" s="431" t="str">
        <f>IF(ISERROR(VLOOKUP($E318,参加者名簿!$A:$D,2,FALSE))=TRUE,"",VLOOKUP($E318,参加者名簿!$A:$D,2,FALSE))</f>
        <v/>
      </c>
      <c r="H318" s="430"/>
      <c r="I318" s="417"/>
    </row>
    <row r="319" spans="1:10" ht="20.149999999999999" customHeight="1" x14ac:dyDescent="0.2">
      <c r="A319" s="433"/>
      <c r="B319" s="435"/>
      <c r="C319" s="431" t="str">
        <f>IF(ISERROR(VLOOKUP($A319,参加者名簿!$A:$D,2,FALSE))=TRUE,"",VLOOKUP($A319,参加者名簿!$A:$D,2,FALSE))</f>
        <v/>
      </c>
      <c r="D319" s="434"/>
      <c r="E319" s="433"/>
      <c r="F319" s="435"/>
      <c r="G319" s="431" t="str">
        <f>IF(ISERROR(VLOOKUP($E319,参加者名簿!$A:$D,2,FALSE))=TRUE,"",VLOOKUP($E319,参加者名簿!$A:$D,2,FALSE))</f>
        <v/>
      </c>
      <c r="H319" s="430"/>
      <c r="I319" s="417"/>
    </row>
    <row r="320" spans="1:10" ht="20.149999999999999" customHeight="1" x14ac:dyDescent="0.2">
      <c r="A320" s="433"/>
      <c r="B320" s="432"/>
      <c r="C320" s="431" t="str">
        <f>IF(ISERROR(VLOOKUP($A320,参加者名簿!$A:$D,2,FALSE))=TRUE,"",VLOOKUP($A320,参加者名簿!$A:$D,2,FALSE))</f>
        <v/>
      </c>
      <c r="D320" s="434"/>
      <c r="E320" s="433"/>
      <c r="F320" s="435"/>
      <c r="G320" s="431" t="str">
        <f>IF(ISERROR(VLOOKUP($E320,参加者名簿!$A:$D,2,FALSE))=TRUE,"",VLOOKUP($E320,参加者名簿!$A:$D,2,FALSE))</f>
        <v/>
      </c>
      <c r="H320" s="430"/>
      <c r="I320" s="417"/>
    </row>
    <row r="321" spans="1:9" ht="20.149999999999999" customHeight="1" x14ac:dyDescent="0.2">
      <c r="A321" s="433"/>
      <c r="B321" s="432"/>
      <c r="C321" s="431" t="str">
        <f>IF(ISERROR(VLOOKUP($A321,参加者名簿!$A:$D,2,FALSE))=TRUE,"",VLOOKUP($A321,参加者名簿!$A:$D,2,FALSE))</f>
        <v/>
      </c>
      <c r="D321" s="434"/>
      <c r="E321" s="433"/>
      <c r="F321" s="435"/>
      <c r="G321" s="431" t="str">
        <f>IF(ISERROR(VLOOKUP($E321,参加者名簿!$A:$D,2,FALSE))=TRUE,"",VLOOKUP($E321,参加者名簿!$A:$D,2,FALSE))</f>
        <v/>
      </c>
      <c r="H321" s="430"/>
      <c r="I321" s="417"/>
    </row>
    <row r="322" spans="1:9" ht="20.149999999999999" customHeight="1" x14ac:dyDescent="0.2">
      <c r="A322" s="433"/>
      <c r="B322" s="432"/>
      <c r="C322" s="431" t="str">
        <f>IF(ISERROR(VLOOKUP($A322,参加者名簿!$A:$D,2,FALSE))=TRUE,"",VLOOKUP($A322,参加者名簿!$A:$D,2,FALSE))</f>
        <v/>
      </c>
      <c r="D322" s="434"/>
      <c r="E322" s="433"/>
      <c r="F322" s="435"/>
      <c r="G322" s="431" t="str">
        <f>IF(ISERROR(VLOOKUP($E322,参加者名簿!$A:$D,2,FALSE))=TRUE,"",VLOOKUP($E322,参加者名簿!$A:$D,2,FALSE))</f>
        <v/>
      </c>
      <c r="H322" s="430"/>
      <c r="I322" s="417"/>
    </row>
    <row r="323" spans="1:9" ht="20.149999999999999" customHeight="1" x14ac:dyDescent="0.2">
      <c r="A323" s="433"/>
      <c r="B323" s="432"/>
      <c r="C323" s="431" t="str">
        <f>IF(ISERROR(VLOOKUP($A323,参加者名簿!$A:$D,2,FALSE))=TRUE,"",VLOOKUP($A323,参加者名簿!$A:$D,2,FALSE))</f>
        <v/>
      </c>
      <c r="D323" s="434"/>
      <c r="E323" s="433"/>
      <c r="F323" s="435"/>
      <c r="G323" s="431" t="str">
        <f>IF(ISERROR(VLOOKUP($E323,参加者名簿!$A:$D,2,FALSE))=TRUE,"",VLOOKUP($E323,参加者名簿!$A:$D,2,FALSE))</f>
        <v/>
      </c>
      <c r="H323" s="430"/>
      <c r="I323" s="417"/>
    </row>
    <row r="324" spans="1:9" ht="20.149999999999999" customHeight="1" x14ac:dyDescent="0.2">
      <c r="A324" s="433"/>
      <c r="B324" s="432"/>
      <c r="C324" s="431" t="str">
        <f>IF(ISERROR(VLOOKUP($A324,参加者名簿!$A:$D,2,FALSE))=TRUE,"",VLOOKUP($A324,参加者名簿!$A:$D,2,FALSE))</f>
        <v/>
      </c>
      <c r="D324" s="434"/>
      <c r="E324" s="433"/>
      <c r="F324" s="435"/>
      <c r="G324" s="431" t="str">
        <f>IF(ISERROR(VLOOKUP($E324,参加者名簿!$A:$D,2,FALSE))=TRUE,"",VLOOKUP($E324,参加者名簿!$A:$D,2,FALSE))</f>
        <v/>
      </c>
      <c r="H324" s="430"/>
      <c r="I324" s="417"/>
    </row>
    <row r="325" spans="1:9" ht="20.149999999999999" customHeight="1" x14ac:dyDescent="0.2">
      <c r="A325" s="433"/>
      <c r="B325" s="432"/>
      <c r="C325" s="431" t="str">
        <f>IF(ISERROR(VLOOKUP($A325,参加者名簿!$A:$D,2,FALSE))=TRUE,"",VLOOKUP($A325,参加者名簿!$A:$D,2,FALSE))</f>
        <v/>
      </c>
      <c r="D325" s="434"/>
      <c r="E325" s="433"/>
      <c r="F325" s="435"/>
      <c r="G325" s="431" t="str">
        <f>IF(ISERROR(VLOOKUP($E325,参加者名簿!$A:$D,2,FALSE))=TRUE,"",VLOOKUP($E325,参加者名簿!$A:$D,2,FALSE))</f>
        <v/>
      </c>
      <c r="H325" s="430"/>
      <c r="I325" s="417"/>
    </row>
    <row r="326" spans="1:9" ht="20.149999999999999" customHeight="1" x14ac:dyDescent="0.2">
      <c r="A326" s="433"/>
      <c r="B326" s="432"/>
      <c r="C326" s="431" t="str">
        <f>IF(ISERROR(VLOOKUP($A326,参加者名簿!$A:$D,2,FALSE))=TRUE,"",VLOOKUP($A326,参加者名簿!$A:$D,2,FALSE))</f>
        <v/>
      </c>
      <c r="D326" s="434"/>
      <c r="E326" s="433"/>
      <c r="F326" s="435"/>
      <c r="G326" s="431" t="str">
        <f>IF(ISERROR(VLOOKUP($E326,参加者名簿!$A:$D,2,FALSE))=TRUE,"",VLOOKUP($E326,参加者名簿!$A:$D,2,FALSE))</f>
        <v/>
      </c>
      <c r="H326" s="430"/>
      <c r="I326" s="417"/>
    </row>
    <row r="327" spans="1:9" ht="20.149999999999999" customHeight="1" x14ac:dyDescent="0.2">
      <c r="A327" s="433"/>
      <c r="B327" s="432"/>
      <c r="C327" s="431" t="str">
        <f>IF(ISERROR(VLOOKUP($A327,参加者名簿!$A:$D,2,FALSE))=TRUE,"",VLOOKUP($A327,参加者名簿!$A:$D,2,FALSE))</f>
        <v/>
      </c>
      <c r="D327" s="434"/>
      <c r="E327" s="433"/>
      <c r="F327" s="435"/>
      <c r="G327" s="431" t="str">
        <f>IF(ISERROR(VLOOKUP($E327,参加者名簿!$A:$D,2,FALSE))=TRUE,"",VLOOKUP($E327,参加者名簿!$A:$D,2,FALSE))</f>
        <v/>
      </c>
      <c r="H327" s="430"/>
      <c r="I327" s="417"/>
    </row>
    <row r="328" spans="1:9" ht="20.149999999999999" customHeight="1" x14ac:dyDescent="0.2">
      <c r="A328" s="433"/>
      <c r="B328" s="432"/>
      <c r="C328" s="431" t="str">
        <f>IF(ISERROR(VLOOKUP($A328,参加者名簿!$A:$D,2,FALSE))=TRUE,"",VLOOKUP($A328,参加者名簿!$A:$D,2,FALSE))</f>
        <v/>
      </c>
      <c r="D328" s="434"/>
      <c r="E328" s="433"/>
      <c r="F328" s="432"/>
      <c r="G328" s="431" t="str">
        <f>IF(ISERROR(VLOOKUP($E328,参加者名簿!$A:$D,2,FALSE))=TRUE,"",VLOOKUP($E328,参加者名簿!$A:$D,2,FALSE))</f>
        <v/>
      </c>
      <c r="H328" s="430"/>
      <c r="I328" s="417"/>
    </row>
    <row r="329" spans="1:9" ht="20.149999999999999" customHeight="1" x14ac:dyDescent="0.2">
      <c r="A329" s="433"/>
      <c r="B329" s="432"/>
      <c r="C329" s="431" t="str">
        <f>IF(ISERROR(VLOOKUP($A329,参加者名簿!$A:$D,2,FALSE))=TRUE,"",VLOOKUP($A329,参加者名簿!$A:$D,2,FALSE))</f>
        <v/>
      </c>
      <c r="D329" s="434"/>
      <c r="E329" s="433"/>
      <c r="F329" s="432"/>
      <c r="G329" s="431" t="str">
        <f>IF(ISERROR(VLOOKUP($E329,参加者名簿!$A:$D,2,FALSE))=TRUE,"",VLOOKUP($E329,参加者名簿!$A:$D,2,FALSE))</f>
        <v/>
      </c>
      <c r="H329" s="430"/>
      <c r="I329" s="417"/>
    </row>
    <row r="330" spans="1:9" ht="20.149999999999999" customHeight="1" x14ac:dyDescent="0.2">
      <c r="A330" s="433"/>
      <c r="B330" s="432"/>
      <c r="C330" s="431" t="str">
        <f>IF(ISERROR(VLOOKUP($A330,参加者名簿!$A:$D,2,FALSE))=TRUE,"",VLOOKUP($A330,参加者名簿!$A:$D,2,FALSE))</f>
        <v/>
      </c>
      <c r="D330" s="434"/>
      <c r="E330" s="433"/>
      <c r="F330" s="432"/>
      <c r="G330" s="431" t="str">
        <f>IF(ISERROR(VLOOKUP($E330,参加者名簿!$A:$D,2,FALSE))=TRUE,"",VLOOKUP($E330,参加者名簿!$A:$D,2,FALSE))</f>
        <v/>
      </c>
      <c r="H330" s="430"/>
      <c r="I330" s="417"/>
    </row>
    <row r="331" spans="1:9" ht="20.149999999999999" customHeight="1" x14ac:dyDescent="0.2">
      <c r="A331" s="433"/>
      <c r="B331" s="432"/>
      <c r="C331" s="431" t="str">
        <f>IF(ISERROR(VLOOKUP($A331,参加者名簿!$A:$D,2,FALSE))=TRUE,"",VLOOKUP($A331,参加者名簿!$A:$D,2,FALSE))</f>
        <v/>
      </c>
      <c r="D331" s="434"/>
      <c r="E331" s="433"/>
      <c r="F331" s="432"/>
      <c r="G331" s="431" t="str">
        <f>IF(ISERROR(VLOOKUP($E331,参加者名簿!$A:$D,2,FALSE))=TRUE,"",VLOOKUP($E331,参加者名簿!$A:$D,2,FALSE))</f>
        <v/>
      </c>
      <c r="H331" s="430"/>
      <c r="I331" s="417"/>
    </row>
    <row r="332" spans="1:9" ht="20.149999999999999" customHeight="1" x14ac:dyDescent="0.2">
      <c r="A332" s="433"/>
      <c r="B332" s="432"/>
      <c r="C332" s="431" t="str">
        <f>IF(ISERROR(VLOOKUP($A332,参加者名簿!$A:$D,2,FALSE))=TRUE,"",VLOOKUP($A332,参加者名簿!$A:$D,2,FALSE))</f>
        <v/>
      </c>
      <c r="D332" s="434"/>
      <c r="E332" s="433"/>
      <c r="F332" s="432"/>
      <c r="G332" s="431" t="str">
        <f>IF(ISERROR(VLOOKUP($E332,参加者名簿!$A:$D,2,FALSE))=TRUE,"",VLOOKUP($E332,参加者名簿!$A:$D,2,FALSE))</f>
        <v/>
      </c>
      <c r="H332" s="430"/>
      <c r="I332" s="417"/>
    </row>
    <row r="333" spans="1:9" ht="20.149999999999999" customHeight="1" thickBot="1" x14ac:dyDescent="0.25">
      <c r="A333" s="433"/>
      <c r="B333" s="432"/>
      <c r="C333" s="431" t="str">
        <f>IF(ISERROR(VLOOKUP($A333,参加者名簿!$A:$D,2,FALSE))=TRUE,"",VLOOKUP($A333,参加者名簿!$A:$D,2,FALSE))</f>
        <v/>
      </c>
      <c r="D333" s="434"/>
      <c r="E333" s="433"/>
      <c r="F333" s="432"/>
      <c r="G333" s="431" t="str">
        <f>IF(ISERROR(VLOOKUP($E333,参加者名簿!$A:$D,2,FALSE))=TRUE,"",VLOOKUP($E333,参加者名簿!$A:$D,2,FALSE))</f>
        <v/>
      </c>
      <c r="H333" s="430"/>
      <c r="I333" s="417"/>
    </row>
    <row r="334" spans="1:9" ht="20.149999999999999" customHeight="1" thickBot="1" x14ac:dyDescent="0.25">
      <c r="A334" s="429" t="s">
        <v>6120</v>
      </c>
      <c r="B334" s="428">
        <f>COUNTIFS(C313:C333,"農業者",D313:D333,"○")+COUNTIFS(G313:G333,"農業者",H313:H333,"○")</f>
        <v>0</v>
      </c>
      <c r="C334" s="505" t="s">
        <v>6119</v>
      </c>
      <c r="D334" s="506"/>
      <c r="E334" s="428">
        <f>COUNTIFS(C313:C333,"農業者以外",D313:D333,"○")+COUNTIFS(G313:G333,"農業者以外",H313:H333,"○")</f>
        <v>0</v>
      </c>
      <c r="F334" s="427" t="s">
        <v>6118</v>
      </c>
      <c r="G334" s="495">
        <f>SUMIF(D313:D333,"○",B313:B333)+SUMIF(H313:H333,"○",F313:F333)</f>
        <v>0</v>
      </c>
      <c r="H334" s="496"/>
      <c r="I334" s="426"/>
    </row>
    <row r="335" spans="1:9" ht="20.149999999999999" customHeight="1" x14ac:dyDescent="0.2">
      <c r="A335" s="425" t="s">
        <v>6117</v>
      </c>
      <c r="B335" s="424"/>
      <c r="C335" s="424"/>
      <c r="D335" s="424"/>
      <c r="E335" s="424"/>
      <c r="F335" s="424"/>
      <c r="G335" s="424"/>
      <c r="H335" s="423"/>
      <c r="I335" s="417"/>
    </row>
    <row r="336" spans="1:9" ht="20.149999999999999" customHeight="1" x14ac:dyDescent="0.2">
      <c r="A336" s="422"/>
      <c r="B336" s="417"/>
      <c r="C336" s="417"/>
      <c r="D336" s="417"/>
      <c r="E336" s="417"/>
      <c r="F336" s="417"/>
      <c r="G336" s="417"/>
      <c r="H336" s="421"/>
      <c r="I336" s="417"/>
    </row>
    <row r="337" spans="1:20" ht="20.149999999999999" customHeight="1" x14ac:dyDescent="0.2">
      <c r="A337" s="422"/>
      <c r="B337" s="417"/>
      <c r="C337" s="417"/>
      <c r="D337" s="417"/>
      <c r="E337" s="417"/>
      <c r="F337" s="417"/>
      <c r="G337" s="417"/>
      <c r="H337" s="421"/>
      <c r="I337" s="417"/>
    </row>
    <row r="338" spans="1:20" ht="20.149999999999999" customHeight="1" x14ac:dyDescent="0.2">
      <c r="A338" s="422"/>
      <c r="B338" s="417"/>
      <c r="C338" s="417"/>
      <c r="D338" s="417"/>
      <c r="E338" s="417"/>
      <c r="F338" s="417"/>
      <c r="G338" s="417"/>
      <c r="H338" s="421"/>
      <c r="I338" s="417"/>
    </row>
    <row r="339" spans="1:20" ht="20.149999999999999" customHeight="1" x14ac:dyDescent="0.2">
      <c r="A339" s="422"/>
      <c r="B339" s="417"/>
      <c r="C339" s="417"/>
      <c r="D339" s="417"/>
      <c r="E339" s="417"/>
      <c r="F339" s="417"/>
      <c r="G339" s="417"/>
      <c r="H339" s="421"/>
      <c r="I339" s="417"/>
    </row>
    <row r="340" spans="1:20" ht="20.149999999999999" customHeight="1" x14ac:dyDescent="0.2">
      <c r="A340" s="422"/>
      <c r="B340" s="417"/>
      <c r="C340" s="417"/>
      <c r="D340" s="417"/>
      <c r="E340" s="417"/>
      <c r="F340" s="417"/>
      <c r="G340" s="417"/>
      <c r="H340" s="421"/>
      <c r="I340" s="417"/>
    </row>
    <row r="341" spans="1:20" ht="20.149999999999999" customHeight="1" x14ac:dyDescent="0.2">
      <c r="A341" s="422"/>
      <c r="B341" s="417"/>
      <c r="C341" s="417"/>
      <c r="D341" s="417"/>
      <c r="E341" s="417"/>
      <c r="F341" s="417"/>
      <c r="G341" s="417"/>
      <c r="H341" s="421"/>
      <c r="I341" s="417"/>
    </row>
    <row r="342" spans="1:20" ht="20.149999999999999" customHeight="1" x14ac:dyDescent="0.2">
      <c r="A342" s="422"/>
      <c r="B342" s="417"/>
      <c r="C342" s="417"/>
      <c r="D342" s="417"/>
      <c r="E342" s="417"/>
      <c r="F342" s="417"/>
      <c r="G342" s="417"/>
      <c r="H342" s="421"/>
      <c r="I342" s="417"/>
    </row>
    <row r="343" spans="1:20" ht="20.149999999999999" customHeight="1" thickBot="1" x14ac:dyDescent="0.25">
      <c r="A343" s="420"/>
      <c r="B343" s="419"/>
      <c r="C343" s="419"/>
      <c r="D343" s="419"/>
      <c r="E343" s="419"/>
      <c r="F343" s="419"/>
      <c r="G343" s="419"/>
      <c r="H343" s="418"/>
      <c r="I343" s="417"/>
    </row>
    <row r="344" spans="1:20" ht="20.149999999999999" customHeight="1" thickBot="1" x14ac:dyDescent="0.25">
      <c r="A344" s="416" t="s">
        <v>6116</v>
      </c>
      <c r="B344" s="415" t="s">
        <v>6115</v>
      </c>
      <c r="C344" s="415" t="s">
        <v>6137</v>
      </c>
      <c r="D344" s="414"/>
    </row>
    <row r="345" spans="1:20" ht="20.149999999999999" customHeight="1" thickBot="1" x14ac:dyDescent="0.35">
      <c r="A345" s="465" t="str">
        <f>A302</f>
        <v>令和</v>
      </c>
      <c r="B345" s="464">
        <f>B302</f>
        <v>0</v>
      </c>
      <c r="C345" s="789" t="str">
        <f>C302</f>
        <v>年度　多面的機能支払交付金に係る作業日報</v>
      </c>
      <c r="D345" s="789"/>
      <c r="E345" s="789"/>
      <c r="F345" s="789"/>
      <c r="G345" s="463" t="s">
        <v>6136</v>
      </c>
      <c r="H345" s="462">
        <f>H302+1</f>
        <v>9</v>
      </c>
      <c r="I345" s="461">
        <f>H345</f>
        <v>9</v>
      </c>
      <c r="J345" s="455">
        <f>F346</f>
        <v>0</v>
      </c>
      <c r="K345" s="455">
        <f>B347</f>
        <v>0</v>
      </c>
      <c r="L345" s="460" t="e">
        <f>F347-J348</f>
        <v>#VALUE!</v>
      </c>
      <c r="M345" s="459">
        <f>B377</f>
        <v>0</v>
      </c>
      <c r="N345" s="459">
        <f>E377</f>
        <v>0</v>
      </c>
      <c r="O345" s="455">
        <f>B349</f>
        <v>0</v>
      </c>
      <c r="P345" s="455">
        <f>D349</f>
        <v>0</v>
      </c>
      <c r="Q345" s="455">
        <f>F349</f>
        <v>0</v>
      </c>
      <c r="R345" s="1">
        <f>B353</f>
        <v>0</v>
      </c>
      <c r="S345" s="1">
        <f>D353</f>
        <v>0</v>
      </c>
      <c r="T345" s="1">
        <f>F353</f>
        <v>0</v>
      </c>
    </row>
    <row r="346" spans="1:20" ht="20.149999999999999" customHeight="1" thickBot="1" x14ac:dyDescent="0.35">
      <c r="A346" s="458" t="s">
        <v>6131</v>
      </c>
      <c r="B346" s="501">
        <f>B303</f>
        <v>0</v>
      </c>
      <c r="C346" s="501"/>
      <c r="D346" s="501"/>
      <c r="E346" s="457" t="s">
        <v>6130</v>
      </c>
      <c r="F346" s="512"/>
      <c r="G346" s="513"/>
      <c r="H346" s="514"/>
      <c r="I346" s="456"/>
      <c r="M346" s="455"/>
      <c r="N346" s="455"/>
      <c r="O346" s="455"/>
      <c r="P346" s="455"/>
      <c r="Q346" s="455"/>
      <c r="R346" s="455"/>
    </row>
    <row r="347" spans="1:20" ht="20.149999999999999" customHeight="1" x14ac:dyDescent="0.2">
      <c r="A347" s="449" t="s">
        <v>173</v>
      </c>
      <c r="B347" s="454"/>
      <c r="C347" s="509" t="s">
        <v>6135</v>
      </c>
      <c r="D347" s="509"/>
      <c r="E347" s="454"/>
      <c r="F347" s="453" t="str">
        <f>IF((E347-B347)*24=0,"",(E347-B347)*24)</f>
        <v/>
      </c>
      <c r="G347" s="510" t="s">
        <v>6126</v>
      </c>
      <c r="H347" s="511"/>
      <c r="I347" s="450"/>
    </row>
    <row r="348" spans="1:20" ht="20.149999999999999" customHeight="1" thickBot="1" x14ac:dyDescent="0.25">
      <c r="A348" s="445" t="s">
        <v>6128</v>
      </c>
      <c r="B348" s="452"/>
      <c r="C348" s="492" t="s">
        <v>6135</v>
      </c>
      <c r="D348" s="492"/>
      <c r="E348" s="452"/>
      <c r="F348" s="451" t="str">
        <f>IF((E348-B348)*24=0,"",(E348-B348)*24)</f>
        <v/>
      </c>
      <c r="G348" s="493" t="s">
        <v>6126</v>
      </c>
      <c r="H348" s="494"/>
      <c r="I348" s="450"/>
      <c r="J348" s="1">
        <f>IF(F348="",0,F348)</f>
        <v>0</v>
      </c>
    </row>
    <row r="349" spans="1:20" ht="20.149999999999999" customHeight="1" x14ac:dyDescent="0.2">
      <c r="A349" s="449" t="s">
        <v>6125</v>
      </c>
      <c r="B349" s="515"/>
      <c r="C349" s="516"/>
      <c r="D349" s="515"/>
      <c r="E349" s="516"/>
      <c r="F349" s="515"/>
      <c r="G349" s="516"/>
      <c r="H349" s="448"/>
      <c r="I349" s="441"/>
    </row>
    <row r="350" spans="1:20" ht="20.149999999999999" customHeight="1" x14ac:dyDescent="0.2">
      <c r="A350" s="447" t="s">
        <v>6124</v>
      </c>
      <c r="B350" s="499" t="str">
        <f>IF(B$349="","",(IFERROR(VLOOKUP(B$349,【選択肢】!$K$3:$O$74,2,)," ")))</f>
        <v/>
      </c>
      <c r="C350" s="500"/>
      <c r="D350" s="499" t="str">
        <f>IF(D$349="","",(IFERROR(VLOOKUP(D$349,【選択肢】!$K$3:$O$74,2,)," ")))</f>
        <v/>
      </c>
      <c r="E350" s="500"/>
      <c r="F350" s="499" t="str">
        <f>IF(F$349="","",(IFERROR(VLOOKUP(F$349,【選択肢】!$K$3:$O$74,2,)," ")))</f>
        <v/>
      </c>
      <c r="G350" s="500"/>
      <c r="H350" s="446"/>
      <c r="I350" s="441"/>
    </row>
    <row r="351" spans="1:20" ht="20.149999999999999" customHeight="1" x14ac:dyDescent="0.2">
      <c r="A351" s="447" t="s">
        <v>5</v>
      </c>
      <c r="B351" s="499" t="str">
        <f>IF(B$349="","",(IFERROR(VLOOKUP(B$349,【選択肢】!$K$3:$O$74,4,)," ")))</f>
        <v/>
      </c>
      <c r="C351" s="500"/>
      <c r="D351" s="499" t="str">
        <f>IF(D$349="","",(IFERROR(VLOOKUP(D$349,【選択肢】!$K$3:$O$74,4,)," ")))</f>
        <v/>
      </c>
      <c r="E351" s="500"/>
      <c r="F351" s="499" t="str">
        <f>IF(F$349="","",(IFERROR(VLOOKUP(F$349,【選択肢】!$K$3:$O$74,4,)," ")))</f>
        <v/>
      </c>
      <c r="G351" s="500"/>
      <c r="H351" s="446"/>
      <c r="I351" s="441"/>
    </row>
    <row r="352" spans="1:20" ht="20.149999999999999" customHeight="1" x14ac:dyDescent="0.2">
      <c r="A352" s="445" t="s">
        <v>6123</v>
      </c>
      <c r="B352" s="499" t="str">
        <f>IF(B$349="","",(IFERROR(VLOOKUP(B$349,【選択肢】!$K$3:$O$74,5,)," ")))</f>
        <v/>
      </c>
      <c r="C352" s="500"/>
      <c r="D352" s="499" t="str">
        <f>IF(D$349="","",(IFERROR(VLOOKUP(D$349,【選択肢】!$K$3:$O$74,5,)," ")))</f>
        <v/>
      </c>
      <c r="E352" s="500"/>
      <c r="F352" s="499" t="str">
        <f>IF(F$349="","",(IFERROR(VLOOKUP(F$349,【選択肢】!$K$3:$O$74,5,)," ")))</f>
        <v/>
      </c>
      <c r="G352" s="500"/>
      <c r="H352" s="444"/>
      <c r="I352" s="441"/>
    </row>
    <row r="353" spans="1:9" ht="20.149999999999999" customHeight="1" thickBot="1" x14ac:dyDescent="0.25">
      <c r="A353" s="443" t="s">
        <v>12</v>
      </c>
      <c r="B353" s="507"/>
      <c r="C353" s="508"/>
      <c r="D353" s="507"/>
      <c r="E353" s="508"/>
      <c r="F353" s="517"/>
      <c r="G353" s="518"/>
      <c r="H353" s="442"/>
      <c r="I353" s="441"/>
    </row>
    <row r="354" spans="1:9" ht="20.149999999999999" customHeight="1" x14ac:dyDescent="0.2">
      <c r="A354" s="519" t="s">
        <v>6122</v>
      </c>
      <c r="B354" s="503"/>
      <c r="C354" s="503"/>
      <c r="D354" s="503"/>
      <c r="E354" s="503"/>
      <c r="F354" s="503"/>
      <c r="G354" s="503"/>
      <c r="H354" s="520"/>
      <c r="I354" s="436"/>
    </row>
    <row r="355" spans="1:9" ht="20.149999999999999" customHeight="1" x14ac:dyDescent="0.2">
      <c r="A355" s="440" t="s">
        <v>29</v>
      </c>
      <c r="B355" s="439" t="s">
        <v>2</v>
      </c>
      <c r="C355" s="438" t="s">
        <v>6112</v>
      </c>
      <c r="D355" s="437" t="s">
        <v>6121</v>
      </c>
      <c r="E355" s="440" t="s">
        <v>29</v>
      </c>
      <c r="F355" s="439" t="s">
        <v>2</v>
      </c>
      <c r="G355" s="438" t="s">
        <v>6112</v>
      </c>
      <c r="H355" s="437" t="s">
        <v>6121</v>
      </c>
      <c r="I355" s="436"/>
    </row>
    <row r="356" spans="1:9" ht="20.149999999999999" customHeight="1" x14ac:dyDescent="0.2">
      <c r="A356" s="433"/>
      <c r="B356" s="435"/>
      <c r="C356" s="431" t="str">
        <f>IF(ISERROR(VLOOKUP($A356,参加者名簿!$A:$D,2,FALSE))=TRUE,"",VLOOKUP($A356,参加者名簿!$A:$D,2,FALSE))</f>
        <v/>
      </c>
      <c r="D356" s="434"/>
      <c r="E356" s="433"/>
      <c r="F356" s="435"/>
      <c r="G356" s="431" t="str">
        <f>IF(ISERROR(VLOOKUP($E356,参加者名簿!$A:$D,2,FALSE))=TRUE,"",VLOOKUP($E356,参加者名簿!$A:$D,2,FALSE))</f>
        <v/>
      </c>
      <c r="H356" s="430"/>
      <c r="I356" s="417"/>
    </row>
    <row r="357" spans="1:9" ht="20.149999999999999" customHeight="1" x14ac:dyDescent="0.2">
      <c r="A357" s="433"/>
      <c r="B357" s="435"/>
      <c r="C357" s="431" t="str">
        <f>IF(ISERROR(VLOOKUP($A357,参加者名簿!$A:$D,2,FALSE))=TRUE,"",VLOOKUP($A357,参加者名簿!$A:$D,2,FALSE))</f>
        <v/>
      </c>
      <c r="D357" s="434"/>
      <c r="E357" s="433"/>
      <c r="F357" s="435"/>
      <c r="G357" s="431" t="str">
        <f>IF(ISERROR(VLOOKUP($E357,参加者名簿!$A:$D,2,FALSE))=TRUE,"",VLOOKUP($E357,参加者名簿!$A:$D,2,FALSE))</f>
        <v/>
      </c>
      <c r="H357" s="430"/>
      <c r="I357" s="417"/>
    </row>
    <row r="358" spans="1:9" ht="20.149999999999999" customHeight="1" x14ac:dyDescent="0.2">
      <c r="A358" s="433"/>
      <c r="B358" s="435"/>
      <c r="C358" s="431" t="str">
        <f>IF(ISERROR(VLOOKUP($A358,参加者名簿!$A:$D,2,FALSE))=TRUE,"",VLOOKUP($A358,参加者名簿!$A:$D,2,FALSE))</f>
        <v/>
      </c>
      <c r="D358" s="434"/>
      <c r="E358" s="433"/>
      <c r="F358" s="435"/>
      <c r="G358" s="431" t="str">
        <f>IF(ISERROR(VLOOKUP($E358,参加者名簿!$A:$D,2,FALSE))=TRUE,"",VLOOKUP($E358,参加者名簿!$A:$D,2,FALSE))</f>
        <v/>
      </c>
      <c r="H358" s="430"/>
      <c r="I358" s="417"/>
    </row>
    <row r="359" spans="1:9" ht="20.149999999999999" customHeight="1" x14ac:dyDescent="0.2">
      <c r="A359" s="433"/>
      <c r="B359" s="435"/>
      <c r="C359" s="431" t="str">
        <f>IF(ISERROR(VLOOKUP($A359,参加者名簿!$A:$D,2,FALSE))=TRUE,"",VLOOKUP($A359,参加者名簿!$A:$D,2,FALSE))</f>
        <v/>
      </c>
      <c r="D359" s="434"/>
      <c r="E359" s="433"/>
      <c r="F359" s="435"/>
      <c r="G359" s="431" t="str">
        <f>IF(ISERROR(VLOOKUP($E359,参加者名簿!$A:$D,2,FALSE))=TRUE,"",VLOOKUP($E359,参加者名簿!$A:$D,2,FALSE))</f>
        <v/>
      </c>
      <c r="H359" s="430"/>
      <c r="I359" s="417"/>
    </row>
    <row r="360" spans="1:9" ht="20.149999999999999" customHeight="1" x14ac:dyDescent="0.2">
      <c r="A360" s="433"/>
      <c r="B360" s="435"/>
      <c r="C360" s="431" t="str">
        <f>IF(ISERROR(VLOOKUP($A360,参加者名簿!$A:$D,2,FALSE))=TRUE,"",VLOOKUP($A360,参加者名簿!$A:$D,2,FALSE))</f>
        <v/>
      </c>
      <c r="D360" s="434"/>
      <c r="E360" s="433"/>
      <c r="F360" s="435"/>
      <c r="G360" s="431" t="str">
        <f>IF(ISERROR(VLOOKUP($E360,参加者名簿!$A:$D,2,FALSE))=TRUE,"",VLOOKUP($E360,参加者名簿!$A:$D,2,FALSE))</f>
        <v/>
      </c>
      <c r="H360" s="430"/>
      <c r="I360" s="417"/>
    </row>
    <row r="361" spans="1:9" ht="20.149999999999999" customHeight="1" x14ac:dyDescent="0.2">
      <c r="A361" s="433"/>
      <c r="B361" s="435"/>
      <c r="C361" s="431" t="str">
        <f>IF(ISERROR(VLOOKUP($A361,参加者名簿!$A:$D,2,FALSE))=TRUE,"",VLOOKUP($A361,参加者名簿!$A:$D,2,FALSE))</f>
        <v/>
      </c>
      <c r="D361" s="434"/>
      <c r="E361" s="433"/>
      <c r="F361" s="435"/>
      <c r="G361" s="431" t="str">
        <f>IF(ISERROR(VLOOKUP($E361,参加者名簿!$A:$D,2,FALSE))=TRUE,"",VLOOKUP($E361,参加者名簿!$A:$D,2,FALSE))</f>
        <v/>
      </c>
      <c r="H361" s="430"/>
      <c r="I361" s="417"/>
    </row>
    <row r="362" spans="1:9" ht="20.149999999999999" customHeight="1" x14ac:dyDescent="0.2">
      <c r="A362" s="433"/>
      <c r="B362" s="435"/>
      <c r="C362" s="431" t="str">
        <f>IF(ISERROR(VLOOKUP($A362,参加者名簿!$A:$D,2,FALSE))=TRUE,"",VLOOKUP($A362,参加者名簿!$A:$D,2,FALSE))</f>
        <v/>
      </c>
      <c r="D362" s="434"/>
      <c r="E362" s="433"/>
      <c r="F362" s="435"/>
      <c r="G362" s="431" t="str">
        <f>IF(ISERROR(VLOOKUP($E362,参加者名簿!$A:$D,2,FALSE))=TRUE,"",VLOOKUP($E362,参加者名簿!$A:$D,2,FALSE))</f>
        <v/>
      </c>
      <c r="H362" s="430"/>
      <c r="I362" s="417"/>
    </row>
    <row r="363" spans="1:9" ht="20.149999999999999" customHeight="1" x14ac:dyDescent="0.2">
      <c r="A363" s="433"/>
      <c r="B363" s="435"/>
      <c r="C363" s="431" t="str">
        <f>IF(ISERROR(VLOOKUP($A363,参加者名簿!$A:$D,2,FALSE))=TRUE,"",VLOOKUP($A363,参加者名簿!$A:$D,2,FALSE))</f>
        <v/>
      </c>
      <c r="D363" s="434"/>
      <c r="E363" s="433"/>
      <c r="F363" s="435"/>
      <c r="G363" s="431" t="str">
        <f>IF(ISERROR(VLOOKUP($E363,参加者名簿!$A:$D,2,FALSE))=TRUE,"",VLOOKUP($E363,参加者名簿!$A:$D,2,FALSE))</f>
        <v/>
      </c>
      <c r="H363" s="430"/>
      <c r="I363" s="417"/>
    </row>
    <row r="364" spans="1:9" ht="20.149999999999999" customHeight="1" x14ac:dyDescent="0.2">
      <c r="A364" s="433"/>
      <c r="B364" s="435"/>
      <c r="C364" s="431" t="str">
        <f>IF(ISERROR(VLOOKUP($A364,参加者名簿!$A:$D,2,FALSE))=TRUE,"",VLOOKUP($A364,参加者名簿!$A:$D,2,FALSE))</f>
        <v/>
      </c>
      <c r="D364" s="434"/>
      <c r="E364" s="433"/>
      <c r="F364" s="435"/>
      <c r="G364" s="431" t="str">
        <f>IF(ISERROR(VLOOKUP($E364,参加者名簿!$A:$D,2,FALSE))=TRUE,"",VLOOKUP($E364,参加者名簿!$A:$D,2,FALSE))</f>
        <v/>
      </c>
      <c r="H364" s="430"/>
      <c r="I364" s="417"/>
    </row>
    <row r="365" spans="1:9" ht="20.149999999999999" customHeight="1" x14ac:dyDescent="0.2">
      <c r="A365" s="433"/>
      <c r="B365" s="435"/>
      <c r="C365" s="431" t="str">
        <f>IF(ISERROR(VLOOKUP($A365,参加者名簿!$A:$D,2,FALSE))=TRUE,"",VLOOKUP($A365,参加者名簿!$A:$D,2,FALSE))</f>
        <v/>
      </c>
      <c r="D365" s="434"/>
      <c r="E365" s="433"/>
      <c r="F365" s="435"/>
      <c r="G365" s="431" t="str">
        <f>IF(ISERROR(VLOOKUP($E365,参加者名簿!$A:$D,2,FALSE))=TRUE,"",VLOOKUP($E365,参加者名簿!$A:$D,2,FALSE))</f>
        <v/>
      </c>
      <c r="H365" s="430"/>
      <c r="I365" s="417"/>
    </row>
    <row r="366" spans="1:9" ht="20.149999999999999" customHeight="1" x14ac:dyDescent="0.2">
      <c r="A366" s="433"/>
      <c r="B366" s="435"/>
      <c r="C366" s="431" t="str">
        <f>IF(ISERROR(VLOOKUP($A366,参加者名簿!$A:$D,2,FALSE))=TRUE,"",VLOOKUP($A366,参加者名簿!$A:$D,2,FALSE))</f>
        <v/>
      </c>
      <c r="D366" s="434"/>
      <c r="E366" s="433"/>
      <c r="F366" s="435"/>
      <c r="G366" s="431" t="str">
        <f>IF(ISERROR(VLOOKUP($E366,参加者名簿!$A:$D,2,FALSE))=TRUE,"",VLOOKUP($E366,参加者名簿!$A:$D,2,FALSE))</f>
        <v/>
      </c>
      <c r="H366" s="430"/>
      <c r="I366" s="417"/>
    </row>
    <row r="367" spans="1:9" ht="20.149999999999999" customHeight="1" x14ac:dyDescent="0.2">
      <c r="A367" s="433"/>
      <c r="B367" s="435"/>
      <c r="C367" s="431" t="str">
        <f>IF(ISERROR(VLOOKUP($A367,参加者名簿!$A:$D,2,FALSE))=TRUE,"",VLOOKUP($A367,参加者名簿!$A:$D,2,FALSE))</f>
        <v/>
      </c>
      <c r="D367" s="434"/>
      <c r="E367" s="433"/>
      <c r="F367" s="435"/>
      <c r="G367" s="431" t="str">
        <f>IF(ISERROR(VLOOKUP($E367,参加者名簿!$A:$D,2,FALSE))=TRUE,"",VLOOKUP($E367,参加者名簿!$A:$D,2,FALSE))</f>
        <v/>
      </c>
      <c r="H367" s="430"/>
      <c r="I367" s="417"/>
    </row>
    <row r="368" spans="1:9" ht="20.149999999999999" customHeight="1" x14ac:dyDescent="0.2">
      <c r="A368" s="433"/>
      <c r="B368" s="435"/>
      <c r="C368" s="431" t="str">
        <f>IF(ISERROR(VLOOKUP($A368,参加者名簿!$A:$D,2,FALSE))=TRUE,"",VLOOKUP($A368,参加者名簿!$A:$D,2,FALSE))</f>
        <v/>
      </c>
      <c r="D368" s="434"/>
      <c r="E368" s="433"/>
      <c r="F368" s="435"/>
      <c r="G368" s="431" t="str">
        <f>IF(ISERROR(VLOOKUP($E368,参加者名簿!$A:$D,2,FALSE))=TRUE,"",VLOOKUP($E368,参加者名簿!$A:$D,2,FALSE))</f>
        <v/>
      </c>
      <c r="H368" s="430"/>
      <c r="I368" s="417"/>
    </row>
    <row r="369" spans="1:9" ht="20.149999999999999" customHeight="1" x14ac:dyDescent="0.2">
      <c r="A369" s="433"/>
      <c r="B369" s="432"/>
      <c r="C369" s="431" t="str">
        <f>IF(ISERROR(VLOOKUP($A369,参加者名簿!$A:$D,2,FALSE))=TRUE,"",VLOOKUP($A369,参加者名簿!$A:$D,2,FALSE))</f>
        <v/>
      </c>
      <c r="D369" s="434"/>
      <c r="E369" s="433"/>
      <c r="F369" s="435"/>
      <c r="G369" s="431" t="str">
        <f>IF(ISERROR(VLOOKUP($E369,参加者名簿!$A:$D,2,FALSE))=TRUE,"",VLOOKUP($E369,参加者名簿!$A:$D,2,FALSE))</f>
        <v/>
      </c>
      <c r="H369" s="430"/>
      <c r="I369" s="417"/>
    </row>
    <row r="370" spans="1:9" ht="20.149999999999999" customHeight="1" x14ac:dyDescent="0.2">
      <c r="A370" s="433"/>
      <c r="B370" s="432"/>
      <c r="C370" s="431" t="str">
        <f>IF(ISERROR(VLOOKUP($A370,参加者名簿!$A:$D,2,FALSE))=TRUE,"",VLOOKUP($A370,参加者名簿!$A:$D,2,FALSE))</f>
        <v/>
      </c>
      <c r="D370" s="434"/>
      <c r="E370" s="433"/>
      <c r="F370" s="435"/>
      <c r="G370" s="431" t="str">
        <f>IF(ISERROR(VLOOKUP($E370,参加者名簿!$A:$D,2,FALSE))=TRUE,"",VLOOKUP($E370,参加者名簿!$A:$D,2,FALSE))</f>
        <v/>
      </c>
      <c r="H370" s="430"/>
      <c r="I370" s="417"/>
    </row>
    <row r="371" spans="1:9" ht="20.149999999999999" customHeight="1" x14ac:dyDescent="0.2">
      <c r="A371" s="433"/>
      <c r="B371" s="432"/>
      <c r="C371" s="431" t="str">
        <f>IF(ISERROR(VLOOKUP($A371,参加者名簿!$A:$D,2,FALSE))=TRUE,"",VLOOKUP($A371,参加者名簿!$A:$D,2,FALSE))</f>
        <v/>
      </c>
      <c r="D371" s="434"/>
      <c r="E371" s="433"/>
      <c r="F371" s="432"/>
      <c r="G371" s="431" t="str">
        <f>IF(ISERROR(VLOOKUP($E371,参加者名簿!$A:$D,2,FALSE))=TRUE,"",VLOOKUP($E371,参加者名簿!$A:$D,2,FALSE))</f>
        <v/>
      </c>
      <c r="H371" s="430"/>
      <c r="I371" s="417"/>
    </row>
    <row r="372" spans="1:9" ht="20.149999999999999" customHeight="1" x14ac:dyDescent="0.2">
      <c r="A372" s="433"/>
      <c r="B372" s="432"/>
      <c r="C372" s="431" t="str">
        <f>IF(ISERROR(VLOOKUP($A372,参加者名簿!$A:$D,2,FALSE))=TRUE,"",VLOOKUP($A372,参加者名簿!$A:$D,2,FALSE))</f>
        <v/>
      </c>
      <c r="D372" s="434"/>
      <c r="E372" s="433"/>
      <c r="F372" s="432"/>
      <c r="G372" s="431" t="str">
        <f>IF(ISERROR(VLOOKUP($E372,参加者名簿!$A:$D,2,FALSE))=TRUE,"",VLOOKUP($E372,参加者名簿!$A:$D,2,FALSE))</f>
        <v/>
      </c>
      <c r="H372" s="430"/>
      <c r="I372" s="417"/>
    </row>
    <row r="373" spans="1:9" ht="20.149999999999999" customHeight="1" x14ac:dyDescent="0.2">
      <c r="A373" s="433"/>
      <c r="B373" s="432"/>
      <c r="C373" s="431" t="str">
        <f>IF(ISERROR(VLOOKUP($A373,参加者名簿!$A:$D,2,FALSE))=TRUE,"",VLOOKUP($A373,参加者名簿!$A:$D,2,FALSE))</f>
        <v/>
      </c>
      <c r="D373" s="434"/>
      <c r="E373" s="433"/>
      <c r="F373" s="432"/>
      <c r="G373" s="431" t="str">
        <f>IF(ISERROR(VLOOKUP($E373,参加者名簿!$A:$D,2,FALSE))=TRUE,"",VLOOKUP($E373,参加者名簿!$A:$D,2,FALSE))</f>
        <v/>
      </c>
      <c r="H373" s="430"/>
      <c r="I373" s="417"/>
    </row>
    <row r="374" spans="1:9" ht="20.149999999999999" customHeight="1" x14ac:dyDescent="0.2">
      <c r="A374" s="433"/>
      <c r="B374" s="432"/>
      <c r="C374" s="431" t="str">
        <f>IF(ISERROR(VLOOKUP($A374,参加者名簿!$A:$D,2,FALSE))=TRUE,"",VLOOKUP($A374,参加者名簿!$A:$D,2,FALSE))</f>
        <v/>
      </c>
      <c r="D374" s="434"/>
      <c r="E374" s="433"/>
      <c r="F374" s="432"/>
      <c r="G374" s="431" t="str">
        <f>IF(ISERROR(VLOOKUP($E374,参加者名簿!$A:$D,2,FALSE))=TRUE,"",VLOOKUP($E374,参加者名簿!$A:$D,2,FALSE))</f>
        <v/>
      </c>
      <c r="H374" s="430"/>
      <c r="I374" s="417"/>
    </row>
    <row r="375" spans="1:9" ht="20.149999999999999" customHeight="1" x14ac:dyDescent="0.2">
      <c r="A375" s="433"/>
      <c r="B375" s="432"/>
      <c r="C375" s="431" t="str">
        <f>IF(ISERROR(VLOOKUP($A375,参加者名簿!$A:$D,2,FALSE))=TRUE,"",VLOOKUP($A375,参加者名簿!$A:$D,2,FALSE))</f>
        <v/>
      </c>
      <c r="D375" s="434"/>
      <c r="E375" s="433"/>
      <c r="F375" s="432"/>
      <c r="G375" s="431" t="str">
        <f>IF(ISERROR(VLOOKUP($E375,参加者名簿!$A:$D,2,FALSE))=TRUE,"",VLOOKUP($E375,参加者名簿!$A:$D,2,FALSE))</f>
        <v/>
      </c>
      <c r="H375" s="430"/>
      <c r="I375" s="417"/>
    </row>
    <row r="376" spans="1:9" ht="20.149999999999999" customHeight="1" thickBot="1" x14ac:dyDescent="0.25">
      <c r="A376" s="433"/>
      <c r="B376" s="432"/>
      <c r="C376" s="431" t="str">
        <f>IF(ISERROR(VLOOKUP($A376,参加者名簿!$A:$D,2,FALSE))=TRUE,"",VLOOKUP($A376,参加者名簿!$A:$D,2,FALSE))</f>
        <v/>
      </c>
      <c r="D376" s="434"/>
      <c r="E376" s="433"/>
      <c r="F376" s="432"/>
      <c r="G376" s="431" t="str">
        <f>IF(ISERROR(VLOOKUP($E376,参加者名簿!$A:$D,2,FALSE))=TRUE,"",VLOOKUP($E376,参加者名簿!$A:$D,2,FALSE))</f>
        <v/>
      </c>
      <c r="H376" s="430"/>
      <c r="I376" s="417"/>
    </row>
    <row r="377" spans="1:9" ht="20.149999999999999" customHeight="1" thickBot="1" x14ac:dyDescent="0.25">
      <c r="A377" s="429" t="s">
        <v>6120</v>
      </c>
      <c r="B377" s="428">
        <f>COUNTIFS(C356:C376,"農業者",D356:D376,"○")+COUNTIFS(G356:G376,"農業者",H356:H376,"○")</f>
        <v>0</v>
      </c>
      <c r="C377" s="505" t="s">
        <v>6119</v>
      </c>
      <c r="D377" s="506"/>
      <c r="E377" s="428">
        <f>COUNTIFS(C356:C376,"農業者以外",D356:D376,"○")+COUNTIFS(G356:G376,"農業者以外",H356:H376,"○")</f>
        <v>0</v>
      </c>
      <c r="F377" s="427" t="s">
        <v>6118</v>
      </c>
      <c r="G377" s="495">
        <f>SUMIF(D356:D376,"○",B356:B376)+SUMIF(H356:H376,"○",F356:F376)</f>
        <v>0</v>
      </c>
      <c r="H377" s="496"/>
      <c r="I377" s="426"/>
    </row>
    <row r="378" spans="1:9" ht="20.149999999999999" customHeight="1" x14ac:dyDescent="0.2">
      <c r="A378" s="425" t="s">
        <v>6117</v>
      </c>
      <c r="B378" s="424"/>
      <c r="C378" s="424"/>
      <c r="D378" s="424"/>
      <c r="E378" s="424"/>
      <c r="F378" s="424"/>
      <c r="G378" s="424"/>
      <c r="H378" s="423"/>
      <c r="I378" s="417"/>
    </row>
    <row r="379" spans="1:9" ht="20.149999999999999" customHeight="1" x14ac:dyDescent="0.2">
      <c r="A379" s="422"/>
      <c r="B379" s="417"/>
      <c r="C379" s="417"/>
      <c r="D379" s="417"/>
      <c r="E379" s="417"/>
      <c r="F379" s="417"/>
      <c r="G379" s="417"/>
      <c r="H379" s="421"/>
      <c r="I379" s="417"/>
    </row>
    <row r="380" spans="1:9" ht="20.149999999999999" customHeight="1" x14ac:dyDescent="0.2">
      <c r="A380" s="422"/>
      <c r="B380" s="417"/>
      <c r="C380" s="417"/>
      <c r="D380" s="417"/>
      <c r="E380" s="417"/>
      <c r="F380" s="417"/>
      <c r="G380" s="417"/>
      <c r="H380" s="421"/>
      <c r="I380" s="417"/>
    </row>
    <row r="381" spans="1:9" ht="20.149999999999999" customHeight="1" x14ac:dyDescent="0.2">
      <c r="A381" s="422"/>
      <c r="B381" s="417"/>
      <c r="C381" s="417"/>
      <c r="D381" s="417"/>
      <c r="E381" s="417"/>
      <c r="F381" s="417"/>
      <c r="G381" s="417"/>
      <c r="H381" s="421"/>
      <c r="I381" s="417"/>
    </row>
    <row r="382" spans="1:9" ht="20.149999999999999" customHeight="1" x14ac:dyDescent="0.2">
      <c r="A382" s="422"/>
      <c r="B382" s="417"/>
      <c r="C382" s="417"/>
      <c r="D382" s="417"/>
      <c r="E382" s="417"/>
      <c r="F382" s="417"/>
      <c r="G382" s="417"/>
      <c r="H382" s="421"/>
      <c r="I382" s="417"/>
    </row>
    <row r="383" spans="1:9" ht="20.149999999999999" customHeight="1" x14ac:dyDescent="0.2">
      <c r="A383" s="422"/>
      <c r="B383" s="417"/>
      <c r="C383" s="417"/>
      <c r="D383" s="417"/>
      <c r="E383" s="417"/>
      <c r="F383" s="417"/>
      <c r="G383" s="417"/>
      <c r="H383" s="421"/>
      <c r="I383" s="417"/>
    </row>
    <row r="384" spans="1:9" ht="20.149999999999999" customHeight="1" x14ac:dyDescent="0.2">
      <c r="A384" s="422"/>
      <c r="B384" s="417"/>
      <c r="C384" s="417"/>
      <c r="D384" s="417"/>
      <c r="E384" s="417"/>
      <c r="F384" s="417"/>
      <c r="G384" s="417"/>
      <c r="H384" s="421"/>
      <c r="I384" s="417"/>
    </row>
    <row r="385" spans="1:20" ht="20.149999999999999" customHeight="1" x14ac:dyDescent="0.2">
      <c r="A385" s="422"/>
      <c r="B385" s="417"/>
      <c r="C385" s="417"/>
      <c r="D385" s="417"/>
      <c r="E385" s="417"/>
      <c r="F385" s="417"/>
      <c r="G385" s="417"/>
      <c r="H385" s="421"/>
      <c r="I385" s="417"/>
    </row>
    <row r="386" spans="1:20" ht="20.149999999999999" customHeight="1" thickBot="1" x14ac:dyDescent="0.25">
      <c r="A386" s="420"/>
      <c r="B386" s="419"/>
      <c r="C386" s="419"/>
      <c r="D386" s="419"/>
      <c r="E386" s="419"/>
      <c r="F386" s="419"/>
      <c r="G386" s="419"/>
      <c r="H386" s="418"/>
      <c r="I386" s="417"/>
    </row>
    <row r="387" spans="1:20" ht="20.149999999999999" customHeight="1" thickBot="1" x14ac:dyDescent="0.25">
      <c r="A387" s="416" t="s">
        <v>6116</v>
      </c>
      <c r="B387" s="415" t="s">
        <v>6115</v>
      </c>
      <c r="C387" s="415" t="s">
        <v>6137</v>
      </c>
      <c r="D387" s="414"/>
    </row>
    <row r="388" spans="1:20" ht="20.149999999999999" customHeight="1" thickBot="1" x14ac:dyDescent="0.35">
      <c r="A388" s="465" t="str">
        <f>A345</f>
        <v>令和</v>
      </c>
      <c r="B388" s="464">
        <f>B345</f>
        <v>0</v>
      </c>
      <c r="C388" s="789" t="str">
        <f>C345</f>
        <v>年度　多面的機能支払交付金に係る作業日報</v>
      </c>
      <c r="D388" s="789"/>
      <c r="E388" s="789"/>
      <c r="F388" s="789"/>
      <c r="G388" s="463" t="s">
        <v>6136</v>
      </c>
      <c r="H388" s="462">
        <f>H345+1</f>
        <v>10</v>
      </c>
      <c r="I388" s="461">
        <f>H388</f>
        <v>10</v>
      </c>
      <c r="J388" s="455">
        <f>F389</f>
        <v>0</v>
      </c>
      <c r="K388" s="455">
        <f>B390</f>
        <v>0</v>
      </c>
      <c r="L388" s="460" t="e">
        <f>F390-J391</f>
        <v>#VALUE!</v>
      </c>
      <c r="M388" s="459">
        <f>B420</f>
        <v>0</v>
      </c>
      <c r="N388" s="459">
        <f>E420</f>
        <v>0</v>
      </c>
      <c r="O388" s="455">
        <f>B392</f>
        <v>0</v>
      </c>
      <c r="P388" s="455">
        <f>D392</f>
        <v>0</v>
      </c>
      <c r="Q388" s="455">
        <f>F392</f>
        <v>0</v>
      </c>
      <c r="R388" s="1">
        <f>B396</f>
        <v>0</v>
      </c>
      <c r="S388" s="1">
        <f>D396</f>
        <v>0</v>
      </c>
      <c r="T388" s="1">
        <f>F396</f>
        <v>0</v>
      </c>
    </row>
    <row r="389" spans="1:20" ht="20.149999999999999" customHeight="1" thickBot="1" x14ac:dyDescent="0.35">
      <c r="A389" s="458" t="s">
        <v>6131</v>
      </c>
      <c r="B389" s="501">
        <f>B346</f>
        <v>0</v>
      </c>
      <c r="C389" s="501"/>
      <c r="D389" s="501"/>
      <c r="E389" s="457" t="s">
        <v>6130</v>
      </c>
      <c r="F389" s="512"/>
      <c r="G389" s="513"/>
      <c r="H389" s="514"/>
      <c r="I389" s="456"/>
      <c r="M389" s="455"/>
      <c r="N389" s="455"/>
      <c r="O389" s="455"/>
      <c r="P389" s="455"/>
      <c r="Q389" s="455"/>
      <c r="R389" s="455"/>
    </row>
    <row r="390" spans="1:20" ht="20.149999999999999" customHeight="1" x14ac:dyDescent="0.2">
      <c r="A390" s="449" t="s">
        <v>173</v>
      </c>
      <c r="B390" s="454"/>
      <c r="C390" s="509" t="s">
        <v>6135</v>
      </c>
      <c r="D390" s="509"/>
      <c r="E390" s="454"/>
      <c r="F390" s="453" t="str">
        <f>IF((E390-B390)*24=0,"",(E390-B390)*24)</f>
        <v/>
      </c>
      <c r="G390" s="510" t="s">
        <v>6126</v>
      </c>
      <c r="H390" s="511"/>
      <c r="I390" s="450"/>
    </row>
    <row r="391" spans="1:20" ht="20.149999999999999" customHeight="1" thickBot="1" x14ac:dyDescent="0.25">
      <c r="A391" s="445" t="s">
        <v>6128</v>
      </c>
      <c r="B391" s="452"/>
      <c r="C391" s="492" t="s">
        <v>6135</v>
      </c>
      <c r="D391" s="492"/>
      <c r="E391" s="452"/>
      <c r="F391" s="451" t="str">
        <f>IF((E391-B391)*24=0,"",(E391-B391)*24)</f>
        <v/>
      </c>
      <c r="G391" s="493" t="s">
        <v>6126</v>
      </c>
      <c r="H391" s="494"/>
      <c r="I391" s="450"/>
      <c r="J391" s="1">
        <f>IF(F391="",0,F391)</f>
        <v>0</v>
      </c>
    </row>
    <row r="392" spans="1:20" ht="20.149999999999999" customHeight="1" x14ac:dyDescent="0.2">
      <c r="A392" s="449" t="s">
        <v>6125</v>
      </c>
      <c r="B392" s="515"/>
      <c r="C392" s="516"/>
      <c r="D392" s="515"/>
      <c r="E392" s="516"/>
      <c r="F392" s="515"/>
      <c r="G392" s="516"/>
      <c r="H392" s="448"/>
      <c r="I392" s="441"/>
    </row>
    <row r="393" spans="1:20" ht="20.149999999999999" customHeight="1" x14ac:dyDescent="0.2">
      <c r="A393" s="447" t="s">
        <v>6124</v>
      </c>
      <c r="B393" s="499" t="str">
        <f>IF(B$392="","",(IFERROR(VLOOKUP(B$392,【選択肢】!$K$3:$O$74,2,)," ")))</f>
        <v/>
      </c>
      <c r="C393" s="500"/>
      <c r="D393" s="499" t="str">
        <f>IF(D$392="","",(IFERROR(VLOOKUP(D$392,【選択肢】!$K$3:$O$74,2,)," ")))</f>
        <v/>
      </c>
      <c r="E393" s="500"/>
      <c r="F393" s="499" t="str">
        <f>IF(F$392="","",(IFERROR(VLOOKUP(F$392,【選択肢】!$K$3:$O$74,2,)," ")))</f>
        <v/>
      </c>
      <c r="G393" s="500"/>
      <c r="H393" s="446"/>
      <c r="I393" s="441"/>
    </row>
    <row r="394" spans="1:20" ht="20.149999999999999" customHeight="1" x14ac:dyDescent="0.2">
      <c r="A394" s="447" t="s">
        <v>5</v>
      </c>
      <c r="B394" s="499" t="str">
        <f>IF(B$392="","",(IFERROR(VLOOKUP(B$392,【選択肢】!$K$3:$O$74,4,)," ")))</f>
        <v/>
      </c>
      <c r="C394" s="500"/>
      <c r="D394" s="499" t="str">
        <f>IF(D$392="","",(IFERROR(VLOOKUP(D$392,【選択肢】!$K$3:$O$74,4,)," ")))</f>
        <v/>
      </c>
      <c r="E394" s="500"/>
      <c r="F394" s="499" t="str">
        <f>IF(F$392="","",(IFERROR(VLOOKUP(F$392,【選択肢】!$K$3:$O$74,4,)," ")))</f>
        <v/>
      </c>
      <c r="G394" s="500"/>
      <c r="H394" s="446"/>
      <c r="I394" s="441"/>
    </row>
    <row r="395" spans="1:20" ht="20.149999999999999" customHeight="1" x14ac:dyDescent="0.2">
      <c r="A395" s="445" t="s">
        <v>6123</v>
      </c>
      <c r="B395" s="499" t="str">
        <f>IF(B$392="","",(IFERROR(VLOOKUP(B$392,【選択肢】!$K$3:$O$74,5,)," ")))</f>
        <v/>
      </c>
      <c r="C395" s="500"/>
      <c r="D395" s="499" t="str">
        <f>IF(D$392="","",(IFERROR(VLOOKUP(D$392,【選択肢】!$K$3:$O$74,5,)," ")))</f>
        <v/>
      </c>
      <c r="E395" s="500"/>
      <c r="F395" s="499" t="str">
        <f>IF(F$392="","",(IFERROR(VLOOKUP(F$392,【選択肢】!$K$3:$O$74,5,)," ")))</f>
        <v/>
      </c>
      <c r="G395" s="500"/>
      <c r="H395" s="444"/>
      <c r="I395" s="441"/>
    </row>
    <row r="396" spans="1:20" ht="20.149999999999999" customHeight="1" thickBot="1" x14ac:dyDescent="0.25">
      <c r="A396" s="443" t="s">
        <v>12</v>
      </c>
      <c r="B396" s="507"/>
      <c r="C396" s="508"/>
      <c r="D396" s="507"/>
      <c r="E396" s="508"/>
      <c r="F396" s="517"/>
      <c r="G396" s="518"/>
      <c r="H396" s="442"/>
      <c r="I396" s="441"/>
    </row>
    <row r="397" spans="1:20" ht="20.149999999999999" customHeight="1" x14ac:dyDescent="0.2">
      <c r="A397" s="519" t="s">
        <v>6122</v>
      </c>
      <c r="B397" s="503"/>
      <c r="C397" s="503"/>
      <c r="D397" s="503"/>
      <c r="E397" s="503"/>
      <c r="F397" s="503"/>
      <c r="G397" s="503"/>
      <c r="H397" s="520"/>
      <c r="I397" s="436"/>
    </row>
    <row r="398" spans="1:20" ht="20.149999999999999" customHeight="1" x14ac:dyDescent="0.2">
      <c r="A398" s="440" t="s">
        <v>29</v>
      </c>
      <c r="B398" s="439" t="s">
        <v>2</v>
      </c>
      <c r="C398" s="438" t="s">
        <v>6112</v>
      </c>
      <c r="D398" s="437" t="s">
        <v>6121</v>
      </c>
      <c r="E398" s="440" t="s">
        <v>29</v>
      </c>
      <c r="F398" s="439" t="s">
        <v>2</v>
      </c>
      <c r="G398" s="438" t="s">
        <v>6112</v>
      </c>
      <c r="H398" s="437" t="s">
        <v>6121</v>
      </c>
      <c r="I398" s="436"/>
    </row>
    <row r="399" spans="1:20" ht="20.149999999999999" customHeight="1" x14ac:dyDescent="0.2">
      <c r="A399" s="433"/>
      <c r="B399" s="435"/>
      <c r="C399" s="431" t="str">
        <f>IF(ISERROR(VLOOKUP($A399,参加者名簿!$A:$D,2,FALSE))=TRUE,"",VLOOKUP($A399,参加者名簿!$A:$D,2,FALSE))</f>
        <v/>
      </c>
      <c r="D399" s="434"/>
      <c r="E399" s="433"/>
      <c r="F399" s="435"/>
      <c r="G399" s="431" t="str">
        <f>IF(ISERROR(VLOOKUP($E399,参加者名簿!$A:$D,2,FALSE))=TRUE,"",VLOOKUP($E399,参加者名簿!$A:$D,2,FALSE))</f>
        <v/>
      </c>
      <c r="H399" s="430"/>
      <c r="I399" s="417"/>
    </row>
    <row r="400" spans="1:20" ht="20.149999999999999" customHeight="1" x14ac:dyDescent="0.2">
      <c r="A400" s="433"/>
      <c r="B400" s="435"/>
      <c r="C400" s="431" t="str">
        <f>IF(ISERROR(VLOOKUP($A400,参加者名簿!$A:$D,2,FALSE))=TRUE,"",VLOOKUP($A400,参加者名簿!$A:$D,2,FALSE))</f>
        <v/>
      </c>
      <c r="D400" s="434"/>
      <c r="E400" s="433"/>
      <c r="F400" s="435"/>
      <c r="G400" s="431" t="str">
        <f>IF(ISERROR(VLOOKUP($E400,参加者名簿!$A:$D,2,FALSE))=TRUE,"",VLOOKUP($E400,参加者名簿!$A:$D,2,FALSE))</f>
        <v/>
      </c>
      <c r="H400" s="430"/>
      <c r="I400" s="417"/>
    </row>
    <row r="401" spans="1:9" ht="20.149999999999999" customHeight="1" x14ac:dyDescent="0.2">
      <c r="A401" s="433"/>
      <c r="B401" s="435"/>
      <c r="C401" s="431" t="str">
        <f>IF(ISERROR(VLOOKUP($A401,参加者名簿!$A:$D,2,FALSE))=TRUE,"",VLOOKUP($A401,参加者名簿!$A:$D,2,FALSE))</f>
        <v/>
      </c>
      <c r="D401" s="434"/>
      <c r="E401" s="433"/>
      <c r="F401" s="435"/>
      <c r="G401" s="431" t="str">
        <f>IF(ISERROR(VLOOKUP($E401,参加者名簿!$A:$D,2,FALSE))=TRUE,"",VLOOKUP($E401,参加者名簿!$A:$D,2,FALSE))</f>
        <v/>
      </c>
      <c r="H401" s="430"/>
      <c r="I401" s="417"/>
    </row>
    <row r="402" spans="1:9" ht="20.149999999999999" customHeight="1" x14ac:dyDescent="0.2">
      <c r="A402" s="433"/>
      <c r="B402" s="435"/>
      <c r="C402" s="431" t="str">
        <f>IF(ISERROR(VLOOKUP($A402,参加者名簿!$A:$D,2,FALSE))=TRUE,"",VLOOKUP($A402,参加者名簿!$A:$D,2,FALSE))</f>
        <v/>
      </c>
      <c r="D402" s="434"/>
      <c r="E402" s="433"/>
      <c r="F402" s="435"/>
      <c r="G402" s="431" t="str">
        <f>IF(ISERROR(VLOOKUP($E402,参加者名簿!$A:$D,2,FALSE))=TRUE,"",VLOOKUP($E402,参加者名簿!$A:$D,2,FALSE))</f>
        <v/>
      </c>
      <c r="H402" s="430"/>
      <c r="I402" s="417"/>
    </row>
    <row r="403" spans="1:9" ht="20.149999999999999" customHeight="1" x14ac:dyDescent="0.2">
      <c r="A403" s="433"/>
      <c r="B403" s="435"/>
      <c r="C403" s="431" t="str">
        <f>IF(ISERROR(VLOOKUP($A403,参加者名簿!$A:$D,2,FALSE))=TRUE,"",VLOOKUP($A403,参加者名簿!$A:$D,2,FALSE))</f>
        <v/>
      </c>
      <c r="D403" s="434"/>
      <c r="E403" s="433"/>
      <c r="F403" s="435"/>
      <c r="G403" s="431" t="str">
        <f>IF(ISERROR(VLOOKUP($E403,参加者名簿!$A:$D,2,FALSE))=TRUE,"",VLOOKUP($E403,参加者名簿!$A:$D,2,FALSE))</f>
        <v/>
      </c>
      <c r="H403" s="430"/>
      <c r="I403" s="417"/>
    </row>
    <row r="404" spans="1:9" ht="20.149999999999999" customHeight="1" x14ac:dyDescent="0.2">
      <c r="A404" s="433"/>
      <c r="B404" s="435"/>
      <c r="C404" s="431" t="str">
        <f>IF(ISERROR(VLOOKUP($A404,参加者名簿!$A:$D,2,FALSE))=TRUE,"",VLOOKUP($A404,参加者名簿!$A:$D,2,FALSE))</f>
        <v/>
      </c>
      <c r="D404" s="434"/>
      <c r="E404" s="433"/>
      <c r="F404" s="435"/>
      <c r="G404" s="431" t="str">
        <f>IF(ISERROR(VLOOKUP($E404,参加者名簿!$A:$D,2,FALSE))=TRUE,"",VLOOKUP($E404,参加者名簿!$A:$D,2,FALSE))</f>
        <v/>
      </c>
      <c r="H404" s="430"/>
      <c r="I404" s="417"/>
    </row>
    <row r="405" spans="1:9" ht="20.149999999999999" customHeight="1" x14ac:dyDescent="0.2">
      <c r="A405" s="433"/>
      <c r="B405" s="432"/>
      <c r="C405" s="431" t="str">
        <f>IF(ISERROR(VLOOKUP($A405,参加者名簿!$A:$D,2,FALSE))=TRUE,"",VLOOKUP($A405,参加者名簿!$A:$D,2,FALSE))</f>
        <v/>
      </c>
      <c r="D405" s="434"/>
      <c r="E405" s="433"/>
      <c r="F405" s="435"/>
      <c r="G405" s="431" t="str">
        <f>IF(ISERROR(VLOOKUP($E405,参加者名簿!$A:$D,2,FALSE))=TRUE,"",VLOOKUP($E405,参加者名簿!$A:$D,2,FALSE))</f>
        <v/>
      </c>
      <c r="H405" s="430"/>
      <c r="I405" s="417"/>
    </row>
    <row r="406" spans="1:9" ht="20.149999999999999" customHeight="1" x14ac:dyDescent="0.2">
      <c r="A406" s="433"/>
      <c r="B406" s="432"/>
      <c r="C406" s="431" t="str">
        <f>IF(ISERROR(VLOOKUP($A406,参加者名簿!$A:$D,2,FALSE))=TRUE,"",VLOOKUP($A406,参加者名簿!$A:$D,2,FALSE))</f>
        <v/>
      </c>
      <c r="D406" s="434"/>
      <c r="E406" s="433"/>
      <c r="F406" s="435"/>
      <c r="G406" s="431" t="str">
        <f>IF(ISERROR(VLOOKUP($E406,参加者名簿!$A:$D,2,FALSE))=TRUE,"",VLOOKUP($E406,参加者名簿!$A:$D,2,FALSE))</f>
        <v/>
      </c>
      <c r="H406" s="430"/>
      <c r="I406" s="417"/>
    </row>
    <row r="407" spans="1:9" ht="20.149999999999999" customHeight="1" x14ac:dyDescent="0.2">
      <c r="A407" s="433"/>
      <c r="B407" s="432"/>
      <c r="C407" s="431" t="str">
        <f>IF(ISERROR(VLOOKUP($A407,参加者名簿!$A:$D,2,FALSE))=TRUE,"",VLOOKUP($A407,参加者名簿!$A:$D,2,FALSE))</f>
        <v/>
      </c>
      <c r="D407" s="434"/>
      <c r="E407" s="433"/>
      <c r="F407" s="435"/>
      <c r="G407" s="431" t="str">
        <f>IF(ISERROR(VLOOKUP($E407,参加者名簿!$A:$D,2,FALSE))=TRUE,"",VLOOKUP($E407,参加者名簿!$A:$D,2,FALSE))</f>
        <v/>
      </c>
      <c r="H407" s="430"/>
      <c r="I407" s="417"/>
    </row>
    <row r="408" spans="1:9" ht="20.149999999999999" customHeight="1" x14ac:dyDescent="0.2">
      <c r="A408" s="433"/>
      <c r="B408" s="432"/>
      <c r="C408" s="431" t="str">
        <f>IF(ISERROR(VLOOKUP($A408,参加者名簿!$A:$D,2,FALSE))=TRUE,"",VLOOKUP($A408,参加者名簿!$A:$D,2,FALSE))</f>
        <v/>
      </c>
      <c r="D408" s="434"/>
      <c r="E408" s="433"/>
      <c r="F408" s="435"/>
      <c r="G408" s="431" t="str">
        <f>IF(ISERROR(VLOOKUP($E408,参加者名簿!$A:$D,2,FALSE))=TRUE,"",VLOOKUP($E408,参加者名簿!$A:$D,2,FALSE))</f>
        <v/>
      </c>
      <c r="H408" s="430"/>
      <c r="I408" s="417"/>
    </row>
    <row r="409" spans="1:9" ht="20.149999999999999" customHeight="1" x14ac:dyDescent="0.2">
      <c r="A409" s="433"/>
      <c r="B409" s="432"/>
      <c r="C409" s="431" t="str">
        <f>IF(ISERROR(VLOOKUP($A409,参加者名簿!$A:$D,2,FALSE))=TRUE,"",VLOOKUP($A409,参加者名簿!$A:$D,2,FALSE))</f>
        <v/>
      </c>
      <c r="D409" s="434"/>
      <c r="E409" s="433"/>
      <c r="F409" s="435"/>
      <c r="G409" s="431" t="str">
        <f>IF(ISERROR(VLOOKUP($E409,参加者名簿!$A:$D,2,FALSE))=TRUE,"",VLOOKUP($E409,参加者名簿!$A:$D,2,FALSE))</f>
        <v/>
      </c>
      <c r="H409" s="430"/>
      <c r="I409" s="417"/>
    </row>
    <row r="410" spans="1:9" ht="20.149999999999999" customHeight="1" x14ac:dyDescent="0.2">
      <c r="A410" s="433"/>
      <c r="B410" s="432"/>
      <c r="C410" s="431" t="str">
        <f>IF(ISERROR(VLOOKUP($A410,参加者名簿!$A:$D,2,FALSE))=TRUE,"",VLOOKUP($A410,参加者名簿!$A:$D,2,FALSE))</f>
        <v/>
      </c>
      <c r="D410" s="434"/>
      <c r="E410" s="433"/>
      <c r="F410" s="435"/>
      <c r="G410" s="431" t="str">
        <f>IF(ISERROR(VLOOKUP($E410,参加者名簿!$A:$D,2,FALSE))=TRUE,"",VLOOKUP($E410,参加者名簿!$A:$D,2,FALSE))</f>
        <v/>
      </c>
      <c r="H410" s="430"/>
      <c r="I410" s="417"/>
    </row>
    <row r="411" spans="1:9" ht="20.149999999999999" customHeight="1" x14ac:dyDescent="0.2">
      <c r="A411" s="433"/>
      <c r="B411" s="432"/>
      <c r="C411" s="431" t="str">
        <f>IF(ISERROR(VLOOKUP($A411,参加者名簿!$A:$D,2,FALSE))=TRUE,"",VLOOKUP($A411,参加者名簿!$A:$D,2,FALSE))</f>
        <v/>
      </c>
      <c r="D411" s="434"/>
      <c r="E411" s="433"/>
      <c r="F411" s="435"/>
      <c r="G411" s="431" t="str">
        <f>IF(ISERROR(VLOOKUP($E411,参加者名簿!$A:$D,2,FALSE))=TRUE,"",VLOOKUP($E411,参加者名簿!$A:$D,2,FALSE))</f>
        <v/>
      </c>
      <c r="H411" s="430"/>
      <c r="I411" s="417"/>
    </row>
    <row r="412" spans="1:9" ht="20.149999999999999" customHeight="1" x14ac:dyDescent="0.2">
      <c r="A412" s="433"/>
      <c r="B412" s="432"/>
      <c r="C412" s="431" t="str">
        <f>IF(ISERROR(VLOOKUP($A412,参加者名簿!$A:$D,2,FALSE))=TRUE,"",VLOOKUP($A412,参加者名簿!$A:$D,2,FALSE))</f>
        <v/>
      </c>
      <c r="D412" s="434"/>
      <c r="E412" s="433"/>
      <c r="F412" s="435"/>
      <c r="G412" s="431" t="str">
        <f>IF(ISERROR(VLOOKUP($E412,参加者名簿!$A:$D,2,FALSE))=TRUE,"",VLOOKUP($E412,参加者名簿!$A:$D,2,FALSE))</f>
        <v/>
      </c>
      <c r="H412" s="430"/>
      <c r="I412" s="417"/>
    </row>
    <row r="413" spans="1:9" ht="20.149999999999999" customHeight="1" x14ac:dyDescent="0.2">
      <c r="A413" s="433"/>
      <c r="B413" s="432"/>
      <c r="C413" s="431" t="str">
        <f>IF(ISERROR(VLOOKUP($A413,参加者名簿!$A:$D,2,FALSE))=TRUE,"",VLOOKUP($A413,参加者名簿!$A:$D,2,FALSE))</f>
        <v/>
      </c>
      <c r="D413" s="434"/>
      <c r="E413" s="433"/>
      <c r="F413" s="435"/>
      <c r="G413" s="431" t="str">
        <f>IF(ISERROR(VLOOKUP($E413,参加者名簿!$A:$D,2,FALSE))=TRUE,"",VLOOKUP($E413,参加者名簿!$A:$D,2,FALSE))</f>
        <v/>
      </c>
      <c r="H413" s="430"/>
      <c r="I413" s="417"/>
    </row>
    <row r="414" spans="1:9" ht="20.149999999999999" customHeight="1" x14ac:dyDescent="0.2">
      <c r="A414" s="433"/>
      <c r="B414" s="432"/>
      <c r="C414" s="431" t="str">
        <f>IF(ISERROR(VLOOKUP($A414,参加者名簿!$A:$D,2,FALSE))=TRUE,"",VLOOKUP($A414,参加者名簿!$A:$D,2,FALSE))</f>
        <v/>
      </c>
      <c r="D414" s="434"/>
      <c r="E414" s="433"/>
      <c r="F414" s="432"/>
      <c r="G414" s="431" t="str">
        <f>IF(ISERROR(VLOOKUP($E414,参加者名簿!$A:$D,2,FALSE))=TRUE,"",VLOOKUP($E414,参加者名簿!$A:$D,2,FALSE))</f>
        <v/>
      </c>
      <c r="H414" s="430"/>
      <c r="I414" s="417"/>
    </row>
    <row r="415" spans="1:9" ht="20.149999999999999" customHeight="1" x14ac:dyDescent="0.2">
      <c r="A415" s="433"/>
      <c r="B415" s="432"/>
      <c r="C415" s="431" t="str">
        <f>IF(ISERROR(VLOOKUP($A415,参加者名簿!$A:$D,2,FALSE))=TRUE,"",VLOOKUP($A415,参加者名簿!$A:$D,2,FALSE))</f>
        <v/>
      </c>
      <c r="D415" s="434"/>
      <c r="E415" s="433"/>
      <c r="F415" s="432"/>
      <c r="G415" s="431" t="str">
        <f>IF(ISERROR(VLOOKUP($E415,参加者名簿!$A:$D,2,FALSE))=TRUE,"",VLOOKUP($E415,参加者名簿!$A:$D,2,FALSE))</f>
        <v/>
      </c>
      <c r="H415" s="430"/>
      <c r="I415" s="417"/>
    </row>
    <row r="416" spans="1:9" ht="20.149999999999999" customHeight="1" x14ac:dyDescent="0.2">
      <c r="A416" s="433"/>
      <c r="B416" s="432"/>
      <c r="C416" s="431" t="str">
        <f>IF(ISERROR(VLOOKUP($A416,参加者名簿!$A:$D,2,FALSE))=TRUE,"",VLOOKUP($A416,参加者名簿!$A:$D,2,FALSE))</f>
        <v/>
      </c>
      <c r="D416" s="434"/>
      <c r="E416" s="433"/>
      <c r="F416" s="432"/>
      <c r="G416" s="431" t="str">
        <f>IF(ISERROR(VLOOKUP($E416,参加者名簿!$A:$D,2,FALSE))=TRUE,"",VLOOKUP($E416,参加者名簿!$A:$D,2,FALSE))</f>
        <v/>
      </c>
      <c r="H416" s="430"/>
      <c r="I416" s="417"/>
    </row>
    <row r="417" spans="1:20" ht="20.149999999999999" customHeight="1" x14ac:dyDescent="0.2">
      <c r="A417" s="433"/>
      <c r="B417" s="432"/>
      <c r="C417" s="431" t="str">
        <f>IF(ISERROR(VLOOKUP($A417,参加者名簿!$A:$D,2,FALSE))=TRUE,"",VLOOKUP($A417,参加者名簿!$A:$D,2,FALSE))</f>
        <v/>
      </c>
      <c r="D417" s="434"/>
      <c r="E417" s="433"/>
      <c r="F417" s="432"/>
      <c r="G417" s="431" t="str">
        <f>IF(ISERROR(VLOOKUP($E417,参加者名簿!$A:$D,2,FALSE))=TRUE,"",VLOOKUP($E417,参加者名簿!$A:$D,2,FALSE))</f>
        <v/>
      </c>
      <c r="H417" s="430"/>
      <c r="I417" s="417"/>
    </row>
    <row r="418" spans="1:20" ht="20.149999999999999" customHeight="1" x14ac:dyDescent="0.2">
      <c r="A418" s="433"/>
      <c r="B418" s="432"/>
      <c r="C418" s="431" t="str">
        <f>IF(ISERROR(VLOOKUP($A418,参加者名簿!$A:$D,2,FALSE))=TRUE,"",VLOOKUP($A418,参加者名簿!$A:$D,2,FALSE))</f>
        <v/>
      </c>
      <c r="D418" s="434"/>
      <c r="E418" s="433"/>
      <c r="F418" s="432"/>
      <c r="G418" s="431" t="str">
        <f>IF(ISERROR(VLOOKUP($E418,参加者名簿!$A:$D,2,FALSE))=TRUE,"",VLOOKUP($E418,参加者名簿!$A:$D,2,FALSE))</f>
        <v/>
      </c>
      <c r="H418" s="430"/>
      <c r="I418" s="417"/>
    </row>
    <row r="419" spans="1:20" ht="20.149999999999999" customHeight="1" thickBot="1" x14ac:dyDescent="0.25">
      <c r="A419" s="433"/>
      <c r="B419" s="432"/>
      <c r="C419" s="431" t="str">
        <f>IF(ISERROR(VLOOKUP($A419,参加者名簿!$A:$D,2,FALSE))=TRUE,"",VLOOKUP($A419,参加者名簿!$A:$D,2,FALSE))</f>
        <v/>
      </c>
      <c r="D419" s="434"/>
      <c r="E419" s="433"/>
      <c r="F419" s="432"/>
      <c r="G419" s="431" t="str">
        <f>IF(ISERROR(VLOOKUP($E419,参加者名簿!$A:$D,2,FALSE))=TRUE,"",VLOOKUP($E419,参加者名簿!$A:$D,2,FALSE))</f>
        <v/>
      </c>
      <c r="H419" s="430"/>
      <c r="I419" s="417"/>
    </row>
    <row r="420" spans="1:20" ht="20.149999999999999" customHeight="1" thickBot="1" x14ac:dyDescent="0.25">
      <c r="A420" s="429" t="s">
        <v>6120</v>
      </c>
      <c r="B420" s="428">
        <f>COUNTIFS(C399:C419,"農業者",D399:D419,"○")+COUNTIFS(G399:G419,"農業者",H399:H419,"○")</f>
        <v>0</v>
      </c>
      <c r="C420" s="505" t="s">
        <v>6119</v>
      </c>
      <c r="D420" s="506"/>
      <c r="E420" s="428">
        <f>COUNTIFS(C399:C419,"農業者以外",D399:D419,"○")+COUNTIFS(G399:G419,"農業者以外",H399:H419,"○")</f>
        <v>0</v>
      </c>
      <c r="F420" s="427" t="s">
        <v>6118</v>
      </c>
      <c r="G420" s="495">
        <f>SUMIF(D399:D419,"○",B399:B419)+SUMIF(H399:H419,"○",F399:F419)</f>
        <v>0</v>
      </c>
      <c r="H420" s="496"/>
      <c r="I420" s="426"/>
    </row>
    <row r="421" spans="1:20" ht="20.149999999999999" customHeight="1" x14ac:dyDescent="0.2">
      <c r="A421" s="425" t="s">
        <v>6117</v>
      </c>
      <c r="B421" s="424"/>
      <c r="C421" s="424"/>
      <c r="D421" s="424"/>
      <c r="E421" s="424"/>
      <c r="F421" s="424"/>
      <c r="G421" s="424"/>
      <c r="H421" s="423"/>
      <c r="I421" s="417"/>
    </row>
    <row r="422" spans="1:20" ht="20.149999999999999" customHeight="1" x14ac:dyDescent="0.2">
      <c r="A422" s="422"/>
      <c r="B422" s="417"/>
      <c r="C422" s="417"/>
      <c r="D422" s="417"/>
      <c r="E422" s="417"/>
      <c r="F422" s="417"/>
      <c r="G422" s="417"/>
      <c r="H422" s="421"/>
      <c r="I422" s="417"/>
    </row>
    <row r="423" spans="1:20" ht="20.149999999999999" customHeight="1" x14ac:dyDescent="0.2">
      <c r="A423" s="422"/>
      <c r="B423" s="417"/>
      <c r="C423" s="417"/>
      <c r="D423" s="417"/>
      <c r="E423" s="417"/>
      <c r="F423" s="417"/>
      <c r="G423" s="417"/>
      <c r="H423" s="421"/>
      <c r="I423" s="417"/>
    </row>
    <row r="424" spans="1:20" ht="20.149999999999999" customHeight="1" x14ac:dyDescent="0.2">
      <c r="A424" s="422"/>
      <c r="B424" s="417"/>
      <c r="C424" s="417"/>
      <c r="D424" s="417"/>
      <c r="E424" s="417"/>
      <c r="F424" s="417"/>
      <c r="G424" s="417"/>
      <c r="H424" s="421"/>
      <c r="I424" s="417"/>
    </row>
    <row r="425" spans="1:20" ht="20.149999999999999" customHeight="1" x14ac:dyDescent="0.2">
      <c r="A425" s="422"/>
      <c r="B425" s="417"/>
      <c r="C425" s="417"/>
      <c r="D425" s="417"/>
      <c r="E425" s="417"/>
      <c r="F425" s="417"/>
      <c r="G425" s="417"/>
      <c r="H425" s="421"/>
      <c r="I425" s="417"/>
    </row>
    <row r="426" spans="1:20" ht="20.149999999999999" customHeight="1" x14ac:dyDescent="0.2">
      <c r="A426" s="422"/>
      <c r="B426" s="417"/>
      <c r="C426" s="417"/>
      <c r="D426" s="417"/>
      <c r="E426" s="417"/>
      <c r="F426" s="417"/>
      <c r="G426" s="417"/>
      <c r="H426" s="421"/>
      <c r="I426" s="417"/>
    </row>
    <row r="427" spans="1:20" ht="20.149999999999999" customHeight="1" x14ac:dyDescent="0.2">
      <c r="A427" s="422"/>
      <c r="B427" s="417"/>
      <c r="C427" s="417"/>
      <c r="D427" s="417"/>
      <c r="E427" s="417"/>
      <c r="F427" s="417"/>
      <c r="G427" s="417"/>
      <c r="H427" s="421"/>
      <c r="I427" s="417"/>
    </row>
    <row r="428" spans="1:20" ht="20.149999999999999" customHeight="1" x14ac:dyDescent="0.2">
      <c r="A428" s="422"/>
      <c r="B428" s="417"/>
      <c r="C428" s="417"/>
      <c r="D428" s="417"/>
      <c r="E428" s="417"/>
      <c r="F428" s="417"/>
      <c r="G428" s="417"/>
      <c r="H428" s="421"/>
      <c r="I428" s="417"/>
    </row>
    <row r="429" spans="1:20" ht="20.149999999999999" customHeight="1" thickBot="1" x14ac:dyDescent="0.25">
      <c r="A429" s="420"/>
      <c r="B429" s="419"/>
      <c r="C429" s="419"/>
      <c r="D429" s="419"/>
      <c r="E429" s="419"/>
      <c r="F429" s="419"/>
      <c r="G429" s="419"/>
      <c r="H429" s="418"/>
      <c r="I429" s="417"/>
    </row>
    <row r="430" spans="1:20" ht="20.149999999999999" customHeight="1" thickBot="1" x14ac:dyDescent="0.25">
      <c r="A430" s="416" t="s">
        <v>6116</v>
      </c>
      <c r="B430" s="415" t="s">
        <v>6115</v>
      </c>
      <c r="C430" s="415" t="s">
        <v>6137</v>
      </c>
      <c r="D430" s="414"/>
    </row>
    <row r="431" spans="1:20" ht="20.149999999999999" customHeight="1" thickBot="1" x14ac:dyDescent="0.35">
      <c r="A431" s="465" t="str">
        <f>A388</f>
        <v>令和</v>
      </c>
      <c r="B431" s="464">
        <f>B388</f>
        <v>0</v>
      </c>
      <c r="C431" s="789" t="str">
        <f>C388</f>
        <v>年度　多面的機能支払交付金に係る作業日報</v>
      </c>
      <c r="D431" s="789"/>
      <c r="E431" s="789"/>
      <c r="F431" s="789"/>
      <c r="G431" s="463" t="s">
        <v>6136</v>
      </c>
      <c r="H431" s="462">
        <f>H388+1</f>
        <v>11</v>
      </c>
      <c r="I431" s="461">
        <f>H431</f>
        <v>11</v>
      </c>
      <c r="J431" s="455">
        <f>F432</f>
        <v>0</v>
      </c>
      <c r="K431" s="455">
        <f>B433</f>
        <v>0</v>
      </c>
      <c r="L431" s="460" t="e">
        <f>F433-J434</f>
        <v>#VALUE!</v>
      </c>
      <c r="M431" s="459">
        <f>B463</f>
        <v>0</v>
      </c>
      <c r="N431" s="459">
        <f>E463</f>
        <v>0</v>
      </c>
      <c r="O431" s="455">
        <f>B435</f>
        <v>0</v>
      </c>
      <c r="P431" s="455">
        <f>D435</f>
        <v>0</v>
      </c>
      <c r="Q431" s="455">
        <f>F435</f>
        <v>0</v>
      </c>
      <c r="R431" s="1">
        <f>B439</f>
        <v>0</v>
      </c>
      <c r="S431" s="1">
        <f>D439</f>
        <v>0</v>
      </c>
      <c r="T431" s="1">
        <f>F439</f>
        <v>0</v>
      </c>
    </row>
    <row r="432" spans="1:20" ht="20.149999999999999" customHeight="1" thickBot="1" x14ac:dyDescent="0.35">
      <c r="A432" s="458" t="s">
        <v>6131</v>
      </c>
      <c r="B432" s="501">
        <f>B389</f>
        <v>0</v>
      </c>
      <c r="C432" s="501"/>
      <c r="D432" s="501"/>
      <c r="E432" s="457" t="s">
        <v>6130</v>
      </c>
      <c r="F432" s="512"/>
      <c r="G432" s="513"/>
      <c r="H432" s="514"/>
      <c r="I432" s="456"/>
      <c r="M432" s="455"/>
      <c r="N432" s="455"/>
      <c r="O432" s="455"/>
      <c r="P432" s="455"/>
      <c r="Q432" s="455"/>
      <c r="R432" s="455"/>
    </row>
    <row r="433" spans="1:10" ht="20.149999999999999" customHeight="1" x14ac:dyDescent="0.2">
      <c r="A433" s="449" t="s">
        <v>173</v>
      </c>
      <c r="B433" s="454"/>
      <c r="C433" s="509" t="s">
        <v>6135</v>
      </c>
      <c r="D433" s="509"/>
      <c r="E433" s="454"/>
      <c r="F433" s="453" t="str">
        <f>IF((E433-B433)*24=0,"",(E433-B433)*24)</f>
        <v/>
      </c>
      <c r="G433" s="510" t="s">
        <v>6126</v>
      </c>
      <c r="H433" s="511"/>
      <c r="I433" s="450"/>
    </row>
    <row r="434" spans="1:10" ht="20.149999999999999" customHeight="1" thickBot="1" x14ac:dyDescent="0.25">
      <c r="A434" s="445" t="s">
        <v>6128</v>
      </c>
      <c r="B434" s="452"/>
      <c r="C434" s="492" t="s">
        <v>6135</v>
      </c>
      <c r="D434" s="492"/>
      <c r="E434" s="452"/>
      <c r="F434" s="451" t="str">
        <f>IF((E434-B434)*24=0,"",(E434-B434)*24)</f>
        <v/>
      </c>
      <c r="G434" s="493" t="s">
        <v>6126</v>
      </c>
      <c r="H434" s="494"/>
      <c r="I434" s="450"/>
      <c r="J434" s="1">
        <f>IF(F434="",0,F434)</f>
        <v>0</v>
      </c>
    </row>
    <row r="435" spans="1:10" ht="20.149999999999999" customHeight="1" x14ac:dyDescent="0.2">
      <c r="A435" s="449" t="s">
        <v>6125</v>
      </c>
      <c r="B435" s="515"/>
      <c r="C435" s="516"/>
      <c r="D435" s="515"/>
      <c r="E435" s="516"/>
      <c r="F435" s="515"/>
      <c r="G435" s="516"/>
      <c r="H435" s="448"/>
      <c r="I435" s="441"/>
    </row>
    <row r="436" spans="1:10" ht="20.149999999999999" customHeight="1" x14ac:dyDescent="0.2">
      <c r="A436" s="447" t="s">
        <v>6124</v>
      </c>
      <c r="B436" s="499" t="str">
        <f>IF(B$435="","",(IFERROR(VLOOKUP(B$435,【選択肢】!$K$3:$O$74,2,)," ")))</f>
        <v/>
      </c>
      <c r="C436" s="500"/>
      <c r="D436" s="499" t="str">
        <f>IF(D$435="","",(IFERROR(VLOOKUP(D$435,【選択肢】!$K$3:$O$74,2,)," ")))</f>
        <v/>
      </c>
      <c r="E436" s="500"/>
      <c r="F436" s="499" t="str">
        <f>IF(F$435="","",(IFERROR(VLOOKUP(F$435,【選択肢】!$K$3:$O$74,2,)," ")))</f>
        <v/>
      </c>
      <c r="G436" s="500"/>
      <c r="H436" s="446"/>
      <c r="I436" s="441"/>
    </row>
    <row r="437" spans="1:10" ht="20.149999999999999" customHeight="1" x14ac:dyDescent="0.2">
      <c r="A437" s="447" t="s">
        <v>5</v>
      </c>
      <c r="B437" s="499" t="str">
        <f>IF(B$435="","",(IFERROR(VLOOKUP(B$435,【選択肢】!$K$3:$O$74,4,)," ")))</f>
        <v/>
      </c>
      <c r="C437" s="500"/>
      <c r="D437" s="499" t="str">
        <f>IF(D$435="","",(IFERROR(VLOOKUP(D$435,【選択肢】!$K$3:$O$74,4,)," ")))</f>
        <v/>
      </c>
      <c r="E437" s="500"/>
      <c r="F437" s="499" t="str">
        <f>IF(F$435="","",(IFERROR(VLOOKUP(F$435,【選択肢】!$K$3:$O$74,4,)," ")))</f>
        <v/>
      </c>
      <c r="G437" s="500"/>
      <c r="H437" s="446"/>
      <c r="I437" s="441"/>
    </row>
    <row r="438" spans="1:10" ht="20.149999999999999" customHeight="1" x14ac:dyDescent="0.2">
      <c r="A438" s="445" t="s">
        <v>6123</v>
      </c>
      <c r="B438" s="499" t="str">
        <f>IF(B$435="","",(IFERROR(VLOOKUP(B$435,【選択肢】!$K$3:$O$74,5,)," ")))</f>
        <v/>
      </c>
      <c r="C438" s="500"/>
      <c r="D438" s="499" t="str">
        <f>IF(D$435="","",(IFERROR(VLOOKUP(D$435,【選択肢】!$K$3:$O$74,5,)," ")))</f>
        <v/>
      </c>
      <c r="E438" s="500"/>
      <c r="F438" s="499" t="str">
        <f>IF(F$435="","",(IFERROR(VLOOKUP(F$435,【選択肢】!$K$3:$O$74,5,)," ")))</f>
        <v/>
      </c>
      <c r="G438" s="500"/>
      <c r="H438" s="444"/>
      <c r="I438" s="441"/>
    </row>
    <row r="439" spans="1:10" ht="20.149999999999999" customHeight="1" thickBot="1" x14ac:dyDescent="0.25">
      <c r="A439" s="443" t="s">
        <v>12</v>
      </c>
      <c r="B439" s="507"/>
      <c r="C439" s="508"/>
      <c r="D439" s="507"/>
      <c r="E439" s="508"/>
      <c r="F439" s="517"/>
      <c r="G439" s="518"/>
      <c r="H439" s="442"/>
      <c r="I439" s="441"/>
    </row>
    <row r="440" spans="1:10" ht="20.149999999999999" customHeight="1" x14ac:dyDescent="0.2">
      <c r="A440" s="519" t="s">
        <v>6122</v>
      </c>
      <c r="B440" s="503"/>
      <c r="C440" s="503"/>
      <c r="D440" s="503"/>
      <c r="E440" s="503"/>
      <c r="F440" s="503"/>
      <c r="G440" s="503"/>
      <c r="H440" s="520"/>
      <c r="I440" s="436"/>
    </row>
    <row r="441" spans="1:10" ht="20.149999999999999" customHeight="1" x14ac:dyDescent="0.2">
      <c r="A441" s="440" t="s">
        <v>29</v>
      </c>
      <c r="B441" s="439" t="s">
        <v>2</v>
      </c>
      <c r="C441" s="438" t="s">
        <v>6112</v>
      </c>
      <c r="D441" s="437" t="s">
        <v>6121</v>
      </c>
      <c r="E441" s="440" t="s">
        <v>29</v>
      </c>
      <c r="F441" s="439" t="s">
        <v>2</v>
      </c>
      <c r="G441" s="438" t="s">
        <v>6112</v>
      </c>
      <c r="H441" s="437" t="s">
        <v>6121</v>
      </c>
      <c r="I441" s="436"/>
    </row>
    <row r="442" spans="1:10" ht="20.149999999999999" customHeight="1" x14ac:dyDescent="0.2">
      <c r="A442" s="433"/>
      <c r="B442" s="435"/>
      <c r="C442" s="431" t="str">
        <f>IF(ISERROR(VLOOKUP($A442,参加者名簿!$A:$D,2,FALSE))=TRUE,"",VLOOKUP($A442,参加者名簿!$A:$D,2,FALSE))</f>
        <v/>
      </c>
      <c r="D442" s="434"/>
      <c r="E442" s="433"/>
      <c r="F442" s="435"/>
      <c r="G442" s="431" t="str">
        <f>IF(ISERROR(VLOOKUP($E442,参加者名簿!$A:$D,2,FALSE))=TRUE,"",VLOOKUP($E442,参加者名簿!$A:$D,2,FALSE))</f>
        <v/>
      </c>
      <c r="H442" s="430"/>
      <c r="I442" s="417"/>
    </row>
    <row r="443" spans="1:10" ht="20.149999999999999" customHeight="1" x14ac:dyDescent="0.2">
      <c r="A443" s="433"/>
      <c r="B443" s="435"/>
      <c r="C443" s="431" t="str">
        <f>IF(ISERROR(VLOOKUP($A443,参加者名簿!$A:$D,2,FALSE))=TRUE,"",VLOOKUP($A443,参加者名簿!$A:$D,2,FALSE))</f>
        <v/>
      </c>
      <c r="D443" s="434"/>
      <c r="E443" s="433"/>
      <c r="F443" s="435"/>
      <c r="G443" s="431" t="str">
        <f>IF(ISERROR(VLOOKUP($E443,参加者名簿!$A:$D,2,FALSE))=TRUE,"",VLOOKUP($E443,参加者名簿!$A:$D,2,FALSE))</f>
        <v/>
      </c>
      <c r="H443" s="430"/>
      <c r="I443" s="417"/>
    </row>
    <row r="444" spans="1:10" ht="20.149999999999999" customHeight="1" x14ac:dyDescent="0.2">
      <c r="A444" s="433"/>
      <c r="B444" s="435"/>
      <c r="C444" s="431" t="str">
        <f>IF(ISERROR(VLOOKUP($A444,参加者名簿!$A:$D,2,FALSE))=TRUE,"",VLOOKUP($A444,参加者名簿!$A:$D,2,FALSE))</f>
        <v/>
      </c>
      <c r="D444" s="434"/>
      <c r="E444" s="433"/>
      <c r="F444" s="435"/>
      <c r="G444" s="431" t="str">
        <f>IF(ISERROR(VLOOKUP($E444,参加者名簿!$A:$D,2,FALSE))=TRUE,"",VLOOKUP($E444,参加者名簿!$A:$D,2,FALSE))</f>
        <v/>
      </c>
      <c r="H444" s="430"/>
      <c r="I444" s="417"/>
    </row>
    <row r="445" spans="1:10" ht="20.149999999999999" customHeight="1" x14ac:dyDescent="0.2">
      <c r="A445" s="433"/>
      <c r="B445" s="435"/>
      <c r="C445" s="431" t="str">
        <f>IF(ISERROR(VLOOKUP($A445,参加者名簿!$A:$D,2,FALSE))=TRUE,"",VLOOKUP($A445,参加者名簿!$A:$D,2,FALSE))</f>
        <v/>
      </c>
      <c r="D445" s="434"/>
      <c r="E445" s="433"/>
      <c r="F445" s="435"/>
      <c r="G445" s="431" t="str">
        <f>IF(ISERROR(VLOOKUP($E445,参加者名簿!$A:$D,2,FALSE))=TRUE,"",VLOOKUP($E445,参加者名簿!$A:$D,2,FALSE))</f>
        <v/>
      </c>
      <c r="H445" s="430"/>
      <c r="I445" s="417"/>
    </row>
    <row r="446" spans="1:10" ht="20.149999999999999" customHeight="1" x14ac:dyDescent="0.2">
      <c r="A446" s="433"/>
      <c r="B446" s="435"/>
      <c r="C446" s="431" t="str">
        <f>IF(ISERROR(VLOOKUP($A446,参加者名簿!$A:$D,2,FALSE))=TRUE,"",VLOOKUP($A446,参加者名簿!$A:$D,2,FALSE))</f>
        <v/>
      </c>
      <c r="D446" s="434"/>
      <c r="E446" s="433"/>
      <c r="F446" s="435"/>
      <c r="G446" s="431" t="str">
        <f>IF(ISERROR(VLOOKUP($E446,参加者名簿!$A:$D,2,FALSE))=TRUE,"",VLOOKUP($E446,参加者名簿!$A:$D,2,FALSE))</f>
        <v/>
      </c>
      <c r="H446" s="430"/>
      <c r="I446" s="417"/>
    </row>
    <row r="447" spans="1:10" ht="20.149999999999999" customHeight="1" x14ac:dyDescent="0.2">
      <c r="A447" s="433"/>
      <c r="B447" s="435"/>
      <c r="C447" s="431" t="str">
        <f>IF(ISERROR(VLOOKUP($A447,参加者名簿!$A:$D,2,FALSE))=TRUE,"",VLOOKUP($A447,参加者名簿!$A:$D,2,FALSE))</f>
        <v/>
      </c>
      <c r="D447" s="434"/>
      <c r="E447" s="433"/>
      <c r="F447" s="435"/>
      <c r="G447" s="431" t="str">
        <f>IF(ISERROR(VLOOKUP($E447,参加者名簿!$A:$D,2,FALSE))=TRUE,"",VLOOKUP($E447,参加者名簿!$A:$D,2,FALSE))</f>
        <v/>
      </c>
      <c r="H447" s="430"/>
      <c r="I447" s="417"/>
    </row>
    <row r="448" spans="1:10" ht="20.149999999999999" customHeight="1" x14ac:dyDescent="0.2">
      <c r="A448" s="433"/>
      <c r="B448" s="432"/>
      <c r="C448" s="431" t="str">
        <f>IF(ISERROR(VLOOKUP($A448,参加者名簿!$A:$D,2,FALSE))=TRUE,"",VLOOKUP($A448,参加者名簿!$A:$D,2,FALSE))</f>
        <v/>
      </c>
      <c r="D448" s="434"/>
      <c r="E448" s="433"/>
      <c r="F448" s="435"/>
      <c r="G448" s="431" t="str">
        <f>IF(ISERROR(VLOOKUP($E448,参加者名簿!$A:$D,2,FALSE))=TRUE,"",VLOOKUP($E448,参加者名簿!$A:$D,2,FALSE))</f>
        <v/>
      </c>
      <c r="H448" s="430"/>
      <c r="I448" s="417"/>
    </row>
    <row r="449" spans="1:9" ht="20.149999999999999" customHeight="1" x14ac:dyDescent="0.2">
      <c r="A449" s="433"/>
      <c r="B449" s="432"/>
      <c r="C449" s="431" t="str">
        <f>IF(ISERROR(VLOOKUP($A449,参加者名簿!$A:$D,2,FALSE))=TRUE,"",VLOOKUP($A449,参加者名簿!$A:$D,2,FALSE))</f>
        <v/>
      </c>
      <c r="D449" s="434"/>
      <c r="E449" s="433"/>
      <c r="F449" s="435"/>
      <c r="G449" s="431" t="str">
        <f>IF(ISERROR(VLOOKUP($E449,参加者名簿!$A:$D,2,FALSE))=TRUE,"",VLOOKUP($E449,参加者名簿!$A:$D,2,FALSE))</f>
        <v/>
      </c>
      <c r="H449" s="430"/>
      <c r="I449" s="417"/>
    </row>
    <row r="450" spans="1:9" ht="20.149999999999999" customHeight="1" x14ac:dyDescent="0.2">
      <c r="A450" s="433"/>
      <c r="B450" s="432"/>
      <c r="C450" s="431" t="str">
        <f>IF(ISERROR(VLOOKUP($A450,参加者名簿!$A:$D,2,FALSE))=TRUE,"",VLOOKUP($A450,参加者名簿!$A:$D,2,FALSE))</f>
        <v/>
      </c>
      <c r="D450" s="434"/>
      <c r="E450" s="433"/>
      <c r="F450" s="435"/>
      <c r="G450" s="431" t="str">
        <f>IF(ISERROR(VLOOKUP($E450,参加者名簿!$A:$D,2,FALSE))=TRUE,"",VLOOKUP($E450,参加者名簿!$A:$D,2,FALSE))</f>
        <v/>
      </c>
      <c r="H450" s="430"/>
      <c r="I450" s="417"/>
    </row>
    <row r="451" spans="1:9" ht="20.149999999999999" customHeight="1" x14ac:dyDescent="0.2">
      <c r="A451" s="433"/>
      <c r="B451" s="432"/>
      <c r="C451" s="431" t="str">
        <f>IF(ISERROR(VLOOKUP($A451,参加者名簿!$A:$D,2,FALSE))=TRUE,"",VLOOKUP($A451,参加者名簿!$A:$D,2,FALSE))</f>
        <v/>
      </c>
      <c r="D451" s="434"/>
      <c r="E451" s="433"/>
      <c r="F451" s="435"/>
      <c r="G451" s="431" t="str">
        <f>IF(ISERROR(VLOOKUP($E451,参加者名簿!$A:$D,2,FALSE))=TRUE,"",VLOOKUP($E451,参加者名簿!$A:$D,2,FALSE))</f>
        <v/>
      </c>
      <c r="H451" s="430"/>
      <c r="I451" s="417"/>
    </row>
    <row r="452" spans="1:9" ht="20.149999999999999" customHeight="1" x14ac:dyDescent="0.2">
      <c r="A452" s="433"/>
      <c r="B452" s="432"/>
      <c r="C452" s="431" t="str">
        <f>IF(ISERROR(VLOOKUP($A452,参加者名簿!$A:$D,2,FALSE))=TRUE,"",VLOOKUP($A452,参加者名簿!$A:$D,2,FALSE))</f>
        <v/>
      </c>
      <c r="D452" s="434"/>
      <c r="E452" s="433"/>
      <c r="F452" s="435"/>
      <c r="G452" s="431" t="str">
        <f>IF(ISERROR(VLOOKUP($E452,参加者名簿!$A:$D,2,FALSE))=TRUE,"",VLOOKUP($E452,参加者名簿!$A:$D,2,FALSE))</f>
        <v/>
      </c>
      <c r="H452" s="430"/>
      <c r="I452" s="417"/>
    </row>
    <row r="453" spans="1:9" ht="20.149999999999999" customHeight="1" x14ac:dyDescent="0.2">
      <c r="A453" s="433"/>
      <c r="B453" s="432"/>
      <c r="C453" s="431" t="str">
        <f>IF(ISERROR(VLOOKUP($A453,参加者名簿!$A:$D,2,FALSE))=TRUE,"",VLOOKUP($A453,参加者名簿!$A:$D,2,FALSE))</f>
        <v/>
      </c>
      <c r="D453" s="434"/>
      <c r="E453" s="433"/>
      <c r="F453" s="435"/>
      <c r="G453" s="431" t="str">
        <f>IF(ISERROR(VLOOKUP($E453,参加者名簿!$A:$D,2,FALSE))=TRUE,"",VLOOKUP($E453,参加者名簿!$A:$D,2,FALSE))</f>
        <v/>
      </c>
      <c r="H453" s="430"/>
      <c r="I453" s="417"/>
    </row>
    <row r="454" spans="1:9" ht="20.149999999999999" customHeight="1" x14ac:dyDescent="0.2">
      <c r="A454" s="433"/>
      <c r="B454" s="432"/>
      <c r="C454" s="431" t="str">
        <f>IF(ISERROR(VLOOKUP($A454,参加者名簿!$A:$D,2,FALSE))=TRUE,"",VLOOKUP($A454,参加者名簿!$A:$D,2,FALSE))</f>
        <v/>
      </c>
      <c r="D454" s="434"/>
      <c r="E454" s="433"/>
      <c r="F454" s="435"/>
      <c r="G454" s="431" t="str">
        <f>IF(ISERROR(VLOOKUP($E454,参加者名簿!$A:$D,2,FALSE))=TRUE,"",VLOOKUP($E454,参加者名簿!$A:$D,2,FALSE))</f>
        <v/>
      </c>
      <c r="H454" s="430"/>
      <c r="I454" s="417"/>
    </row>
    <row r="455" spans="1:9" ht="20.149999999999999" customHeight="1" x14ac:dyDescent="0.2">
      <c r="A455" s="433"/>
      <c r="B455" s="432"/>
      <c r="C455" s="431" t="str">
        <f>IF(ISERROR(VLOOKUP($A455,参加者名簿!$A:$D,2,FALSE))=TRUE,"",VLOOKUP($A455,参加者名簿!$A:$D,2,FALSE))</f>
        <v/>
      </c>
      <c r="D455" s="434"/>
      <c r="E455" s="433"/>
      <c r="F455" s="435"/>
      <c r="G455" s="431" t="str">
        <f>IF(ISERROR(VLOOKUP($E455,参加者名簿!$A:$D,2,FALSE))=TRUE,"",VLOOKUP($E455,参加者名簿!$A:$D,2,FALSE))</f>
        <v/>
      </c>
      <c r="H455" s="430"/>
      <c r="I455" s="417"/>
    </row>
    <row r="456" spans="1:9" ht="20.149999999999999" customHeight="1" x14ac:dyDescent="0.2">
      <c r="A456" s="433"/>
      <c r="B456" s="432"/>
      <c r="C456" s="431" t="str">
        <f>IF(ISERROR(VLOOKUP($A456,参加者名簿!$A:$D,2,FALSE))=TRUE,"",VLOOKUP($A456,参加者名簿!$A:$D,2,FALSE))</f>
        <v/>
      </c>
      <c r="D456" s="434"/>
      <c r="E456" s="433"/>
      <c r="F456" s="435"/>
      <c r="G456" s="431" t="str">
        <f>IF(ISERROR(VLOOKUP($E456,参加者名簿!$A:$D,2,FALSE))=TRUE,"",VLOOKUP($E456,参加者名簿!$A:$D,2,FALSE))</f>
        <v/>
      </c>
      <c r="H456" s="430"/>
      <c r="I456" s="417"/>
    </row>
    <row r="457" spans="1:9" ht="20.149999999999999" customHeight="1" x14ac:dyDescent="0.2">
      <c r="A457" s="433"/>
      <c r="B457" s="432"/>
      <c r="C457" s="431" t="str">
        <f>IF(ISERROR(VLOOKUP($A457,参加者名簿!$A:$D,2,FALSE))=TRUE,"",VLOOKUP($A457,参加者名簿!$A:$D,2,FALSE))</f>
        <v/>
      </c>
      <c r="D457" s="434"/>
      <c r="E457" s="433"/>
      <c r="F457" s="432"/>
      <c r="G457" s="431" t="str">
        <f>IF(ISERROR(VLOOKUP($E457,参加者名簿!$A:$D,2,FALSE))=TRUE,"",VLOOKUP($E457,参加者名簿!$A:$D,2,FALSE))</f>
        <v/>
      </c>
      <c r="H457" s="430"/>
      <c r="I457" s="417"/>
    </row>
    <row r="458" spans="1:9" ht="20.149999999999999" customHeight="1" x14ac:dyDescent="0.2">
      <c r="A458" s="433"/>
      <c r="B458" s="432"/>
      <c r="C458" s="431" t="str">
        <f>IF(ISERROR(VLOOKUP($A458,参加者名簿!$A:$D,2,FALSE))=TRUE,"",VLOOKUP($A458,参加者名簿!$A:$D,2,FALSE))</f>
        <v/>
      </c>
      <c r="D458" s="434"/>
      <c r="E458" s="433"/>
      <c r="F458" s="432"/>
      <c r="G458" s="431" t="str">
        <f>IF(ISERROR(VLOOKUP($E458,参加者名簿!$A:$D,2,FALSE))=TRUE,"",VLOOKUP($E458,参加者名簿!$A:$D,2,FALSE))</f>
        <v/>
      </c>
      <c r="H458" s="430"/>
      <c r="I458" s="417"/>
    </row>
    <row r="459" spans="1:9" ht="20.149999999999999" customHeight="1" x14ac:dyDescent="0.2">
      <c r="A459" s="433"/>
      <c r="B459" s="432"/>
      <c r="C459" s="431" t="str">
        <f>IF(ISERROR(VLOOKUP($A459,参加者名簿!$A:$D,2,FALSE))=TRUE,"",VLOOKUP($A459,参加者名簿!$A:$D,2,FALSE))</f>
        <v/>
      </c>
      <c r="D459" s="434"/>
      <c r="E459" s="433"/>
      <c r="F459" s="432"/>
      <c r="G459" s="431" t="str">
        <f>IF(ISERROR(VLOOKUP($E459,参加者名簿!$A:$D,2,FALSE))=TRUE,"",VLOOKUP($E459,参加者名簿!$A:$D,2,FALSE))</f>
        <v/>
      </c>
      <c r="H459" s="430"/>
      <c r="I459" s="417"/>
    </row>
    <row r="460" spans="1:9" ht="20.149999999999999" customHeight="1" x14ac:dyDescent="0.2">
      <c r="A460" s="433"/>
      <c r="B460" s="432"/>
      <c r="C460" s="431" t="str">
        <f>IF(ISERROR(VLOOKUP($A460,参加者名簿!$A:$D,2,FALSE))=TRUE,"",VLOOKUP($A460,参加者名簿!$A:$D,2,FALSE))</f>
        <v/>
      </c>
      <c r="D460" s="434"/>
      <c r="E460" s="433"/>
      <c r="F460" s="432"/>
      <c r="G460" s="431" t="str">
        <f>IF(ISERROR(VLOOKUP($E460,参加者名簿!$A:$D,2,FALSE))=TRUE,"",VLOOKUP($E460,参加者名簿!$A:$D,2,FALSE))</f>
        <v/>
      </c>
      <c r="H460" s="430"/>
      <c r="I460" s="417"/>
    </row>
    <row r="461" spans="1:9" ht="20.149999999999999" customHeight="1" x14ac:dyDescent="0.2">
      <c r="A461" s="433"/>
      <c r="B461" s="432"/>
      <c r="C461" s="431" t="str">
        <f>IF(ISERROR(VLOOKUP($A461,参加者名簿!$A:$D,2,FALSE))=TRUE,"",VLOOKUP($A461,参加者名簿!$A:$D,2,FALSE))</f>
        <v/>
      </c>
      <c r="D461" s="434"/>
      <c r="E461" s="433"/>
      <c r="F461" s="432"/>
      <c r="G461" s="431" t="str">
        <f>IF(ISERROR(VLOOKUP($E461,参加者名簿!$A:$D,2,FALSE))=TRUE,"",VLOOKUP($E461,参加者名簿!$A:$D,2,FALSE))</f>
        <v/>
      </c>
      <c r="H461" s="430"/>
      <c r="I461" s="417"/>
    </row>
    <row r="462" spans="1:9" ht="20.149999999999999" customHeight="1" thickBot="1" x14ac:dyDescent="0.25">
      <c r="A462" s="433"/>
      <c r="B462" s="432"/>
      <c r="C462" s="431" t="str">
        <f>IF(ISERROR(VLOOKUP($A462,参加者名簿!$A:$D,2,FALSE))=TRUE,"",VLOOKUP($A462,参加者名簿!$A:$D,2,FALSE))</f>
        <v/>
      </c>
      <c r="D462" s="434"/>
      <c r="E462" s="433"/>
      <c r="F462" s="432"/>
      <c r="G462" s="431" t="str">
        <f>IF(ISERROR(VLOOKUP($E462,参加者名簿!$A:$D,2,FALSE))=TRUE,"",VLOOKUP($E462,参加者名簿!$A:$D,2,FALSE))</f>
        <v/>
      </c>
      <c r="H462" s="430"/>
      <c r="I462" s="417"/>
    </row>
    <row r="463" spans="1:9" ht="20.149999999999999" customHeight="1" thickBot="1" x14ac:dyDescent="0.25">
      <c r="A463" s="429" t="s">
        <v>6120</v>
      </c>
      <c r="B463" s="428">
        <f>COUNTIFS(C442:C462,"農業者",D442:D462,"○")+COUNTIFS(G442:G462,"農業者",H442:H462,"○")</f>
        <v>0</v>
      </c>
      <c r="C463" s="505" t="s">
        <v>6119</v>
      </c>
      <c r="D463" s="506"/>
      <c r="E463" s="428">
        <f>COUNTIFS(C442:C462,"農業者以外",D442:D462,"○")+COUNTIFS(G442:G462,"農業者以外",H442:H462,"○")</f>
        <v>0</v>
      </c>
      <c r="F463" s="427" t="s">
        <v>6118</v>
      </c>
      <c r="G463" s="495">
        <f>SUMIF(D442:D462,"○",B442:B462)+SUMIF(H442:H462,"○",F442:F462)</f>
        <v>0</v>
      </c>
      <c r="H463" s="496"/>
      <c r="I463" s="426"/>
    </row>
    <row r="464" spans="1:9" ht="20.149999999999999" customHeight="1" x14ac:dyDescent="0.2">
      <c r="A464" s="425" t="s">
        <v>6117</v>
      </c>
      <c r="B464" s="424"/>
      <c r="C464" s="424"/>
      <c r="D464" s="424"/>
      <c r="E464" s="424"/>
      <c r="F464" s="424"/>
      <c r="G464" s="424"/>
      <c r="H464" s="423"/>
      <c r="I464" s="417"/>
    </row>
    <row r="465" spans="1:20" ht="20.149999999999999" customHeight="1" x14ac:dyDescent="0.2">
      <c r="A465" s="422"/>
      <c r="B465" s="417"/>
      <c r="C465" s="417"/>
      <c r="D465" s="417"/>
      <c r="E465" s="417"/>
      <c r="F465" s="417"/>
      <c r="G465" s="417"/>
      <c r="H465" s="421"/>
      <c r="I465" s="417"/>
    </row>
    <row r="466" spans="1:20" ht="20.149999999999999" customHeight="1" x14ac:dyDescent="0.2">
      <c r="A466" s="422"/>
      <c r="B466" s="417"/>
      <c r="C466" s="417"/>
      <c r="D466" s="417"/>
      <c r="E466" s="417"/>
      <c r="F466" s="417"/>
      <c r="G466" s="417"/>
      <c r="H466" s="421"/>
      <c r="I466" s="417"/>
    </row>
    <row r="467" spans="1:20" ht="20.149999999999999" customHeight="1" x14ac:dyDescent="0.2">
      <c r="A467" s="422"/>
      <c r="B467" s="417"/>
      <c r="C467" s="417"/>
      <c r="D467" s="417"/>
      <c r="E467" s="417"/>
      <c r="F467" s="417"/>
      <c r="G467" s="417"/>
      <c r="H467" s="421"/>
      <c r="I467" s="417"/>
    </row>
    <row r="468" spans="1:20" ht="20.149999999999999" customHeight="1" x14ac:dyDescent="0.2">
      <c r="A468" s="422"/>
      <c r="B468" s="417"/>
      <c r="C468" s="417"/>
      <c r="D468" s="417"/>
      <c r="E468" s="417"/>
      <c r="F468" s="417"/>
      <c r="G468" s="417"/>
      <c r="H468" s="421"/>
      <c r="I468" s="417"/>
    </row>
    <row r="469" spans="1:20" ht="20.149999999999999" customHeight="1" x14ac:dyDescent="0.2">
      <c r="A469" s="422"/>
      <c r="B469" s="417"/>
      <c r="C469" s="417"/>
      <c r="D469" s="417"/>
      <c r="E469" s="417"/>
      <c r="F469" s="417"/>
      <c r="G469" s="417"/>
      <c r="H469" s="421"/>
      <c r="I469" s="417"/>
    </row>
    <row r="470" spans="1:20" ht="20.149999999999999" customHeight="1" x14ac:dyDescent="0.2">
      <c r="A470" s="422"/>
      <c r="B470" s="417"/>
      <c r="C470" s="417"/>
      <c r="D470" s="417"/>
      <c r="E470" s="417"/>
      <c r="F470" s="417"/>
      <c r="G470" s="417"/>
      <c r="H470" s="421"/>
      <c r="I470" s="417"/>
    </row>
    <row r="471" spans="1:20" ht="20.149999999999999" customHeight="1" x14ac:dyDescent="0.2">
      <c r="A471" s="422"/>
      <c r="B471" s="417"/>
      <c r="C471" s="417"/>
      <c r="D471" s="417"/>
      <c r="E471" s="417"/>
      <c r="F471" s="417"/>
      <c r="G471" s="417"/>
      <c r="H471" s="421"/>
      <c r="I471" s="417"/>
    </row>
    <row r="472" spans="1:20" ht="20.149999999999999" customHeight="1" thickBot="1" x14ac:dyDescent="0.25">
      <c r="A472" s="420"/>
      <c r="B472" s="419"/>
      <c r="C472" s="419"/>
      <c r="D472" s="419"/>
      <c r="E472" s="419"/>
      <c r="F472" s="419"/>
      <c r="G472" s="419"/>
      <c r="H472" s="418"/>
      <c r="I472" s="417"/>
    </row>
    <row r="473" spans="1:20" ht="20.149999999999999" customHeight="1" thickBot="1" x14ac:dyDescent="0.25">
      <c r="A473" s="416" t="s">
        <v>6116</v>
      </c>
      <c r="B473" s="415" t="s">
        <v>6115</v>
      </c>
      <c r="C473" s="415" t="s">
        <v>6137</v>
      </c>
      <c r="D473" s="414"/>
    </row>
    <row r="474" spans="1:20" ht="20.149999999999999" customHeight="1" thickBot="1" x14ac:dyDescent="0.35">
      <c r="A474" s="465" t="str">
        <f>A431</f>
        <v>令和</v>
      </c>
      <c r="B474" s="464">
        <f>B431</f>
        <v>0</v>
      </c>
      <c r="C474" s="789" t="str">
        <f>C431</f>
        <v>年度　多面的機能支払交付金に係る作業日報</v>
      </c>
      <c r="D474" s="789"/>
      <c r="E474" s="789"/>
      <c r="F474" s="789"/>
      <c r="G474" s="463" t="s">
        <v>6136</v>
      </c>
      <c r="H474" s="462">
        <f>H431+1</f>
        <v>12</v>
      </c>
      <c r="I474" s="461">
        <f>H474</f>
        <v>12</v>
      </c>
      <c r="J474" s="455">
        <f>F475</f>
        <v>0</v>
      </c>
      <c r="K474" s="455">
        <f>B476</f>
        <v>0</v>
      </c>
      <c r="L474" s="460" t="e">
        <f>F476-J477</f>
        <v>#VALUE!</v>
      </c>
      <c r="M474" s="459">
        <f>B506</f>
        <v>0</v>
      </c>
      <c r="N474" s="459">
        <f>E506</f>
        <v>0</v>
      </c>
      <c r="O474" s="455">
        <f>B478</f>
        <v>0</v>
      </c>
      <c r="P474" s="455">
        <f>D478</f>
        <v>0</v>
      </c>
      <c r="Q474" s="455">
        <f>F478</f>
        <v>0</v>
      </c>
      <c r="R474" s="1">
        <f>B482</f>
        <v>0</v>
      </c>
      <c r="S474" s="1">
        <f>D482</f>
        <v>0</v>
      </c>
      <c r="T474" s="1">
        <f>F482</f>
        <v>0</v>
      </c>
    </row>
    <row r="475" spans="1:20" ht="20.149999999999999" customHeight="1" thickBot="1" x14ac:dyDescent="0.35">
      <c r="A475" s="458" t="s">
        <v>6131</v>
      </c>
      <c r="B475" s="501">
        <f>B432</f>
        <v>0</v>
      </c>
      <c r="C475" s="501"/>
      <c r="D475" s="501"/>
      <c r="E475" s="457" t="s">
        <v>6130</v>
      </c>
      <c r="F475" s="512"/>
      <c r="G475" s="513"/>
      <c r="H475" s="514"/>
      <c r="I475" s="456"/>
      <c r="M475" s="455"/>
      <c r="N475" s="455"/>
      <c r="O475" s="455"/>
      <c r="P475" s="455"/>
      <c r="Q475" s="455"/>
      <c r="R475" s="455"/>
    </row>
    <row r="476" spans="1:20" ht="20.149999999999999" customHeight="1" x14ac:dyDescent="0.2">
      <c r="A476" s="449" t="s">
        <v>173</v>
      </c>
      <c r="B476" s="454"/>
      <c r="C476" s="509" t="s">
        <v>6135</v>
      </c>
      <c r="D476" s="509"/>
      <c r="E476" s="454"/>
      <c r="F476" s="453" t="str">
        <f>IF((E476-B476)*24=0,"",(E476-B476)*24)</f>
        <v/>
      </c>
      <c r="G476" s="510" t="s">
        <v>6126</v>
      </c>
      <c r="H476" s="511"/>
      <c r="I476" s="450"/>
    </row>
    <row r="477" spans="1:20" ht="20.149999999999999" customHeight="1" thickBot="1" x14ac:dyDescent="0.25">
      <c r="A477" s="445" t="s">
        <v>6128</v>
      </c>
      <c r="B477" s="452"/>
      <c r="C477" s="492" t="s">
        <v>6135</v>
      </c>
      <c r="D477" s="492"/>
      <c r="E477" s="452"/>
      <c r="F477" s="451" t="str">
        <f>IF((E477-B477)*24=0,"",(E477-B477)*24)</f>
        <v/>
      </c>
      <c r="G477" s="493" t="s">
        <v>6126</v>
      </c>
      <c r="H477" s="494"/>
      <c r="I477" s="450"/>
      <c r="J477" s="1">
        <f>IF(F477="",0,F477)</f>
        <v>0</v>
      </c>
    </row>
    <row r="478" spans="1:20" ht="20.149999999999999" customHeight="1" x14ac:dyDescent="0.2">
      <c r="A478" s="449" t="s">
        <v>6125</v>
      </c>
      <c r="B478" s="515"/>
      <c r="C478" s="516"/>
      <c r="D478" s="515"/>
      <c r="E478" s="516"/>
      <c r="F478" s="515"/>
      <c r="G478" s="516"/>
      <c r="H478" s="448"/>
      <c r="I478" s="441"/>
    </row>
    <row r="479" spans="1:20" ht="20.149999999999999" customHeight="1" x14ac:dyDescent="0.2">
      <c r="A479" s="447" t="s">
        <v>6124</v>
      </c>
      <c r="B479" s="499" t="str">
        <f>IF(B$478="","",(IFERROR(VLOOKUP(B$478,【選択肢】!$K$3:$O$74,2,)," ")))</f>
        <v/>
      </c>
      <c r="C479" s="500"/>
      <c r="D479" s="499" t="str">
        <f>IF(D$478="","",(IFERROR(VLOOKUP(D$478,【選択肢】!$K$3:$O$74,2,)," ")))</f>
        <v/>
      </c>
      <c r="E479" s="500"/>
      <c r="F479" s="499" t="str">
        <f>IF(F$478="","",(IFERROR(VLOOKUP(F$478,【選択肢】!$K$3:$O$74,2,)," ")))</f>
        <v/>
      </c>
      <c r="G479" s="500"/>
      <c r="H479" s="446"/>
      <c r="I479" s="441"/>
    </row>
    <row r="480" spans="1:20" ht="20.149999999999999" customHeight="1" x14ac:dyDescent="0.2">
      <c r="A480" s="447" t="s">
        <v>5</v>
      </c>
      <c r="B480" s="499" t="str">
        <f>IF(B$478="","",(IFERROR(VLOOKUP(B$478,【選択肢】!$K$3:$O$74,4,)," ")))</f>
        <v/>
      </c>
      <c r="C480" s="500"/>
      <c r="D480" s="499" t="str">
        <f>IF(D$478="","",(IFERROR(VLOOKUP(D$478,【選択肢】!$K$3:$O$74,4,)," ")))</f>
        <v/>
      </c>
      <c r="E480" s="500"/>
      <c r="F480" s="499" t="str">
        <f>IF(F$478="","",(IFERROR(VLOOKUP(F$478,【選択肢】!$K$3:$O$74,4,)," ")))</f>
        <v/>
      </c>
      <c r="G480" s="500"/>
      <c r="H480" s="446"/>
      <c r="I480" s="441"/>
    </row>
    <row r="481" spans="1:9" ht="20.149999999999999" customHeight="1" x14ac:dyDescent="0.2">
      <c r="A481" s="445" t="s">
        <v>6123</v>
      </c>
      <c r="B481" s="499" t="str">
        <f>IF(B$478="","",(IFERROR(VLOOKUP(B$478,【選択肢】!$K$3:$O$74,5,)," ")))</f>
        <v/>
      </c>
      <c r="C481" s="500"/>
      <c r="D481" s="499" t="str">
        <f>IF(D$478="","",(IFERROR(VLOOKUP(D$478,【選択肢】!$K$3:$O$74,5,)," ")))</f>
        <v/>
      </c>
      <c r="E481" s="500"/>
      <c r="F481" s="499" t="str">
        <f>IF(F$478="","",(IFERROR(VLOOKUP(F$478,【選択肢】!$K$3:$O$74,5,)," ")))</f>
        <v/>
      </c>
      <c r="G481" s="500"/>
      <c r="H481" s="444"/>
      <c r="I481" s="441"/>
    </row>
    <row r="482" spans="1:9" ht="20.149999999999999" customHeight="1" thickBot="1" x14ac:dyDescent="0.25">
      <c r="A482" s="443" t="s">
        <v>12</v>
      </c>
      <c r="B482" s="507"/>
      <c r="C482" s="508"/>
      <c r="D482" s="507"/>
      <c r="E482" s="508"/>
      <c r="F482" s="517"/>
      <c r="G482" s="518"/>
      <c r="H482" s="442"/>
      <c r="I482" s="441"/>
    </row>
    <row r="483" spans="1:9" ht="20.149999999999999" customHeight="1" x14ac:dyDescent="0.2">
      <c r="A483" s="519" t="s">
        <v>6122</v>
      </c>
      <c r="B483" s="503"/>
      <c r="C483" s="503"/>
      <c r="D483" s="503"/>
      <c r="E483" s="503"/>
      <c r="F483" s="503"/>
      <c r="G483" s="503"/>
      <c r="H483" s="520"/>
      <c r="I483" s="436"/>
    </row>
    <row r="484" spans="1:9" ht="20.149999999999999" customHeight="1" x14ac:dyDescent="0.2">
      <c r="A484" s="440" t="s">
        <v>29</v>
      </c>
      <c r="B484" s="439" t="s">
        <v>2</v>
      </c>
      <c r="C484" s="438" t="s">
        <v>6112</v>
      </c>
      <c r="D484" s="437" t="s">
        <v>6121</v>
      </c>
      <c r="E484" s="440" t="s">
        <v>29</v>
      </c>
      <c r="F484" s="439" t="s">
        <v>2</v>
      </c>
      <c r="G484" s="438" t="s">
        <v>6112</v>
      </c>
      <c r="H484" s="437" t="s">
        <v>6121</v>
      </c>
      <c r="I484" s="436"/>
    </row>
    <row r="485" spans="1:9" ht="20.149999999999999" customHeight="1" x14ac:dyDescent="0.2">
      <c r="A485" s="433"/>
      <c r="B485" s="435"/>
      <c r="C485" s="431" t="str">
        <f>IF(ISERROR(VLOOKUP($A485,参加者名簿!$A:$D,2,FALSE))=TRUE,"",VLOOKUP($A485,参加者名簿!$A:$D,2,FALSE))</f>
        <v/>
      </c>
      <c r="D485" s="434"/>
      <c r="E485" s="433"/>
      <c r="F485" s="435"/>
      <c r="G485" s="431" t="str">
        <f>IF(ISERROR(VLOOKUP($E485,参加者名簿!$A:$D,2,FALSE))=TRUE,"",VLOOKUP($E485,参加者名簿!$A:$D,2,FALSE))</f>
        <v/>
      </c>
      <c r="H485" s="430"/>
      <c r="I485" s="417"/>
    </row>
    <row r="486" spans="1:9" ht="20.149999999999999" customHeight="1" x14ac:dyDescent="0.2">
      <c r="A486" s="433"/>
      <c r="B486" s="435"/>
      <c r="C486" s="431" t="str">
        <f>IF(ISERROR(VLOOKUP($A486,参加者名簿!$A:$D,2,FALSE))=TRUE,"",VLOOKUP($A486,参加者名簿!$A:$D,2,FALSE))</f>
        <v/>
      </c>
      <c r="D486" s="434"/>
      <c r="E486" s="433"/>
      <c r="F486" s="435"/>
      <c r="G486" s="431" t="str">
        <f>IF(ISERROR(VLOOKUP($E486,参加者名簿!$A:$D,2,FALSE))=TRUE,"",VLOOKUP($E486,参加者名簿!$A:$D,2,FALSE))</f>
        <v/>
      </c>
      <c r="H486" s="430"/>
      <c r="I486" s="417"/>
    </row>
    <row r="487" spans="1:9" ht="20.149999999999999" customHeight="1" x14ac:dyDescent="0.2">
      <c r="A487" s="433"/>
      <c r="B487" s="435"/>
      <c r="C487" s="431" t="str">
        <f>IF(ISERROR(VLOOKUP($A487,参加者名簿!$A:$D,2,FALSE))=TRUE,"",VLOOKUP($A487,参加者名簿!$A:$D,2,FALSE))</f>
        <v/>
      </c>
      <c r="D487" s="434"/>
      <c r="E487" s="433"/>
      <c r="F487" s="435"/>
      <c r="G487" s="431" t="str">
        <f>IF(ISERROR(VLOOKUP($E487,参加者名簿!$A:$D,2,FALSE))=TRUE,"",VLOOKUP($E487,参加者名簿!$A:$D,2,FALSE))</f>
        <v/>
      </c>
      <c r="H487" s="430"/>
      <c r="I487" s="417"/>
    </row>
    <row r="488" spans="1:9" ht="20.149999999999999" customHeight="1" x14ac:dyDescent="0.2">
      <c r="A488" s="433"/>
      <c r="B488" s="435"/>
      <c r="C488" s="431" t="str">
        <f>IF(ISERROR(VLOOKUP($A488,参加者名簿!$A:$D,2,FALSE))=TRUE,"",VLOOKUP($A488,参加者名簿!$A:$D,2,FALSE))</f>
        <v/>
      </c>
      <c r="D488" s="434"/>
      <c r="E488" s="433"/>
      <c r="F488" s="435"/>
      <c r="G488" s="431" t="str">
        <f>IF(ISERROR(VLOOKUP($E488,参加者名簿!$A:$D,2,FALSE))=TRUE,"",VLOOKUP($E488,参加者名簿!$A:$D,2,FALSE))</f>
        <v/>
      </c>
      <c r="H488" s="430"/>
      <c r="I488" s="417"/>
    </row>
    <row r="489" spans="1:9" ht="20.149999999999999" customHeight="1" x14ac:dyDescent="0.2">
      <c r="A489" s="433"/>
      <c r="B489" s="435"/>
      <c r="C489" s="431" t="str">
        <f>IF(ISERROR(VLOOKUP($A489,参加者名簿!$A:$D,2,FALSE))=TRUE,"",VLOOKUP($A489,参加者名簿!$A:$D,2,FALSE))</f>
        <v/>
      </c>
      <c r="D489" s="434"/>
      <c r="E489" s="433"/>
      <c r="F489" s="435"/>
      <c r="G489" s="431" t="str">
        <f>IF(ISERROR(VLOOKUP($E489,参加者名簿!$A:$D,2,FALSE))=TRUE,"",VLOOKUP($E489,参加者名簿!$A:$D,2,FALSE))</f>
        <v/>
      </c>
      <c r="H489" s="430"/>
      <c r="I489" s="417"/>
    </row>
    <row r="490" spans="1:9" ht="20.149999999999999" customHeight="1" x14ac:dyDescent="0.2">
      <c r="A490" s="433"/>
      <c r="B490" s="435"/>
      <c r="C490" s="431" t="str">
        <f>IF(ISERROR(VLOOKUP($A490,参加者名簿!$A:$D,2,FALSE))=TRUE,"",VLOOKUP($A490,参加者名簿!$A:$D,2,FALSE))</f>
        <v/>
      </c>
      <c r="D490" s="434"/>
      <c r="E490" s="433"/>
      <c r="F490" s="435"/>
      <c r="G490" s="431" t="str">
        <f>IF(ISERROR(VLOOKUP($E490,参加者名簿!$A:$D,2,FALSE))=TRUE,"",VLOOKUP($E490,参加者名簿!$A:$D,2,FALSE))</f>
        <v/>
      </c>
      <c r="H490" s="430"/>
      <c r="I490" s="417"/>
    </row>
    <row r="491" spans="1:9" ht="20.149999999999999" customHeight="1" x14ac:dyDescent="0.2">
      <c r="A491" s="433"/>
      <c r="B491" s="432"/>
      <c r="C491" s="431" t="str">
        <f>IF(ISERROR(VLOOKUP($A491,参加者名簿!$A:$D,2,FALSE))=TRUE,"",VLOOKUP($A491,参加者名簿!$A:$D,2,FALSE))</f>
        <v/>
      </c>
      <c r="D491" s="434"/>
      <c r="E491" s="433"/>
      <c r="F491" s="435"/>
      <c r="G491" s="431" t="str">
        <f>IF(ISERROR(VLOOKUP($E491,参加者名簿!$A:$D,2,FALSE))=TRUE,"",VLOOKUP($E491,参加者名簿!$A:$D,2,FALSE))</f>
        <v/>
      </c>
      <c r="H491" s="430"/>
      <c r="I491" s="417"/>
    </row>
    <row r="492" spans="1:9" ht="20.149999999999999" customHeight="1" x14ac:dyDescent="0.2">
      <c r="A492" s="433"/>
      <c r="B492" s="432"/>
      <c r="C492" s="431" t="str">
        <f>IF(ISERROR(VLOOKUP($A492,参加者名簿!$A:$D,2,FALSE))=TRUE,"",VLOOKUP($A492,参加者名簿!$A:$D,2,FALSE))</f>
        <v/>
      </c>
      <c r="D492" s="434"/>
      <c r="E492" s="433"/>
      <c r="F492" s="435"/>
      <c r="G492" s="431" t="str">
        <f>IF(ISERROR(VLOOKUP($E492,参加者名簿!$A:$D,2,FALSE))=TRUE,"",VLOOKUP($E492,参加者名簿!$A:$D,2,FALSE))</f>
        <v/>
      </c>
      <c r="H492" s="430"/>
      <c r="I492" s="417"/>
    </row>
    <row r="493" spans="1:9" ht="20.149999999999999" customHeight="1" x14ac:dyDescent="0.2">
      <c r="A493" s="433"/>
      <c r="B493" s="432"/>
      <c r="C493" s="431" t="str">
        <f>IF(ISERROR(VLOOKUP($A493,参加者名簿!$A:$D,2,FALSE))=TRUE,"",VLOOKUP($A493,参加者名簿!$A:$D,2,FALSE))</f>
        <v/>
      </c>
      <c r="D493" s="434"/>
      <c r="E493" s="433"/>
      <c r="F493" s="435"/>
      <c r="G493" s="431" t="str">
        <f>IF(ISERROR(VLOOKUP($E493,参加者名簿!$A:$D,2,FALSE))=TRUE,"",VLOOKUP($E493,参加者名簿!$A:$D,2,FALSE))</f>
        <v/>
      </c>
      <c r="H493" s="430"/>
      <c r="I493" s="417"/>
    </row>
    <row r="494" spans="1:9" ht="20.149999999999999" customHeight="1" x14ac:dyDescent="0.2">
      <c r="A494" s="433"/>
      <c r="B494" s="432"/>
      <c r="C494" s="431" t="str">
        <f>IF(ISERROR(VLOOKUP($A494,参加者名簿!$A:$D,2,FALSE))=TRUE,"",VLOOKUP($A494,参加者名簿!$A:$D,2,FALSE))</f>
        <v/>
      </c>
      <c r="D494" s="434"/>
      <c r="E494" s="433"/>
      <c r="F494" s="435"/>
      <c r="G494" s="431" t="str">
        <f>IF(ISERROR(VLOOKUP($E494,参加者名簿!$A:$D,2,FALSE))=TRUE,"",VLOOKUP($E494,参加者名簿!$A:$D,2,FALSE))</f>
        <v/>
      </c>
      <c r="H494" s="430"/>
      <c r="I494" s="417"/>
    </row>
    <row r="495" spans="1:9" ht="20.149999999999999" customHeight="1" x14ac:dyDescent="0.2">
      <c r="A495" s="433"/>
      <c r="B495" s="432"/>
      <c r="C495" s="431" t="str">
        <f>IF(ISERROR(VLOOKUP($A495,参加者名簿!$A:$D,2,FALSE))=TRUE,"",VLOOKUP($A495,参加者名簿!$A:$D,2,FALSE))</f>
        <v/>
      </c>
      <c r="D495" s="434"/>
      <c r="E495" s="433"/>
      <c r="F495" s="435"/>
      <c r="G495" s="431" t="str">
        <f>IF(ISERROR(VLOOKUP($E495,参加者名簿!$A:$D,2,FALSE))=TRUE,"",VLOOKUP($E495,参加者名簿!$A:$D,2,FALSE))</f>
        <v/>
      </c>
      <c r="H495" s="430"/>
      <c r="I495" s="417"/>
    </row>
    <row r="496" spans="1:9" ht="20.149999999999999" customHeight="1" x14ac:dyDescent="0.2">
      <c r="A496" s="433"/>
      <c r="B496" s="432"/>
      <c r="C496" s="431" t="str">
        <f>IF(ISERROR(VLOOKUP($A496,参加者名簿!$A:$D,2,FALSE))=TRUE,"",VLOOKUP($A496,参加者名簿!$A:$D,2,FALSE))</f>
        <v/>
      </c>
      <c r="D496" s="434"/>
      <c r="E496" s="433"/>
      <c r="F496" s="435"/>
      <c r="G496" s="431" t="str">
        <f>IF(ISERROR(VLOOKUP($E496,参加者名簿!$A:$D,2,FALSE))=TRUE,"",VLOOKUP($E496,参加者名簿!$A:$D,2,FALSE))</f>
        <v/>
      </c>
      <c r="H496" s="430"/>
      <c r="I496" s="417"/>
    </row>
    <row r="497" spans="1:9" ht="20.149999999999999" customHeight="1" x14ac:dyDescent="0.2">
      <c r="A497" s="433"/>
      <c r="B497" s="432"/>
      <c r="C497" s="431" t="str">
        <f>IF(ISERROR(VLOOKUP($A497,参加者名簿!$A:$D,2,FALSE))=TRUE,"",VLOOKUP($A497,参加者名簿!$A:$D,2,FALSE))</f>
        <v/>
      </c>
      <c r="D497" s="434"/>
      <c r="E497" s="433"/>
      <c r="F497" s="435"/>
      <c r="G497" s="431" t="str">
        <f>IF(ISERROR(VLOOKUP($E497,参加者名簿!$A:$D,2,FALSE))=TRUE,"",VLOOKUP($E497,参加者名簿!$A:$D,2,FALSE))</f>
        <v/>
      </c>
      <c r="H497" s="430"/>
      <c r="I497" s="417"/>
    </row>
    <row r="498" spans="1:9" ht="20.149999999999999" customHeight="1" x14ac:dyDescent="0.2">
      <c r="A498" s="433"/>
      <c r="B498" s="432"/>
      <c r="C498" s="431" t="str">
        <f>IF(ISERROR(VLOOKUP($A498,参加者名簿!$A:$D,2,FALSE))=TRUE,"",VLOOKUP($A498,参加者名簿!$A:$D,2,FALSE))</f>
        <v/>
      </c>
      <c r="D498" s="434"/>
      <c r="E498" s="433"/>
      <c r="F498" s="435"/>
      <c r="G498" s="431" t="str">
        <f>IF(ISERROR(VLOOKUP($E498,参加者名簿!$A:$D,2,FALSE))=TRUE,"",VLOOKUP($E498,参加者名簿!$A:$D,2,FALSE))</f>
        <v/>
      </c>
      <c r="H498" s="430"/>
      <c r="I498" s="417"/>
    </row>
    <row r="499" spans="1:9" ht="20.149999999999999" customHeight="1" x14ac:dyDescent="0.2">
      <c r="A499" s="433"/>
      <c r="B499" s="432"/>
      <c r="C499" s="431" t="str">
        <f>IF(ISERROR(VLOOKUP($A499,参加者名簿!$A:$D,2,FALSE))=TRUE,"",VLOOKUP($A499,参加者名簿!$A:$D,2,FALSE))</f>
        <v/>
      </c>
      <c r="D499" s="434"/>
      <c r="E499" s="433"/>
      <c r="F499" s="435"/>
      <c r="G499" s="431" t="str">
        <f>IF(ISERROR(VLOOKUP($E499,参加者名簿!$A:$D,2,FALSE))=TRUE,"",VLOOKUP($E499,参加者名簿!$A:$D,2,FALSE))</f>
        <v/>
      </c>
      <c r="H499" s="430"/>
      <c r="I499" s="417"/>
    </row>
    <row r="500" spans="1:9" ht="20.149999999999999" customHeight="1" x14ac:dyDescent="0.2">
      <c r="A500" s="433"/>
      <c r="B500" s="432"/>
      <c r="C500" s="431" t="str">
        <f>IF(ISERROR(VLOOKUP($A500,参加者名簿!$A:$D,2,FALSE))=TRUE,"",VLOOKUP($A500,参加者名簿!$A:$D,2,FALSE))</f>
        <v/>
      </c>
      <c r="D500" s="434"/>
      <c r="E500" s="433"/>
      <c r="F500" s="432"/>
      <c r="G500" s="431" t="str">
        <f>IF(ISERROR(VLOOKUP($E500,参加者名簿!$A:$D,2,FALSE))=TRUE,"",VLOOKUP($E500,参加者名簿!$A:$D,2,FALSE))</f>
        <v/>
      </c>
      <c r="H500" s="430"/>
      <c r="I500" s="417"/>
    </row>
    <row r="501" spans="1:9" ht="20.149999999999999" customHeight="1" x14ac:dyDescent="0.2">
      <c r="A501" s="433"/>
      <c r="B501" s="432"/>
      <c r="C501" s="431" t="str">
        <f>IF(ISERROR(VLOOKUP($A501,参加者名簿!$A:$D,2,FALSE))=TRUE,"",VLOOKUP($A501,参加者名簿!$A:$D,2,FALSE))</f>
        <v/>
      </c>
      <c r="D501" s="434"/>
      <c r="E501" s="433"/>
      <c r="F501" s="432"/>
      <c r="G501" s="431" t="str">
        <f>IF(ISERROR(VLOOKUP($E501,参加者名簿!$A:$D,2,FALSE))=TRUE,"",VLOOKUP($E501,参加者名簿!$A:$D,2,FALSE))</f>
        <v/>
      </c>
      <c r="H501" s="430"/>
      <c r="I501" s="417"/>
    </row>
    <row r="502" spans="1:9" ht="20.149999999999999" customHeight="1" x14ac:dyDescent="0.2">
      <c r="A502" s="433"/>
      <c r="B502" s="432"/>
      <c r="C502" s="431" t="str">
        <f>IF(ISERROR(VLOOKUP($A502,参加者名簿!$A:$D,2,FALSE))=TRUE,"",VLOOKUP($A502,参加者名簿!$A:$D,2,FALSE))</f>
        <v/>
      </c>
      <c r="D502" s="434"/>
      <c r="E502" s="433"/>
      <c r="F502" s="432"/>
      <c r="G502" s="431" t="str">
        <f>IF(ISERROR(VLOOKUP($E502,参加者名簿!$A:$D,2,FALSE))=TRUE,"",VLOOKUP($E502,参加者名簿!$A:$D,2,FALSE))</f>
        <v/>
      </c>
      <c r="H502" s="430"/>
      <c r="I502" s="417"/>
    </row>
    <row r="503" spans="1:9" ht="20.149999999999999" customHeight="1" x14ac:dyDescent="0.2">
      <c r="A503" s="433"/>
      <c r="B503" s="432"/>
      <c r="C503" s="431" t="str">
        <f>IF(ISERROR(VLOOKUP($A503,参加者名簿!$A:$D,2,FALSE))=TRUE,"",VLOOKUP($A503,参加者名簿!$A:$D,2,FALSE))</f>
        <v/>
      </c>
      <c r="D503" s="434"/>
      <c r="E503" s="433"/>
      <c r="F503" s="432"/>
      <c r="G503" s="431" t="str">
        <f>IF(ISERROR(VLOOKUP($E503,参加者名簿!$A:$D,2,FALSE))=TRUE,"",VLOOKUP($E503,参加者名簿!$A:$D,2,FALSE))</f>
        <v/>
      </c>
      <c r="H503" s="430"/>
      <c r="I503" s="417"/>
    </row>
    <row r="504" spans="1:9" ht="20.149999999999999" customHeight="1" x14ac:dyDescent="0.2">
      <c r="A504" s="433"/>
      <c r="B504" s="432"/>
      <c r="C504" s="431" t="str">
        <f>IF(ISERROR(VLOOKUP($A504,参加者名簿!$A:$D,2,FALSE))=TRUE,"",VLOOKUP($A504,参加者名簿!$A:$D,2,FALSE))</f>
        <v/>
      </c>
      <c r="D504" s="434"/>
      <c r="E504" s="433"/>
      <c r="F504" s="432"/>
      <c r="G504" s="431" t="str">
        <f>IF(ISERROR(VLOOKUP($E504,参加者名簿!$A:$D,2,FALSE))=TRUE,"",VLOOKUP($E504,参加者名簿!$A:$D,2,FALSE))</f>
        <v/>
      </c>
      <c r="H504" s="430"/>
      <c r="I504" s="417"/>
    </row>
    <row r="505" spans="1:9" ht="20.149999999999999" customHeight="1" thickBot="1" x14ac:dyDescent="0.25">
      <c r="A505" s="433"/>
      <c r="B505" s="432"/>
      <c r="C505" s="431" t="str">
        <f>IF(ISERROR(VLOOKUP($A505,参加者名簿!$A:$D,2,FALSE))=TRUE,"",VLOOKUP($A505,参加者名簿!$A:$D,2,FALSE))</f>
        <v/>
      </c>
      <c r="D505" s="434"/>
      <c r="E505" s="433"/>
      <c r="F505" s="432"/>
      <c r="G505" s="431" t="str">
        <f>IF(ISERROR(VLOOKUP($E505,参加者名簿!$A:$D,2,FALSE))=TRUE,"",VLOOKUP($E505,参加者名簿!$A:$D,2,FALSE))</f>
        <v/>
      </c>
      <c r="H505" s="430"/>
      <c r="I505" s="417"/>
    </row>
    <row r="506" spans="1:9" ht="20.149999999999999" customHeight="1" thickBot="1" x14ac:dyDescent="0.25">
      <c r="A506" s="429" t="s">
        <v>6120</v>
      </c>
      <c r="B506" s="428">
        <f>COUNTIFS(C485:C505,"農業者",D485:D505,"○")+COUNTIFS(G485:G505,"農業者",H485:H505,"○")</f>
        <v>0</v>
      </c>
      <c r="C506" s="505" t="s">
        <v>6119</v>
      </c>
      <c r="D506" s="506"/>
      <c r="E506" s="428">
        <f>COUNTIFS(C485:C505,"農業者以外",D485:D505,"○")+COUNTIFS(G485:G505,"農業者以外",H485:H505,"○")</f>
        <v>0</v>
      </c>
      <c r="F506" s="427" t="s">
        <v>6118</v>
      </c>
      <c r="G506" s="495">
        <f>SUMIF(D485:D505,"○",B485:B505)+SUMIF(H485:H505,"○",F485:F505)</f>
        <v>0</v>
      </c>
      <c r="H506" s="496"/>
      <c r="I506" s="426"/>
    </row>
    <row r="507" spans="1:9" ht="20.149999999999999" customHeight="1" x14ac:dyDescent="0.2">
      <c r="A507" s="425" t="s">
        <v>6117</v>
      </c>
      <c r="B507" s="424"/>
      <c r="C507" s="424"/>
      <c r="D507" s="424"/>
      <c r="E507" s="424"/>
      <c r="F507" s="424"/>
      <c r="G507" s="424"/>
      <c r="H507" s="423"/>
      <c r="I507" s="417"/>
    </row>
    <row r="508" spans="1:9" ht="20.149999999999999" customHeight="1" x14ac:dyDescent="0.2">
      <c r="A508" s="422"/>
      <c r="B508" s="417"/>
      <c r="C508" s="417"/>
      <c r="D508" s="417"/>
      <c r="E508" s="417"/>
      <c r="F508" s="417"/>
      <c r="G508" s="417"/>
      <c r="H508" s="421"/>
      <c r="I508" s="417"/>
    </row>
    <row r="509" spans="1:9" ht="20.149999999999999" customHeight="1" x14ac:dyDescent="0.2">
      <c r="A509" s="422"/>
      <c r="B509" s="417"/>
      <c r="C509" s="417"/>
      <c r="D509" s="417"/>
      <c r="E509" s="417"/>
      <c r="F509" s="417"/>
      <c r="G509" s="417"/>
      <c r="H509" s="421"/>
      <c r="I509" s="417"/>
    </row>
    <row r="510" spans="1:9" ht="20.149999999999999" customHeight="1" x14ac:dyDescent="0.2">
      <c r="A510" s="422"/>
      <c r="B510" s="417"/>
      <c r="C510" s="417"/>
      <c r="D510" s="417"/>
      <c r="E510" s="417"/>
      <c r="F510" s="417"/>
      <c r="G510" s="417"/>
      <c r="H510" s="421"/>
      <c r="I510" s="417"/>
    </row>
    <row r="511" spans="1:9" ht="20.149999999999999" customHeight="1" x14ac:dyDescent="0.2">
      <c r="A511" s="422"/>
      <c r="B511" s="417"/>
      <c r="C511" s="417"/>
      <c r="D511" s="417"/>
      <c r="E511" s="417"/>
      <c r="F511" s="417"/>
      <c r="G511" s="417"/>
      <c r="H511" s="421"/>
      <c r="I511" s="417"/>
    </row>
    <row r="512" spans="1:9" ht="20.149999999999999" customHeight="1" x14ac:dyDescent="0.2">
      <c r="A512" s="422"/>
      <c r="B512" s="417"/>
      <c r="C512" s="417"/>
      <c r="D512" s="417"/>
      <c r="E512" s="417"/>
      <c r="F512" s="417"/>
      <c r="G512" s="417"/>
      <c r="H512" s="421"/>
      <c r="I512" s="417"/>
    </row>
    <row r="513" spans="1:20" ht="20.149999999999999" customHeight="1" x14ac:dyDescent="0.2">
      <c r="A513" s="422"/>
      <c r="B513" s="417"/>
      <c r="C513" s="417"/>
      <c r="D513" s="417"/>
      <c r="E513" s="417"/>
      <c r="F513" s="417"/>
      <c r="G513" s="417"/>
      <c r="H513" s="421"/>
      <c r="I513" s="417"/>
    </row>
    <row r="514" spans="1:20" ht="20.149999999999999" customHeight="1" x14ac:dyDescent="0.2">
      <c r="A514" s="422"/>
      <c r="B514" s="417"/>
      <c r="C514" s="417"/>
      <c r="D514" s="417"/>
      <c r="E514" s="417"/>
      <c r="F514" s="417"/>
      <c r="G514" s="417"/>
      <c r="H514" s="421"/>
      <c r="I514" s="417"/>
    </row>
    <row r="515" spans="1:20" ht="20.149999999999999" customHeight="1" thickBot="1" x14ac:dyDescent="0.25">
      <c r="A515" s="420"/>
      <c r="B515" s="419"/>
      <c r="C515" s="419"/>
      <c r="D515" s="419"/>
      <c r="E515" s="419"/>
      <c r="F515" s="419"/>
      <c r="G515" s="419"/>
      <c r="H515" s="418"/>
      <c r="I515" s="417"/>
    </row>
    <row r="516" spans="1:20" ht="20.149999999999999" customHeight="1" thickBot="1" x14ac:dyDescent="0.25">
      <c r="A516" s="416" t="s">
        <v>6116</v>
      </c>
      <c r="B516" s="415" t="s">
        <v>6115</v>
      </c>
      <c r="C516" s="415" t="s">
        <v>6137</v>
      </c>
      <c r="D516" s="414"/>
    </row>
    <row r="517" spans="1:20" ht="20.149999999999999" customHeight="1" thickBot="1" x14ac:dyDescent="0.35">
      <c r="A517" s="465" t="str">
        <f>A474</f>
        <v>令和</v>
      </c>
      <c r="B517" s="464">
        <f>B474</f>
        <v>0</v>
      </c>
      <c r="C517" s="789" t="str">
        <f>C474</f>
        <v>年度　多面的機能支払交付金に係る作業日報</v>
      </c>
      <c r="D517" s="789"/>
      <c r="E517" s="789"/>
      <c r="F517" s="789"/>
      <c r="G517" s="463" t="s">
        <v>6136</v>
      </c>
      <c r="H517" s="462">
        <f>H474+1</f>
        <v>13</v>
      </c>
      <c r="I517" s="461">
        <f>H517</f>
        <v>13</v>
      </c>
      <c r="J517" s="455">
        <f>F518</f>
        <v>0</v>
      </c>
      <c r="K517" s="455">
        <f>B519</f>
        <v>0</v>
      </c>
      <c r="L517" s="460" t="e">
        <f>F519-J520</f>
        <v>#VALUE!</v>
      </c>
      <c r="M517" s="459">
        <f>B549</f>
        <v>0</v>
      </c>
      <c r="N517" s="459">
        <f>E549</f>
        <v>0</v>
      </c>
      <c r="O517" s="455">
        <f>B521</f>
        <v>0</v>
      </c>
      <c r="P517" s="455">
        <f>D521</f>
        <v>0</v>
      </c>
      <c r="Q517" s="455">
        <f>F521</f>
        <v>0</v>
      </c>
      <c r="R517" s="1">
        <f>B525</f>
        <v>0</v>
      </c>
      <c r="S517" s="1">
        <f>D525</f>
        <v>0</v>
      </c>
      <c r="T517" s="1">
        <f>F525</f>
        <v>0</v>
      </c>
    </row>
    <row r="518" spans="1:20" ht="20.149999999999999" customHeight="1" thickBot="1" x14ac:dyDescent="0.35">
      <c r="A518" s="458" t="s">
        <v>6131</v>
      </c>
      <c r="B518" s="501">
        <f>B475</f>
        <v>0</v>
      </c>
      <c r="C518" s="501"/>
      <c r="D518" s="501"/>
      <c r="E518" s="457" t="s">
        <v>6130</v>
      </c>
      <c r="F518" s="512"/>
      <c r="G518" s="513"/>
      <c r="H518" s="514"/>
      <c r="I518" s="456"/>
      <c r="M518" s="455"/>
      <c r="N518" s="455"/>
      <c r="O518" s="455"/>
      <c r="P518" s="455"/>
      <c r="Q518" s="455"/>
      <c r="R518" s="455"/>
    </row>
    <row r="519" spans="1:20" ht="20.149999999999999" customHeight="1" x14ac:dyDescent="0.2">
      <c r="A519" s="449" t="s">
        <v>173</v>
      </c>
      <c r="B519" s="454"/>
      <c r="C519" s="509" t="s">
        <v>6135</v>
      </c>
      <c r="D519" s="509"/>
      <c r="E519" s="454"/>
      <c r="F519" s="453" t="str">
        <f>IF((E519-B519)*24=0,"",(E519-B519)*24)</f>
        <v/>
      </c>
      <c r="G519" s="510" t="s">
        <v>6126</v>
      </c>
      <c r="H519" s="511"/>
      <c r="I519" s="450"/>
    </row>
    <row r="520" spans="1:20" ht="20.149999999999999" customHeight="1" thickBot="1" x14ac:dyDescent="0.25">
      <c r="A520" s="445" t="s">
        <v>6128</v>
      </c>
      <c r="B520" s="452"/>
      <c r="C520" s="492" t="s">
        <v>6135</v>
      </c>
      <c r="D520" s="492"/>
      <c r="E520" s="452"/>
      <c r="F520" s="451" t="str">
        <f>IF((E520-B520)*24=0,"",(E520-B520)*24)</f>
        <v/>
      </c>
      <c r="G520" s="493" t="s">
        <v>6126</v>
      </c>
      <c r="H520" s="494"/>
      <c r="I520" s="450"/>
      <c r="J520" s="1">
        <f>IF(F520="",0,F520)</f>
        <v>0</v>
      </c>
    </row>
    <row r="521" spans="1:20" ht="20.149999999999999" customHeight="1" x14ac:dyDescent="0.2">
      <c r="A521" s="449" t="s">
        <v>6125</v>
      </c>
      <c r="B521" s="515"/>
      <c r="C521" s="516"/>
      <c r="D521" s="515"/>
      <c r="E521" s="516"/>
      <c r="F521" s="515"/>
      <c r="G521" s="516"/>
      <c r="H521" s="448"/>
      <c r="I521" s="441"/>
    </row>
    <row r="522" spans="1:20" ht="20.149999999999999" customHeight="1" x14ac:dyDescent="0.2">
      <c r="A522" s="447" t="s">
        <v>6124</v>
      </c>
      <c r="B522" s="499" t="str">
        <f>IF(B$521="","",(IFERROR(VLOOKUP(B$521,【選択肢】!$K$3:$O$74,2,)," ")))</f>
        <v/>
      </c>
      <c r="C522" s="500"/>
      <c r="D522" s="499" t="str">
        <f>IF(D$521="","",(IFERROR(VLOOKUP(D$521,【選択肢】!$K$3:$O$74,2,)," ")))</f>
        <v/>
      </c>
      <c r="E522" s="500"/>
      <c r="F522" s="499" t="str">
        <f>IF(F$521="","",(IFERROR(VLOOKUP(F$521,【選択肢】!$K$3:$O$74,2,)," ")))</f>
        <v/>
      </c>
      <c r="G522" s="500"/>
      <c r="H522" s="446"/>
      <c r="I522" s="441"/>
    </row>
    <row r="523" spans="1:20" ht="20.149999999999999" customHeight="1" x14ac:dyDescent="0.2">
      <c r="A523" s="447" t="s">
        <v>5</v>
      </c>
      <c r="B523" s="499" t="str">
        <f>IF(B$521="","",(IFERROR(VLOOKUP(B$521,【選択肢】!$K$3:$O$74,4,)," ")))</f>
        <v/>
      </c>
      <c r="C523" s="500"/>
      <c r="D523" s="499" t="str">
        <f>IF(D$521="","",(IFERROR(VLOOKUP(D$521,【選択肢】!$K$3:$O$74,4,)," ")))</f>
        <v/>
      </c>
      <c r="E523" s="500"/>
      <c r="F523" s="499" t="str">
        <f>IF(F$521="","",(IFERROR(VLOOKUP(F$521,【選択肢】!$K$3:$O$74,4,)," ")))</f>
        <v/>
      </c>
      <c r="G523" s="500"/>
      <c r="H523" s="446"/>
      <c r="I523" s="441"/>
    </row>
    <row r="524" spans="1:20" ht="20.149999999999999" customHeight="1" x14ac:dyDescent="0.2">
      <c r="A524" s="445" t="s">
        <v>6123</v>
      </c>
      <c r="B524" s="499" t="str">
        <f>IF(B$521="","",(IFERROR(VLOOKUP(B$521,【選択肢】!$K$3:$O$74,5,)," ")))</f>
        <v/>
      </c>
      <c r="C524" s="500"/>
      <c r="D524" s="499" t="str">
        <f>IF(D$521="","",(IFERROR(VLOOKUP(D$521,【選択肢】!$K$3:$O$74,5,)," ")))</f>
        <v/>
      </c>
      <c r="E524" s="500"/>
      <c r="F524" s="499" t="str">
        <f>IF(F$521="","",(IFERROR(VLOOKUP(F$521,【選択肢】!$K$3:$O$74,5,)," ")))</f>
        <v/>
      </c>
      <c r="G524" s="500"/>
      <c r="H524" s="444"/>
      <c r="I524" s="441"/>
    </row>
    <row r="525" spans="1:20" ht="20.149999999999999" customHeight="1" thickBot="1" x14ac:dyDescent="0.25">
      <c r="A525" s="443" t="s">
        <v>12</v>
      </c>
      <c r="B525" s="507"/>
      <c r="C525" s="508"/>
      <c r="D525" s="507"/>
      <c r="E525" s="508"/>
      <c r="F525" s="517"/>
      <c r="G525" s="518"/>
      <c r="H525" s="442"/>
      <c r="I525" s="441"/>
    </row>
    <row r="526" spans="1:20" ht="20.149999999999999" customHeight="1" x14ac:dyDescent="0.2">
      <c r="A526" s="519" t="s">
        <v>6122</v>
      </c>
      <c r="B526" s="503"/>
      <c r="C526" s="503"/>
      <c r="D526" s="503"/>
      <c r="E526" s="503"/>
      <c r="F526" s="503"/>
      <c r="G526" s="503"/>
      <c r="H526" s="520"/>
      <c r="I526" s="436"/>
    </row>
    <row r="527" spans="1:20" ht="20.149999999999999" customHeight="1" x14ac:dyDescent="0.2">
      <c r="A527" s="440" t="s">
        <v>29</v>
      </c>
      <c r="B527" s="439" t="s">
        <v>2</v>
      </c>
      <c r="C527" s="438" t="s">
        <v>6112</v>
      </c>
      <c r="D527" s="437" t="s">
        <v>6121</v>
      </c>
      <c r="E527" s="440" t="s">
        <v>29</v>
      </c>
      <c r="F527" s="439" t="s">
        <v>2</v>
      </c>
      <c r="G527" s="438" t="s">
        <v>6112</v>
      </c>
      <c r="H527" s="437" t="s">
        <v>6121</v>
      </c>
      <c r="I527" s="436"/>
    </row>
    <row r="528" spans="1:20" ht="20.149999999999999" customHeight="1" x14ac:dyDescent="0.2">
      <c r="A528" s="433"/>
      <c r="B528" s="435"/>
      <c r="C528" s="431" t="str">
        <f>IF(ISERROR(VLOOKUP($A528,参加者名簿!$A:$D,2,FALSE))=TRUE,"",VLOOKUP($A528,参加者名簿!$A:$D,2,FALSE))</f>
        <v/>
      </c>
      <c r="D528" s="434"/>
      <c r="E528" s="433"/>
      <c r="F528" s="435"/>
      <c r="G528" s="431" t="str">
        <f>IF(ISERROR(VLOOKUP($E528,参加者名簿!$A:$D,2,FALSE))=TRUE,"",VLOOKUP($E528,参加者名簿!$A:$D,2,FALSE))</f>
        <v/>
      </c>
      <c r="H528" s="430"/>
      <c r="I528" s="417"/>
    </row>
    <row r="529" spans="1:9" ht="20.149999999999999" customHeight="1" x14ac:dyDescent="0.2">
      <c r="A529" s="433"/>
      <c r="B529" s="435"/>
      <c r="C529" s="431" t="str">
        <f>IF(ISERROR(VLOOKUP($A529,参加者名簿!$A:$D,2,FALSE))=TRUE,"",VLOOKUP($A529,参加者名簿!$A:$D,2,FALSE))</f>
        <v/>
      </c>
      <c r="D529" s="434"/>
      <c r="E529" s="433"/>
      <c r="F529" s="435"/>
      <c r="G529" s="431" t="str">
        <f>IF(ISERROR(VLOOKUP($E529,参加者名簿!$A:$D,2,FALSE))=TRUE,"",VLOOKUP($E529,参加者名簿!$A:$D,2,FALSE))</f>
        <v/>
      </c>
      <c r="H529" s="430"/>
      <c r="I529" s="417"/>
    </row>
    <row r="530" spans="1:9" ht="20.149999999999999" customHeight="1" x14ac:dyDescent="0.2">
      <c r="A530" s="433"/>
      <c r="B530" s="435"/>
      <c r="C530" s="431" t="str">
        <f>IF(ISERROR(VLOOKUP($A530,参加者名簿!$A:$D,2,FALSE))=TRUE,"",VLOOKUP($A530,参加者名簿!$A:$D,2,FALSE))</f>
        <v/>
      </c>
      <c r="D530" s="434"/>
      <c r="E530" s="433"/>
      <c r="F530" s="435"/>
      <c r="G530" s="431" t="str">
        <f>IF(ISERROR(VLOOKUP($E530,参加者名簿!$A:$D,2,FALSE))=TRUE,"",VLOOKUP($E530,参加者名簿!$A:$D,2,FALSE))</f>
        <v/>
      </c>
      <c r="H530" s="430"/>
      <c r="I530" s="417"/>
    </row>
    <row r="531" spans="1:9" ht="20.149999999999999" customHeight="1" x14ac:dyDescent="0.2">
      <c r="A531" s="433"/>
      <c r="B531" s="435"/>
      <c r="C531" s="431" t="str">
        <f>IF(ISERROR(VLOOKUP($A531,参加者名簿!$A:$D,2,FALSE))=TRUE,"",VLOOKUP($A531,参加者名簿!$A:$D,2,FALSE))</f>
        <v/>
      </c>
      <c r="D531" s="434"/>
      <c r="E531" s="433"/>
      <c r="F531" s="435"/>
      <c r="G531" s="431" t="str">
        <f>IF(ISERROR(VLOOKUP($E531,参加者名簿!$A:$D,2,FALSE))=TRUE,"",VLOOKUP($E531,参加者名簿!$A:$D,2,FALSE))</f>
        <v/>
      </c>
      <c r="H531" s="430"/>
      <c r="I531" s="417"/>
    </row>
    <row r="532" spans="1:9" ht="20.149999999999999" customHeight="1" x14ac:dyDescent="0.2">
      <c r="A532" s="433"/>
      <c r="B532" s="435"/>
      <c r="C532" s="431" t="str">
        <f>IF(ISERROR(VLOOKUP($A532,参加者名簿!$A:$D,2,FALSE))=TRUE,"",VLOOKUP($A532,参加者名簿!$A:$D,2,FALSE))</f>
        <v/>
      </c>
      <c r="D532" s="434"/>
      <c r="E532" s="433"/>
      <c r="F532" s="435"/>
      <c r="G532" s="431" t="str">
        <f>IF(ISERROR(VLOOKUP($E532,参加者名簿!$A:$D,2,FALSE))=TRUE,"",VLOOKUP($E532,参加者名簿!$A:$D,2,FALSE))</f>
        <v/>
      </c>
      <c r="H532" s="430"/>
      <c r="I532" s="417"/>
    </row>
    <row r="533" spans="1:9" ht="20.149999999999999" customHeight="1" x14ac:dyDescent="0.2">
      <c r="A533" s="433"/>
      <c r="B533" s="435"/>
      <c r="C533" s="431" t="str">
        <f>IF(ISERROR(VLOOKUP($A533,参加者名簿!$A:$D,2,FALSE))=TRUE,"",VLOOKUP($A533,参加者名簿!$A:$D,2,FALSE))</f>
        <v/>
      </c>
      <c r="D533" s="434"/>
      <c r="E533" s="433"/>
      <c r="F533" s="435"/>
      <c r="G533" s="431" t="str">
        <f>IF(ISERROR(VLOOKUP($E533,参加者名簿!$A:$D,2,FALSE))=TRUE,"",VLOOKUP($E533,参加者名簿!$A:$D,2,FALSE))</f>
        <v/>
      </c>
      <c r="H533" s="430"/>
      <c r="I533" s="417"/>
    </row>
    <row r="534" spans="1:9" ht="20.149999999999999" customHeight="1" x14ac:dyDescent="0.2">
      <c r="A534" s="433"/>
      <c r="B534" s="435"/>
      <c r="C534" s="431" t="str">
        <f>IF(ISERROR(VLOOKUP($A534,参加者名簿!$A:$D,2,FALSE))=TRUE,"",VLOOKUP($A534,参加者名簿!$A:$D,2,FALSE))</f>
        <v/>
      </c>
      <c r="D534" s="434"/>
      <c r="E534" s="433"/>
      <c r="F534" s="435"/>
      <c r="G534" s="431" t="str">
        <f>IF(ISERROR(VLOOKUP($E534,参加者名簿!$A:$D,2,FALSE))=TRUE,"",VLOOKUP($E534,参加者名簿!$A:$D,2,FALSE))</f>
        <v/>
      </c>
      <c r="H534" s="430"/>
      <c r="I534" s="417"/>
    </row>
    <row r="535" spans="1:9" ht="20.149999999999999" customHeight="1" x14ac:dyDescent="0.2">
      <c r="A535" s="433"/>
      <c r="B535" s="435"/>
      <c r="C535" s="431" t="str">
        <f>IF(ISERROR(VLOOKUP($A535,参加者名簿!$A:$D,2,FALSE))=TRUE,"",VLOOKUP($A535,参加者名簿!$A:$D,2,FALSE))</f>
        <v/>
      </c>
      <c r="D535" s="434"/>
      <c r="E535" s="433"/>
      <c r="F535" s="435"/>
      <c r="G535" s="431" t="str">
        <f>IF(ISERROR(VLOOKUP($E535,参加者名簿!$A:$D,2,FALSE))=TRUE,"",VLOOKUP($E535,参加者名簿!$A:$D,2,FALSE))</f>
        <v/>
      </c>
      <c r="H535" s="430"/>
      <c r="I535" s="417"/>
    </row>
    <row r="536" spans="1:9" ht="20.149999999999999" customHeight="1" x14ac:dyDescent="0.2">
      <c r="A536" s="433"/>
      <c r="B536" s="435"/>
      <c r="C536" s="431" t="str">
        <f>IF(ISERROR(VLOOKUP($A536,参加者名簿!$A:$D,2,FALSE))=TRUE,"",VLOOKUP($A536,参加者名簿!$A:$D,2,FALSE))</f>
        <v/>
      </c>
      <c r="D536" s="434"/>
      <c r="E536" s="433"/>
      <c r="F536" s="435"/>
      <c r="G536" s="431" t="str">
        <f>IF(ISERROR(VLOOKUP($E536,参加者名簿!$A:$D,2,FALSE))=TRUE,"",VLOOKUP($E536,参加者名簿!$A:$D,2,FALSE))</f>
        <v/>
      </c>
      <c r="H536" s="430"/>
      <c r="I536" s="417"/>
    </row>
    <row r="537" spans="1:9" ht="20.149999999999999" customHeight="1" x14ac:dyDescent="0.2">
      <c r="A537" s="433"/>
      <c r="B537" s="435"/>
      <c r="C537" s="431" t="str">
        <f>IF(ISERROR(VLOOKUP($A537,参加者名簿!$A:$D,2,FALSE))=TRUE,"",VLOOKUP($A537,参加者名簿!$A:$D,2,FALSE))</f>
        <v/>
      </c>
      <c r="D537" s="434"/>
      <c r="E537" s="433"/>
      <c r="F537" s="435"/>
      <c r="G537" s="431" t="str">
        <f>IF(ISERROR(VLOOKUP($E537,参加者名簿!$A:$D,2,FALSE))=TRUE,"",VLOOKUP($E537,参加者名簿!$A:$D,2,FALSE))</f>
        <v/>
      </c>
      <c r="H537" s="430"/>
      <c r="I537" s="417"/>
    </row>
    <row r="538" spans="1:9" ht="20.149999999999999" customHeight="1" x14ac:dyDescent="0.2">
      <c r="A538" s="433"/>
      <c r="B538" s="435"/>
      <c r="C538" s="431" t="str">
        <f>IF(ISERROR(VLOOKUP($A538,参加者名簿!$A:$D,2,FALSE))=TRUE,"",VLOOKUP($A538,参加者名簿!$A:$D,2,FALSE))</f>
        <v/>
      </c>
      <c r="D538" s="434"/>
      <c r="E538" s="433"/>
      <c r="F538" s="435"/>
      <c r="G538" s="431" t="str">
        <f>IF(ISERROR(VLOOKUP($E538,参加者名簿!$A:$D,2,FALSE))=TRUE,"",VLOOKUP($E538,参加者名簿!$A:$D,2,FALSE))</f>
        <v/>
      </c>
      <c r="H538" s="430"/>
      <c r="I538" s="417"/>
    </row>
    <row r="539" spans="1:9" ht="20.149999999999999" customHeight="1" x14ac:dyDescent="0.2">
      <c r="A539" s="433"/>
      <c r="B539" s="435"/>
      <c r="C539" s="431" t="str">
        <f>IF(ISERROR(VLOOKUP($A539,参加者名簿!$A:$D,2,FALSE))=TRUE,"",VLOOKUP($A539,参加者名簿!$A:$D,2,FALSE))</f>
        <v/>
      </c>
      <c r="D539" s="434"/>
      <c r="E539" s="433"/>
      <c r="F539" s="435"/>
      <c r="G539" s="431" t="str">
        <f>IF(ISERROR(VLOOKUP($E539,参加者名簿!$A:$D,2,FALSE))=TRUE,"",VLOOKUP($E539,参加者名簿!$A:$D,2,FALSE))</f>
        <v/>
      </c>
      <c r="H539" s="430"/>
      <c r="I539" s="417"/>
    </row>
    <row r="540" spans="1:9" ht="20.149999999999999" customHeight="1" x14ac:dyDescent="0.2">
      <c r="A540" s="433"/>
      <c r="B540" s="435"/>
      <c r="C540" s="431" t="str">
        <f>IF(ISERROR(VLOOKUP($A540,参加者名簿!$A:$D,2,FALSE))=TRUE,"",VLOOKUP($A540,参加者名簿!$A:$D,2,FALSE))</f>
        <v/>
      </c>
      <c r="D540" s="434"/>
      <c r="E540" s="433"/>
      <c r="F540" s="435"/>
      <c r="G540" s="431" t="str">
        <f>IF(ISERROR(VLOOKUP($E540,参加者名簿!$A:$D,2,FALSE))=TRUE,"",VLOOKUP($E540,参加者名簿!$A:$D,2,FALSE))</f>
        <v/>
      </c>
      <c r="H540" s="430"/>
      <c r="I540" s="417"/>
    </row>
    <row r="541" spans="1:9" ht="20.149999999999999" customHeight="1" x14ac:dyDescent="0.2">
      <c r="A541" s="433"/>
      <c r="B541" s="435"/>
      <c r="C541" s="431" t="str">
        <f>IF(ISERROR(VLOOKUP($A541,参加者名簿!$A:$D,2,FALSE))=TRUE,"",VLOOKUP($A541,参加者名簿!$A:$D,2,FALSE))</f>
        <v/>
      </c>
      <c r="D541" s="434"/>
      <c r="E541" s="433"/>
      <c r="F541" s="435"/>
      <c r="G541" s="431" t="str">
        <f>IF(ISERROR(VLOOKUP($E541,参加者名簿!$A:$D,2,FALSE))=TRUE,"",VLOOKUP($E541,参加者名簿!$A:$D,2,FALSE))</f>
        <v/>
      </c>
      <c r="H541" s="430"/>
      <c r="I541" s="417"/>
    </row>
    <row r="542" spans="1:9" ht="20.149999999999999" customHeight="1" x14ac:dyDescent="0.2">
      <c r="A542" s="433"/>
      <c r="B542" s="432"/>
      <c r="C542" s="431" t="str">
        <f>IF(ISERROR(VLOOKUP($A542,参加者名簿!$A:$D,2,FALSE))=TRUE,"",VLOOKUP($A542,参加者名簿!$A:$D,2,FALSE))</f>
        <v/>
      </c>
      <c r="D542" s="434"/>
      <c r="E542" s="433"/>
      <c r="F542" s="435"/>
      <c r="G542" s="431" t="str">
        <f>IF(ISERROR(VLOOKUP($E542,参加者名簿!$A:$D,2,FALSE))=TRUE,"",VLOOKUP($E542,参加者名簿!$A:$D,2,FALSE))</f>
        <v/>
      </c>
      <c r="H542" s="430"/>
      <c r="I542" s="417"/>
    </row>
    <row r="543" spans="1:9" ht="20.149999999999999" customHeight="1" x14ac:dyDescent="0.2">
      <c r="A543" s="433"/>
      <c r="B543" s="432"/>
      <c r="C543" s="431" t="str">
        <f>IF(ISERROR(VLOOKUP($A543,参加者名簿!$A:$D,2,FALSE))=TRUE,"",VLOOKUP($A543,参加者名簿!$A:$D,2,FALSE))</f>
        <v/>
      </c>
      <c r="D543" s="434"/>
      <c r="E543" s="433"/>
      <c r="F543" s="432"/>
      <c r="G543" s="431" t="str">
        <f>IF(ISERROR(VLOOKUP($E543,参加者名簿!$A:$D,2,FALSE))=TRUE,"",VLOOKUP($E543,参加者名簿!$A:$D,2,FALSE))</f>
        <v/>
      </c>
      <c r="H543" s="430"/>
      <c r="I543" s="417"/>
    </row>
    <row r="544" spans="1:9" ht="20.149999999999999" customHeight="1" x14ac:dyDescent="0.2">
      <c r="A544" s="433"/>
      <c r="B544" s="432"/>
      <c r="C544" s="431" t="str">
        <f>IF(ISERROR(VLOOKUP($A544,参加者名簿!$A:$D,2,FALSE))=TRUE,"",VLOOKUP($A544,参加者名簿!$A:$D,2,FALSE))</f>
        <v/>
      </c>
      <c r="D544" s="434"/>
      <c r="E544" s="433"/>
      <c r="F544" s="432"/>
      <c r="G544" s="431" t="str">
        <f>IF(ISERROR(VLOOKUP($E544,参加者名簿!$A:$D,2,FALSE))=TRUE,"",VLOOKUP($E544,参加者名簿!$A:$D,2,FALSE))</f>
        <v/>
      </c>
      <c r="H544" s="430"/>
      <c r="I544" s="417"/>
    </row>
    <row r="545" spans="1:20" ht="20.149999999999999" customHeight="1" x14ac:dyDescent="0.2">
      <c r="A545" s="433"/>
      <c r="B545" s="432"/>
      <c r="C545" s="431" t="str">
        <f>IF(ISERROR(VLOOKUP($A545,参加者名簿!$A:$D,2,FALSE))=TRUE,"",VLOOKUP($A545,参加者名簿!$A:$D,2,FALSE))</f>
        <v/>
      </c>
      <c r="D545" s="434"/>
      <c r="E545" s="433"/>
      <c r="F545" s="432"/>
      <c r="G545" s="431" t="str">
        <f>IF(ISERROR(VLOOKUP($E545,参加者名簿!$A:$D,2,FALSE))=TRUE,"",VLOOKUP($E545,参加者名簿!$A:$D,2,FALSE))</f>
        <v/>
      </c>
      <c r="H545" s="430"/>
      <c r="I545" s="417"/>
    </row>
    <row r="546" spans="1:20" ht="20.149999999999999" customHeight="1" x14ac:dyDescent="0.2">
      <c r="A546" s="433"/>
      <c r="B546" s="432"/>
      <c r="C546" s="431" t="str">
        <f>IF(ISERROR(VLOOKUP($A546,参加者名簿!$A:$D,2,FALSE))=TRUE,"",VLOOKUP($A546,参加者名簿!$A:$D,2,FALSE))</f>
        <v/>
      </c>
      <c r="D546" s="434"/>
      <c r="E546" s="433"/>
      <c r="F546" s="432"/>
      <c r="G546" s="431" t="str">
        <f>IF(ISERROR(VLOOKUP($E546,参加者名簿!$A:$D,2,FALSE))=TRUE,"",VLOOKUP($E546,参加者名簿!$A:$D,2,FALSE))</f>
        <v/>
      </c>
      <c r="H546" s="430"/>
      <c r="I546" s="417"/>
    </row>
    <row r="547" spans="1:20" ht="20.149999999999999" customHeight="1" x14ac:dyDescent="0.2">
      <c r="A547" s="433"/>
      <c r="B547" s="432"/>
      <c r="C547" s="431" t="str">
        <f>IF(ISERROR(VLOOKUP($A547,参加者名簿!$A:$D,2,FALSE))=TRUE,"",VLOOKUP($A547,参加者名簿!$A:$D,2,FALSE))</f>
        <v/>
      </c>
      <c r="D547" s="434"/>
      <c r="E547" s="433"/>
      <c r="F547" s="432"/>
      <c r="G547" s="431" t="str">
        <f>IF(ISERROR(VLOOKUP($E547,参加者名簿!$A:$D,2,FALSE))=TRUE,"",VLOOKUP($E547,参加者名簿!$A:$D,2,FALSE))</f>
        <v/>
      </c>
      <c r="H547" s="430"/>
      <c r="I547" s="417"/>
    </row>
    <row r="548" spans="1:20" ht="20.149999999999999" customHeight="1" thickBot="1" x14ac:dyDescent="0.25">
      <c r="A548" s="433"/>
      <c r="B548" s="432"/>
      <c r="C548" s="431" t="str">
        <f>IF(ISERROR(VLOOKUP($A548,参加者名簿!$A:$D,2,FALSE))=TRUE,"",VLOOKUP($A548,参加者名簿!$A:$D,2,FALSE))</f>
        <v/>
      </c>
      <c r="D548" s="434"/>
      <c r="E548" s="433"/>
      <c r="F548" s="432"/>
      <c r="G548" s="431" t="str">
        <f>IF(ISERROR(VLOOKUP($E548,参加者名簿!$A:$D,2,FALSE))=TRUE,"",VLOOKUP($E548,参加者名簿!$A:$D,2,FALSE))</f>
        <v/>
      </c>
      <c r="H548" s="430"/>
      <c r="I548" s="417"/>
    </row>
    <row r="549" spans="1:20" ht="20.149999999999999" customHeight="1" thickBot="1" x14ac:dyDescent="0.25">
      <c r="A549" s="429" t="s">
        <v>6120</v>
      </c>
      <c r="B549" s="428">
        <f>COUNTIFS(C528:C548,"農業者",D528:D548,"○")+COUNTIFS(G528:G548,"農業者",H528:H548,"○")</f>
        <v>0</v>
      </c>
      <c r="C549" s="505" t="s">
        <v>6119</v>
      </c>
      <c r="D549" s="506"/>
      <c r="E549" s="428">
        <f>COUNTIFS(C528:C548,"農業者以外",D528:D548,"○")+COUNTIFS(G528:G548,"農業者以外",H528:H548,"○")</f>
        <v>0</v>
      </c>
      <c r="F549" s="427" t="s">
        <v>6118</v>
      </c>
      <c r="G549" s="495">
        <f>SUMIF(D528:D548,"○",B528:B548)+SUMIF(H528:H548,"○",F528:F548)</f>
        <v>0</v>
      </c>
      <c r="H549" s="496"/>
      <c r="I549" s="426"/>
    </row>
    <row r="550" spans="1:20" ht="20.149999999999999" customHeight="1" x14ac:dyDescent="0.2">
      <c r="A550" s="425" t="s">
        <v>6117</v>
      </c>
      <c r="B550" s="424"/>
      <c r="C550" s="424"/>
      <c r="D550" s="424"/>
      <c r="E550" s="424"/>
      <c r="F550" s="424"/>
      <c r="G550" s="424"/>
      <c r="H550" s="423"/>
      <c r="I550" s="417"/>
    </row>
    <row r="551" spans="1:20" ht="20.149999999999999" customHeight="1" x14ac:dyDescent="0.2">
      <c r="A551" s="422"/>
      <c r="B551" s="417"/>
      <c r="C551" s="417"/>
      <c r="D551" s="417"/>
      <c r="E551" s="417"/>
      <c r="F551" s="417"/>
      <c r="G551" s="417"/>
      <c r="H551" s="421"/>
      <c r="I551" s="417"/>
    </row>
    <row r="552" spans="1:20" ht="20.149999999999999" customHeight="1" x14ac:dyDescent="0.2">
      <c r="A552" s="422"/>
      <c r="B552" s="417"/>
      <c r="C552" s="417"/>
      <c r="D552" s="417"/>
      <c r="E552" s="417"/>
      <c r="F552" s="417"/>
      <c r="G552" s="417"/>
      <c r="H552" s="421"/>
      <c r="I552" s="417"/>
    </row>
    <row r="553" spans="1:20" ht="20.149999999999999" customHeight="1" x14ac:dyDescent="0.2">
      <c r="A553" s="422"/>
      <c r="B553" s="417"/>
      <c r="C553" s="417"/>
      <c r="D553" s="417"/>
      <c r="E553" s="417"/>
      <c r="F553" s="417"/>
      <c r="G553" s="417"/>
      <c r="H553" s="421"/>
      <c r="I553" s="417"/>
    </row>
    <row r="554" spans="1:20" ht="20.149999999999999" customHeight="1" x14ac:dyDescent="0.2">
      <c r="A554" s="422"/>
      <c r="B554" s="417"/>
      <c r="C554" s="417"/>
      <c r="D554" s="417"/>
      <c r="E554" s="417"/>
      <c r="F554" s="417"/>
      <c r="G554" s="417"/>
      <c r="H554" s="421"/>
      <c r="I554" s="417"/>
    </row>
    <row r="555" spans="1:20" ht="20.149999999999999" customHeight="1" x14ac:dyDescent="0.2">
      <c r="A555" s="422"/>
      <c r="B555" s="417"/>
      <c r="C555" s="417"/>
      <c r="D555" s="417"/>
      <c r="E555" s="417"/>
      <c r="F555" s="417"/>
      <c r="G555" s="417"/>
      <c r="H555" s="421"/>
      <c r="I555" s="417"/>
    </row>
    <row r="556" spans="1:20" ht="20.149999999999999" customHeight="1" x14ac:dyDescent="0.2">
      <c r="A556" s="422"/>
      <c r="B556" s="417"/>
      <c r="C556" s="417"/>
      <c r="D556" s="417"/>
      <c r="E556" s="417"/>
      <c r="F556" s="417"/>
      <c r="G556" s="417"/>
      <c r="H556" s="421"/>
      <c r="I556" s="417"/>
    </row>
    <row r="557" spans="1:20" ht="20.149999999999999" customHeight="1" x14ac:dyDescent="0.2">
      <c r="A557" s="422"/>
      <c r="B557" s="417"/>
      <c r="C557" s="417"/>
      <c r="D557" s="417"/>
      <c r="E557" s="417"/>
      <c r="F557" s="417"/>
      <c r="G557" s="417"/>
      <c r="H557" s="421"/>
      <c r="I557" s="417"/>
    </row>
    <row r="558" spans="1:20" ht="20.149999999999999" customHeight="1" thickBot="1" x14ac:dyDescent="0.25">
      <c r="A558" s="420"/>
      <c r="B558" s="419"/>
      <c r="C558" s="419"/>
      <c r="D558" s="419"/>
      <c r="E558" s="419"/>
      <c r="F558" s="419"/>
      <c r="G558" s="419"/>
      <c r="H558" s="418"/>
      <c r="I558" s="417"/>
    </row>
    <row r="559" spans="1:20" ht="20.149999999999999" customHeight="1" thickBot="1" x14ac:dyDescent="0.25">
      <c r="A559" s="416" t="s">
        <v>6116</v>
      </c>
      <c r="B559" s="415" t="s">
        <v>6115</v>
      </c>
      <c r="C559" s="415" t="s">
        <v>6139</v>
      </c>
      <c r="D559" s="414"/>
    </row>
    <row r="560" spans="1:20" ht="20.149999999999999" customHeight="1" thickBot="1" x14ac:dyDescent="0.35">
      <c r="A560" s="465" t="str">
        <f>A517</f>
        <v>令和</v>
      </c>
      <c r="B560" s="464">
        <f>B517</f>
        <v>0</v>
      </c>
      <c r="C560" s="789" t="str">
        <f>C517</f>
        <v>年度　多面的機能支払交付金に係る作業日報</v>
      </c>
      <c r="D560" s="789"/>
      <c r="E560" s="789"/>
      <c r="F560" s="789"/>
      <c r="G560" s="463" t="s">
        <v>6143</v>
      </c>
      <c r="H560" s="462">
        <f>H517+1</f>
        <v>14</v>
      </c>
      <c r="I560" s="461">
        <f>H560</f>
        <v>14</v>
      </c>
      <c r="J560" s="455">
        <f>F561</f>
        <v>0</v>
      </c>
      <c r="K560" s="455">
        <f>B562</f>
        <v>0</v>
      </c>
      <c r="L560" s="460" t="e">
        <f>F562-J563</f>
        <v>#VALUE!</v>
      </c>
      <c r="M560" s="459">
        <f>B592</f>
        <v>0</v>
      </c>
      <c r="N560" s="459">
        <f>E592</f>
        <v>0</v>
      </c>
      <c r="O560" s="455">
        <f>B564</f>
        <v>0</v>
      </c>
      <c r="P560" s="455">
        <f>D564</f>
        <v>0</v>
      </c>
      <c r="Q560" s="455">
        <f>F564</f>
        <v>0</v>
      </c>
      <c r="R560" s="1">
        <f>B568</f>
        <v>0</v>
      </c>
      <c r="S560" s="1">
        <f>D568</f>
        <v>0</v>
      </c>
      <c r="T560" s="1">
        <f>F568</f>
        <v>0</v>
      </c>
    </row>
    <row r="561" spans="1:18" ht="20.149999999999999" customHeight="1" thickBot="1" x14ac:dyDescent="0.35">
      <c r="A561" s="458" t="s">
        <v>6131</v>
      </c>
      <c r="B561" s="501">
        <f>B518</f>
        <v>0</v>
      </c>
      <c r="C561" s="501"/>
      <c r="D561" s="501"/>
      <c r="E561" s="457" t="s">
        <v>6130</v>
      </c>
      <c r="F561" s="512"/>
      <c r="G561" s="513"/>
      <c r="H561" s="514"/>
      <c r="I561" s="456"/>
      <c r="M561" s="455"/>
      <c r="N561" s="455"/>
      <c r="O561" s="455"/>
      <c r="P561" s="455"/>
      <c r="Q561" s="455"/>
      <c r="R561" s="455"/>
    </row>
    <row r="562" spans="1:18" ht="20.149999999999999" customHeight="1" x14ac:dyDescent="0.2">
      <c r="A562" s="449" t="s">
        <v>173</v>
      </c>
      <c r="B562" s="454"/>
      <c r="C562" s="509" t="s">
        <v>6134</v>
      </c>
      <c r="D562" s="509"/>
      <c r="E562" s="454"/>
      <c r="F562" s="453" t="str">
        <f>IF((E562-B562)*24=0,"",(E562-B562)*24)</f>
        <v/>
      </c>
      <c r="G562" s="510" t="s">
        <v>6126</v>
      </c>
      <c r="H562" s="511"/>
      <c r="I562" s="450"/>
    </row>
    <row r="563" spans="1:18" ht="20.149999999999999" customHeight="1" thickBot="1" x14ac:dyDescent="0.25">
      <c r="A563" s="445" t="s">
        <v>6128</v>
      </c>
      <c r="B563" s="452"/>
      <c r="C563" s="492" t="s">
        <v>6134</v>
      </c>
      <c r="D563" s="492"/>
      <c r="E563" s="452"/>
      <c r="F563" s="451" t="str">
        <f>IF((E563-B563)*24=0,"",(E563-B563)*24)</f>
        <v/>
      </c>
      <c r="G563" s="493" t="s">
        <v>6126</v>
      </c>
      <c r="H563" s="494"/>
      <c r="I563" s="450"/>
      <c r="J563" s="1">
        <f>IF(F563="",0,F563)</f>
        <v>0</v>
      </c>
    </row>
    <row r="564" spans="1:18" ht="20.149999999999999" customHeight="1" x14ac:dyDescent="0.2">
      <c r="A564" s="449" t="s">
        <v>6125</v>
      </c>
      <c r="B564" s="515"/>
      <c r="C564" s="516"/>
      <c r="D564" s="515"/>
      <c r="E564" s="516"/>
      <c r="F564" s="515"/>
      <c r="G564" s="516"/>
      <c r="H564" s="448"/>
      <c r="I564" s="441"/>
    </row>
    <row r="565" spans="1:18" ht="20.149999999999999" customHeight="1" x14ac:dyDescent="0.2">
      <c r="A565" s="447" t="s">
        <v>6124</v>
      </c>
      <c r="B565" s="499" t="str">
        <f>IF(B$564="","",(IFERROR(VLOOKUP(B$564,【選択肢】!$K$3:$O$74,2,)," ")))</f>
        <v/>
      </c>
      <c r="C565" s="500"/>
      <c r="D565" s="499" t="str">
        <f>IF(D$564="","",(IFERROR(VLOOKUP(D$564,【選択肢】!$K$3:$O$74,2,)," ")))</f>
        <v/>
      </c>
      <c r="E565" s="500"/>
      <c r="F565" s="499" t="str">
        <f>IF(F$564="","",(IFERROR(VLOOKUP(F$564,【選択肢】!$K$3:$O$74,2,)," ")))</f>
        <v/>
      </c>
      <c r="G565" s="500"/>
      <c r="H565" s="446"/>
      <c r="I565" s="441"/>
    </row>
    <row r="566" spans="1:18" ht="20.149999999999999" customHeight="1" x14ac:dyDescent="0.2">
      <c r="A566" s="447" t="s">
        <v>5</v>
      </c>
      <c r="B566" s="499" t="str">
        <f>IF(B$564="","",(IFERROR(VLOOKUP(B$564,【選択肢】!$K$3:$O$74,4,)," ")))</f>
        <v/>
      </c>
      <c r="C566" s="500"/>
      <c r="D566" s="499" t="str">
        <f>IF(D$564="","",(IFERROR(VLOOKUP(D$564,【選択肢】!$K$3:$O$74,4,)," ")))</f>
        <v/>
      </c>
      <c r="E566" s="500"/>
      <c r="F566" s="499" t="str">
        <f>IF(F$564="","",(IFERROR(VLOOKUP(F$564,【選択肢】!$K$3:$O$74,4,)," ")))</f>
        <v/>
      </c>
      <c r="G566" s="500"/>
      <c r="H566" s="446"/>
      <c r="I566" s="441"/>
    </row>
    <row r="567" spans="1:18" ht="20.149999999999999" customHeight="1" x14ac:dyDescent="0.2">
      <c r="A567" s="445" t="s">
        <v>6123</v>
      </c>
      <c r="B567" s="499" t="str">
        <f>IF(B$564="","",(IFERROR(VLOOKUP(B$564,【選択肢】!$K$3:$O$74,5,)," ")))</f>
        <v/>
      </c>
      <c r="C567" s="500"/>
      <c r="D567" s="499" t="str">
        <f>IF(D$564="","",(IFERROR(VLOOKUP(D$564,【選択肢】!$K$3:$O$74,5,)," ")))</f>
        <v/>
      </c>
      <c r="E567" s="500"/>
      <c r="F567" s="499" t="str">
        <f>IF(F$564="","",(IFERROR(VLOOKUP(F$564,【選択肢】!$K$3:$O$74,5,)," ")))</f>
        <v/>
      </c>
      <c r="G567" s="500"/>
      <c r="H567" s="444"/>
      <c r="I567" s="441"/>
    </row>
    <row r="568" spans="1:18" ht="20.149999999999999" customHeight="1" thickBot="1" x14ac:dyDescent="0.25">
      <c r="A568" s="443" t="s">
        <v>12</v>
      </c>
      <c r="B568" s="507"/>
      <c r="C568" s="508"/>
      <c r="D568" s="507"/>
      <c r="E568" s="508"/>
      <c r="F568" s="517"/>
      <c r="G568" s="518"/>
      <c r="H568" s="442"/>
      <c r="I568" s="441"/>
    </row>
    <row r="569" spans="1:18" ht="20.149999999999999" customHeight="1" x14ac:dyDescent="0.2">
      <c r="A569" s="519" t="s">
        <v>6122</v>
      </c>
      <c r="B569" s="503"/>
      <c r="C569" s="503"/>
      <c r="D569" s="503"/>
      <c r="E569" s="503"/>
      <c r="F569" s="503"/>
      <c r="G569" s="503"/>
      <c r="H569" s="520"/>
      <c r="I569" s="436"/>
    </row>
    <row r="570" spans="1:18" ht="20.149999999999999" customHeight="1" x14ac:dyDescent="0.2">
      <c r="A570" s="440" t="s">
        <v>29</v>
      </c>
      <c r="B570" s="439" t="s">
        <v>2</v>
      </c>
      <c r="C570" s="438" t="s">
        <v>6112</v>
      </c>
      <c r="D570" s="437" t="s">
        <v>6121</v>
      </c>
      <c r="E570" s="440" t="s">
        <v>29</v>
      </c>
      <c r="F570" s="439" t="s">
        <v>2</v>
      </c>
      <c r="G570" s="438" t="s">
        <v>6112</v>
      </c>
      <c r="H570" s="437" t="s">
        <v>6121</v>
      </c>
      <c r="I570" s="436"/>
    </row>
    <row r="571" spans="1:18" ht="20.149999999999999" customHeight="1" x14ac:dyDescent="0.2">
      <c r="A571" s="433"/>
      <c r="B571" s="435"/>
      <c r="C571" s="431" t="str">
        <f>IF(ISERROR(VLOOKUP($A571,参加者名簿!$A:$D,2,FALSE))=TRUE,"",VLOOKUP($A571,参加者名簿!$A:$D,2,FALSE))</f>
        <v/>
      </c>
      <c r="D571" s="434"/>
      <c r="E571" s="433"/>
      <c r="F571" s="435"/>
      <c r="G571" s="431" t="str">
        <f>IF(ISERROR(VLOOKUP($E571,参加者名簿!$A:$D,2,FALSE))=TRUE,"",VLOOKUP($E571,参加者名簿!$A:$D,2,FALSE))</f>
        <v/>
      </c>
      <c r="H571" s="430"/>
      <c r="I571" s="417"/>
    </row>
    <row r="572" spans="1:18" ht="20.149999999999999" customHeight="1" x14ac:dyDescent="0.2">
      <c r="A572" s="433"/>
      <c r="B572" s="435"/>
      <c r="C572" s="431" t="str">
        <f>IF(ISERROR(VLOOKUP($A572,参加者名簿!$A:$D,2,FALSE))=TRUE,"",VLOOKUP($A572,参加者名簿!$A:$D,2,FALSE))</f>
        <v/>
      </c>
      <c r="D572" s="434"/>
      <c r="E572" s="433"/>
      <c r="F572" s="435"/>
      <c r="G572" s="431" t="str">
        <f>IF(ISERROR(VLOOKUP($E572,参加者名簿!$A:$D,2,FALSE))=TRUE,"",VLOOKUP($E572,参加者名簿!$A:$D,2,FALSE))</f>
        <v/>
      </c>
      <c r="H572" s="430"/>
      <c r="I572" s="417"/>
    </row>
    <row r="573" spans="1:18" ht="20.149999999999999" customHeight="1" x14ac:dyDescent="0.2">
      <c r="A573" s="433"/>
      <c r="B573" s="435"/>
      <c r="C573" s="431" t="str">
        <f>IF(ISERROR(VLOOKUP($A573,参加者名簿!$A:$D,2,FALSE))=TRUE,"",VLOOKUP($A573,参加者名簿!$A:$D,2,FALSE))</f>
        <v/>
      </c>
      <c r="D573" s="434"/>
      <c r="E573" s="433"/>
      <c r="F573" s="435"/>
      <c r="G573" s="431" t="str">
        <f>IF(ISERROR(VLOOKUP($E573,参加者名簿!$A:$D,2,FALSE))=TRUE,"",VLOOKUP($E573,参加者名簿!$A:$D,2,FALSE))</f>
        <v/>
      </c>
      <c r="H573" s="430"/>
      <c r="I573" s="417"/>
    </row>
    <row r="574" spans="1:18" ht="20.149999999999999" customHeight="1" x14ac:dyDescent="0.2">
      <c r="A574" s="433"/>
      <c r="B574" s="435"/>
      <c r="C574" s="431" t="str">
        <f>IF(ISERROR(VLOOKUP($A574,参加者名簿!$A:$D,2,FALSE))=TRUE,"",VLOOKUP($A574,参加者名簿!$A:$D,2,FALSE))</f>
        <v/>
      </c>
      <c r="D574" s="434"/>
      <c r="E574" s="433"/>
      <c r="F574" s="435"/>
      <c r="G574" s="431" t="str">
        <f>IF(ISERROR(VLOOKUP($E574,参加者名簿!$A:$D,2,FALSE))=TRUE,"",VLOOKUP($E574,参加者名簿!$A:$D,2,FALSE))</f>
        <v/>
      </c>
      <c r="H574" s="430"/>
      <c r="I574" s="417"/>
    </row>
    <row r="575" spans="1:18" ht="20.149999999999999" customHeight="1" x14ac:dyDescent="0.2">
      <c r="A575" s="433"/>
      <c r="B575" s="435"/>
      <c r="C575" s="431" t="str">
        <f>IF(ISERROR(VLOOKUP($A575,参加者名簿!$A:$D,2,FALSE))=TRUE,"",VLOOKUP($A575,参加者名簿!$A:$D,2,FALSE))</f>
        <v/>
      </c>
      <c r="D575" s="434"/>
      <c r="E575" s="433"/>
      <c r="F575" s="435"/>
      <c r="G575" s="431" t="str">
        <f>IF(ISERROR(VLOOKUP($E575,参加者名簿!$A:$D,2,FALSE))=TRUE,"",VLOOKUP($E575,参加者名簿!$A:$D,2,FALSE))</f>
        <v/>
      </c>
      <c r="H575" s="430"/>
      <c r="I575" s="417"/>
    </row>
    <row r="576" spans="1:18" ht="20.149999999999999" customHeight="1" x14ac:dyDescent="0.2">
      <c r="A576" s="433"/>
      <c r="B576" s="435"/>
      <c r="C576" s="431" t="str">
        <f>IF(ISERROR(VLOOKUP($A576,参加者名簿!$A:$D,2,FALSE))=TRUE,"",VLOOKUP($A576,参加者名簿!$A:$D,2,FALSE))</f>
        <v/>
      </c>
      <c r="D576" s="434"/>
      <c r="E576" s="433"/>
      <c r="F576" s="435"/>
      <c r="G576" s="431" t="str">
        <f>IF(ISERROR(VLOOKUP($E576,参加者名簿!$A:$D,2,FALSE))=TRUE,"",VLOOKUP($E576,参加者名簿!$A:$D,2,FALSE))</f>
        <v/>
      </c>
      <c r="H576" s="430"/>
      <c r="I576" s="417"/>
    </row>
    <row r="577" spans="1:9" ht="20.149999999999999" customHeight="1" x14ac:dyDescent="0.2">
      <c r="A577" s="433"/>
      <c r="B577" s="435"/>
      <c r="C577" s="431" t="str">
        <f>IF(ISERROR(VLOOKUP($A577,参加者名簿!$A:$D,2,FALSE))=TRUE,"",VLOOKUP($A577,参加者名簿!$A:$D,2,FALSE))</f>
        <v/>
      </c>
      <c r="D577" s="434"/>
      <c r="E577" s="433"/>
      <c r="F577" s="435"/>
      <c r="G577" s="431" t="str">
        <f>IF(ISERROR(VLOOKUP($E577,参加者名簿!$A:$D,2,FALSE))=TRUE,"",VLOOKUP($E577,参加者名簿!$A:$D,2,FALSE))</f>
        <v/>
      </c>
      <c r="H577" s="430"/>
      <c r="I577" s="417"/>
    </row>
    <row r="578" spans="1:9" ht="20.149999999999999" customHeight="1" x14ac:dyDescent="0.2">
      <c r="A578" s="433"/>
      <c r="B578" s="435"/>
      <c r="C578" s="431" t="str">
        <f>IF(ISERROR(VLOOKUP($A578,参加者名簿!$A:$D,2,FALSE))=TRUE,"",VLOOKUP($A578,参加者名簿!$A:$D,2,FALSE))</f>
        <v/>
      </c>
      <c r="D578" s="434"/>
      <c r="E578" s="433"/>
      <c r="F578" s="435"/>
      <c r="G578" s="431" t="str">
        <f>IF(ISERROR(VLOOKUP($E578,参加者名簿!$A:$D,2,FALSE))=TRUE,"",VLOOKUP($E578,参加者名簿!$A:$D,2,FALSE))</f>
        <v/>
      </c>
      <c r="H578" s="430"/>
      <c r="I578" s="417"/>
    </row>
    <row r="579" spans="1:9" ht="20.149999999999999" customHeight="1" x14ac:dyDescent="0.2">
      <c r="A579" s="433"/>
      <c r="B579" s="432"/>
      <c r="C579" s="431" t="str">
        <f>IF(ISERROR(VLOOKUP($A579,参加者名簿!$A:$D,2,FALSE))=TRUE,"",VLOOKUP($A579,参加者名簿!$A:$D,2,FALSE))</f>
        <v/>
      </c>
      <c r="D579" s="434"/>
      <c r="E579" s="433"/>
      <c r="F579" s="435"/>
      <c r="G579" s="431" t="str">
        <f>IF(ISERROR(VLOOKUP($E579,参加者名簿!$A:$D,2,FALSE))=TRUE,"",VLOOKUP($E579,参加者名簿!$A:$D,2,FALSE))</f>
        <v/>
      </c>
      <c r="H579" s="430"/>
      <c r="I579" s="417"/>
    </row>
    <row r="580" spans="1:9" ht="20.149999999999999" customHeight="1" x14ac:dyDescent="0.2">
      <c r="A580" s="433"/>
      <c r="B580" s="432"/>
      <c r="C580" s="431" t="str">
        <f>IF(ISERROR(VLOOKUP($A580,参加者名簿!$A:$D,2,FALSE))=TRUE,"",VLOOKUP($A580,参加者名簿!$A:$D,2,FALSE))</f>
        <v/>
      </c>
      <c r="D580" s="434"/>
      <c r="E580" s="433"/>
      <c r="F580" s="435"/>
      <c r="G580" s="431" t="str">
        <f>IF(ISERROR(VLOOKUP($E580,参加者名簿!$A:$D,2,FALSE))=TRUE,"",VLOOKUP($E580,参加者名簿!$A:$D,2,FALSE))</f>
        <v/>
      </c>
      <c r="H580" s="430"/>
      <c r="I580" s="417"/>
    </row>
    <row r="581" spans="1:9" ht="20.149999999999999" customHeight="1" x14ac:dyDescent="0.2">
      <c r="A581" s="433"/>
      <c r="B581" s="432"/>
      <c r="C581" s="431" t="str">
        <f>IF(ISERROR(VLOOKUP($A581,参加者名簿!$A:$D,2,FALSE))=TRUE,"",VLOOKUP($A581,参加者名簿!$A:$D,2,FALSE))</f>
        <v/>
      </c>
      <c r="D581" s="434"/>
      <c r="E581" s="433"/>
      <c r="F581" s="435"/>
      <c r="G581" s="431" t="str">
        <f>IF(ISERROR(VLOOKUP($E581,参加者名簿!$A:$D,2,FALSE))=TRUE,"",VLOOKUP($E581,参加者名簿!$A:$D,2,FALSE))</f>
        <v/>
      </c>
      <c r="H581" s="430"/>
      <c r="I581" s="417"/>
    </row>
    <row r="582" spans="1:9" ht="20.149999999999999" customHeight="1" x14ac:dyDescent="0.2">
      <c r="A582" s="433"/>
      <c r="B582" s="432"/>
      <c r="C582" s="431" t="str">
        <f>IF(ISERROR(VLOOKUP($A582,参加者名簿!$A:$D,2,FALSE))=TRUE,"",VLOOKUP($A582,参加者名簿!$A:$D,2,FALSE))</f>
        <v/>
      </c>
      <c r="D582" s="434"/>
      <c r="E582" s="433"/>
      <c r="F582" s="435"/>
      <c r="G582" s="431" t="str">
        <f>IF(ISERROR(VLOOKUP($E582,参加者名簿!$A:$D,2,FALSE))=TRUE,"",VLOOKUP($E582,参加者名簿!$A:$D,2,FALSE))</f>
        <v/>
      </c>
      <c r="H582" s="430"/>
      <c r="I582" s="417"/>
    </row>
    <row r="583" spans="1:9" ht="20.149999999999999" customHeight="1" x14ac:dyDescent="0.2">
      <c r="A583" s="433"/>
      <c r="B583" s="432"/>
      <c r="C583" s="431" t="str">
        <f>IF(ISERROR(VLOOKUP($A583,参加者名簿!$A:$D,2,FALSE))=TRUE,"",VLOOKUP($A583,参加者名簿!$A:$D,2,FALSE))</f>
        <v/>
      </c>
      <c r="D583" s="434"/>
      <c r="E583" s="433"/>
      <c r="F583" s="435"/>
      <c r="G583" s="431" t="str">
        <f>IF(ISERROR(VLOOKUP($E583,参加者名簿!$A:$D,2,FALSE))=TRUE,"",VLOOKUP($E583,参加者名簿!$A:$D,2,FALSE))</f>
        <v/>
      </c>
      <c r="H583" s="430"/>
      <c r="I583" s="417"/>
    </row>
    <row r="584" spans="1:9" ht="20.149999999999999" customHeight="1" x14ac:dyDescent="0.2">
      <c r="A584" s="433"/>
      <c r="B584" s="432"/>
      <c r="C584" s="431" t="str">
        <f>IF(ISERROR(VLOOKUP($A584,参加者名簿!$A:$D,2,FALSE))=TRUE,"",VLOOKUP($A584,参加者名簿!$A:$D,2,FALSE))</f>
        <v/>
      </c>
      <c r="D584" s="434"/>
      <c r="E584" s="433"/>
      <c r="F584" s="435"/>
      <c r="G584" s="431" t="str">
        <f>IF(ISERROR(VLOOKUP($E584,参加者名簿!$A:$D,2,FALSE))=TRUE,"",VLOOKUP($E584,参加者名簿!$A:$D,2,FALSE))</f>
        <v/>
      </c>
      <c r="H584" s="430"/>
      <c r="I584" s="417"/>
    </row>
    <row r="585" spans="1:9" ht="20.149999999999999" customHeight="1" x14ac:dyDescent="0.2">
      <c r="A585" s="433"/>
      <c r="B585" s="432"/>
      <c r="C585" s="431" t="str">
        <f>IF(ISERROR(VLOOKUP($A585,参加者名簿!$A:$D,2,FALSE))=TRUE,"",VLOOKUP($A585,参加者名簿!$A:$D,2,FALSE))</f>
        <v/>
      </c>
      <c r="D585" s="434"/>
      <c r="E585" s="433"/>
      <c r="F585" s="435"/>
      <c r="G585" s="431" t="str">
        <f>IF(ISERROR(VLOOKUP($E585,参加者名簿!$A:$D,2,FALSE))=TRUE,"",VLOOKUP($E585,参加者名簿!$A:$D,2,FALSE))</f>
        <v/>
      </c>
      <c r="H585" s="430"/>
      <c r="I585" s="417"/>
    </row>
    <row r="586" spans="1:9" ht="20.149999999999999" customHeight="1" x14ac:dyDescent="0.2">
      <c r="A586" s="433"/>
      <c r="B586" s="432"/>
      <c r="C586" s="431" t="str">
        <f>IF(ISERROR(VLOOKUP($A586,参加者名簿!$A:$D,2,FALSE))=TRUE,"",VLOOKUP($A586,参加者名簿!$A:$D,2,FALSE))</f>
        <v/>
      </c>
      <c r="D586" s="434"/>
      <c r="E586" s="433"/>
      <c r="F586" s="432"/>
      <c r="G586" s="431" t="str">
        <f>IF(ISERROR(VLOOKUP($E586,参加者名簿!$A:$D,2,FALSE))=TRUE,"",VLOOKUP($E586,参加者名簿!$A:$D,2,FALSE))</f>
        <v/>
      </c>
      <c r="H586" s="430"/>
      <c r="I586" s="417"/>
    </row>
    <row r="587" spans="1:9" ht="20.149999999999999" customHeight="1" x14ac:dyDescent="0.2">
      <c r="A587" s="433"/>
      <c r="B587" s="432"/>
      <c r="C587" s="431" t="str">
        <f>IF(ISERROR(VLOOKUP($A587,参加者名簿!$A:$D,2,FALSE))=TRUE,"",VLOOKUP($A587,参加者名簿!$A:$D,2,FALSE))</f>
        <v/>
      </c>
      <c r="D587" s="434"/>
      <c r="E587" s="433"/>
      <c r="F587" s="432"/>
      <c r="G587" s="431" t="str">
        <f>IF(ISERROR(VLOOKUP($E587,参加者名簿!$A:$D,2,FALSE))=TRUE,"",VLOOKUP($E587,参加者名簿!$A:$D,2,FALSE))</f>
        <v/>
      </c>
      <c r="H587" s="430"/>
      <c r="I587" s="417"/>
    </row>
    <row r="588" spans="1:9" ht="20.149999999999999" customHeight="1" x14ac:dyDescent="0.2">
      <c r="A588" s="433"/>
      <c r="B588" s="432"/>
      <c r="C588" s="431" t="str">
        <f>IF(ISERROR(VLOOKUP($A588,参加者名簿!$A:$D,2,FALSE))=TRUE,"",VLOOKUP($A588,参加者名簿!$A:$D,2,FALSE))</f>
        <v/>
      </c>
      <c r="D588" s="434"/>
      <c r="E588" s="433"/>
      <c r="F588" s="432"/>
      <c r="G588" s="431" t="str">
        <f>IF(ISERROR(VLOOKUP($E588,参加者名簿!$A:$D,2,FALSE))=TRUE,"",VLOOKUP($E588,参加者名簿!$A:$D,2,FALSE))</f>
        <v/>
      </c>
      <c r="H588" s="430"/>
      <c r="I588" s="417"/>
    </row>
    <row r="589" spans="1:9" ht="20.149999999999999" customHeight="1" x14ac:dyDescent="0.2">
      <c r="A589" s="433"/>
      <c r="B589" s="432"/>
      <c r="C589" s="431" t="str">
        <f>IF(ISERROR(VLOOKUP($A589,参加者名簿!$A:$D,2,FALSE))=TRUE,"",VLOOKUP($A589,参加者名簿!$A:$D,2,FALSE))</f>
        <v/>
      </c>
      <c r="D589" s="434"/>
      <c r="E589" s="433"/>
      <c r="F589" s="432"/>
      <c r="G589" s="431" t="str">
        <f>IF(ISERROR(VLOOKUP($E589,参加者名簿!$A:$D,2,FALSE))=TRUE,"",VLOOKUP($E589,参加者名簿!$A:$D,2,FALSE))</f>
        <v/>
      </c>
      <c r="H589" s="430"/>
      <c r="I589" s="417"/>
    </row>
    <row r="590" spans="1:9" ht="20.149999999999999" customHeight="1" x14ac:dyDescent="0.2">
      <c r="A590" s="433"/>
      <c r="B590" s="432"/>
      <c r="C590" s="431" t="str">
        <f>IF(ISERROR(VLOOKUP($A590,参加者名簿!$A:$D,2,FALSE))=TRUE,"",VLOOKUP($A590,参加者名簿!$A:$D,2,FALSE))</f>
        <v/>
      </c>
      <c r="D590" s="434"/>
      <c r="E590" s="433"/>
      <c r="F590" s="432"/>
      <c r="G590" s="431" t="str">
        <f>IF(ISERROR(VLOOKUP($E590,参加者名簿!$A:$D,2,FALSE))=TRUE,"",VLOOKUP($E590,参加者名簿!$A:$D,2,FALSE))</f>
        <v/>
      </c>
      <c r="H590" s="430"/>
      <c r="I590" s="417"/>
    </row>
    <row r="591" spans="1:9" ht="20.149999999999999" customHeight="1" thickBot="1" x14ac:dyDescent="0.25">
      <c r="A591" s="433"/>
      <c r="B591" s="432"/>
      <c r="C591" s="431" t="str">
        <f>IF(ISERROR(VLOOKUP($A591,参加者名簿!$A:$D,2,FALSE))=TRUE,"",VLOOKUP($A591,参加者名簿!$A:$D,2,FALSE))</f>
        <v/>
      </c>
      <c r="D591" s="434"/>
      <c r="E591" s="433"/>
      <c r="F591" s="432"/>
      <c r="G591" s="431" t="str">
        <f>IF(ISERROR(VLOOKUP($E591,参加者名簿!$A:$D,2,FALSE))=TRUE,"",VLOOKUP($E591,参加者名簿!$A:$D,2,FALSE))</f>
        <v/>
      </c>
      <c r="H591" s="430"/>
      <c r="I591" s="417"/>
    </row>
    <row r="592" spans="1:9" ht="20.149999999999999" customHeight="1" thickBot="1" x14ac:dyDescent="0.25">
      <c r="A592" s="429" t="s">
        <v>6120</v>
      </c>
      <c r="B592" s="428">
        <f>COUNTIFS(C571:C591,"農業者",D571:D591,"○")+COUNTIFS(G571:G591,"農業者",H571:H591,"○")</f>
        <v>0</v>
      </c>
      <c r="C592" s="505" t="s">
        <v>6119</v>
      </c>
      <c r="D592" s="506"/>
      <c r="E592" s="428">
        <f>COUNTIFS(C571:C591,"農業者以外",D571:D591,"○")+COUNTIFS(G571:G591,"農業者以外",H571:H591,"○")</f>
        <v>0</v>
      </c>
      <c r="F592" s="427" t="s">
        <v>6118</v>
      </c>
      <c r="G592" s="495">
        <f>SUMIF(D571:D591,"○",B571:B591)+SUMIF(H571:H591,"○",F571:F591)</f>
        <v>0</v>
      </c>
      <c r="H592" s="496"/>
      <c r="I592" s="426"/>
    </row>
    <row r="593" spans="1:20" ht="20.149999999999999" customHeight="1" x14ac:dyDescent="0.2">
      <c r="A593" s="425" t="s">
        <v>6117</v>
      </c>
      <c r="B593" s="424"/>
      <c r="C593" s="424"/>
      <c r="D593" s="424"/>
      <c r="E593" s="424"/>
      <c r="F593" s="424"/>
      <c r="G593" s="424"/>
      <c r="H593" s="423"/>
      <c r="I593" s="417"/>
    </row>
    <row r="594" spans="1:20" ht="20.149999999999999" customHeight="1" x14ac:dyDescent="0.2">
      <c r="A594" s="422"/>
      <c r="B594" s="417"/>
      <c r="C594" s="417"/>
      <c r="D594" s="417"/>
      <c r="E594" s="417"/>
      <c r="F594" s="417"/>
      <c r="G594" s="417"/>
      <c r="H594" s="421"/>
      <c r="I594" s="417"/>
    </row>
    <row r="595" spans="1:20" ht="20.149999999999999" customHeight="1" x14ac:dyDescent="0.2">
      <c r="A595" s="422"/>
      <c r="B595" s="417"/>
      <c r="C595" s="417"/>
      <c r="D595" s="417"/>
      <c r="E595" s="417"/>
      <c r="F595" s="417"/>
      <c r="G595" s="417"/>
      <c r="H595" s="421"/>
      <c r="I595" s="417"/>
    </row>
    <row r="596" spans="1:20" ht="20.149999999999999" customHeight="1" x14ac:dyDescent="0.2">
      <c r="A596" s="422"/>
      <c r="B596" s="417"/>
      <c r="C596" s="417"/>
      <c r="D596" s="417"/>
      <c r="E596" s="417"/>
      <c r="F596" s="417"/>
      <c r="G596" s="417"/>
      <c r="H596" s="421"/>
      <c r="I596" s="417"/>
    </row>
    <row r="597" spans="1:20" ht="20.149999999999999" customHeight="1" x14ac:dyDescent="0.2">
      <c r="A597" s="422"/>
      <c r="B597" s="417"/>
      <c r="C597" s="417"/>
      <c r="D597" s="417"/>
      <c r="E597" s="417"/>
      <c r="F597" s="417"/>
      <c r="G597" s="417"/>
      <c r="H597" s="421"/>
      <c r="I597" s="417"/>
    </row>
    <row r="598" spans="1:20" ht="20.149999999999999" customHeight="1" x14ac:dyDescent="0.2">
      <c r="A598" s="422"/>
      <c r="B598" s="417"/>
      <c r="C598" s="417"/>
      <c r="D598" s="417"/>
      <c r="E598" s="417"/>
      <c r="F598" s="417"/>
      <c r="G598" s="417"/>
      <c r="H598" s="421"/>
      <c r="I598" s="417"/>
    </row>
    <row r="599" spans="1:20" ht="20.149999999999999" customHeight="1" x14ac:dyDescent="0.2">
      <c r="A599" s="422"/>
      <c r="B599" s="417"/>
      <c r="C599" s="417"/>
      <c r="D599" s="417"/>
      <c r="E599" s="417"/>
      <c r="F599" s="417"/>
      <c r="G599" s="417"/>
      <c r="H599" s="421"/>
      <c r="I599" s="417"/>
    </row>
    <row r="600" spans="1:20" ht="20.149999999999999" customHeight="1" x14ac:dyDescent="0.2">
      <c r="A600" s="422"/>
      <c r="B600" s="417"/>
      <c r="C600" s="417"/>
      <c r="D600" s="417"/>
      <c r="E600" s="417"/>
      <c r="F600" s="417"/>
      <c r="G600" s="417"/>
      <c r="H600" s="421"/>
      <c r="I600" s="417"/>
    </row>
    <row r="601" spans="1:20" ht="20.149999999999999" customHeight="1" thickBot="1" x14ac:dyDescent="0.25">
      <c r="A601" s="420"/>
      <c r="B601" s="419"/>
      <c r="C601" s="419"/>
      <c r="D601" s="419"/>
      <c r="E601" s="419"/>
      <c r="F601" s="419"/>
      <c r="G601" s="419"/>
      <c r="H601" s="418"/>
      <c r="I601" s="417"/>
    </row>
    <row r="602" spans="1:20" ht="20.149999999999999" customHeight="1" thickBot="1" x14ac:dyDescent="0.25">
      <c r="A602" s="416" t="s">
        <v>6116</v>
      </c>
      <c r="B602" s="415" t="s">
        <v>6115</v>
      </c>
      <c r="C602" s="415" t="s">
        <v>6142</v>
      </c>
      <c r="D602" s="414"/>
    </row>
    <row r="603" spans="1:20" ht="20.149999999999999" customHeight="1" thickBot="1" x14ac:dyDescent="0.35">
      <c r="A603" s="465" t="str">
        <f>A560</f>
        <v>令和</v>
      </c>
      <c r="B603" s="464">
        <f>B560</f>
        <v>0</v>
      </c>
      <c r="C603" s="789" t="str">
        <f>C560</f>
        <v>年度　多面的機能支払交付金に係る作業日報</v>
      </c>
      <c r="D603" s="789"/>
      <c r="E603" s="789"/>
      <c r="F603" s="789"/>
      <c r="G603" s="463" t="s">
        <v>6143</v>
      </c>
      <c r="H603" s="462">
        <f>H560+1</f>
        <v>15</v>
      </c>
      <c r="I603" s="461">
        <f>H603</f>
        <v>15</v>
      </c>
      <c r="J603" s="455">
        <f>F604</f>
        <v>0</v>
      </c>
      <c r="K603" s="455">
        <f>B605</f>
        <v>0</v>
      </c>
      <c r="L603" s="460" t="e">
        <f>F605-J606</f>
        <v>#VALUE!</v>
      </c>
      <c r="M603" s="459">
        <f>B635</f>
        <v>0</v>
      </c>
      <c r="N603" s="459">
        <f>E635</f>
        <v>0</v>
      </c>
      <c r="O603" s="455">
        <f>B607</f>
        <v>0</v>
      </c>
      <c r="P603" s="455">
        <f>D607</f>
        <v>0</v>
      </c>
      <c r="Q603" s="455">
        <f>F607</f>
        <v>0</v>
      </c>
      <c r="R603" s="1">
        <f>B611</f>
        <v>0</v>
      </c>
      <c r="S603" s="1">
        <f>D611</f>
        <v>0</v>
      </c>
      <c r="T603" s="1">
        <f>F611</f>
        <v>0</v>
      </c>
    </row>
    <row r="604" spans="1:20" ht="20.149999999999999" customHeight="1" thickBot="1" x14ac:dyDescent="0.35">
      <c r="A604" s="458" t="s">
        <v>6131</v>
      </c>
      <c r="B604" s="501">
        <f>B561</f>
        <v>0</v>
      </c>
      <c r="C604" s="501"/>
      <c r="D604" s="501"/>
      <c r="E604" s="457" t="s">
        <v>6130</v>
      </c>
      <c r="F604" s="512"/>
      <c r="G604" s="513"/>
      <c r="H604" s="514"/>
      <c r="I604" s="456"/>
      <c r="M604" s="455"/>
      <c r="N604" s="455"/>
      <c r="O604" s="455"/>
      <c r="P604" s="455"/>
      <c r="Q604" s="455"/>
      <c r="R604" s="455"/>
    </row>
    <row r="605" spans="1:20" ht="20.149999999999999" customHeight="1" x14ac:dyDescent="0.2">
      <c r="A605" s="449" t="s">
        <v>173</v>
      </c>
      <c r="B605" s="454"/>
      <c r="C605" s="509" t="s">
        <v>6127</v>
      </c>
      <c r="D605" s="509"/>
      <c r="E605" s="454"/>
      <c r="F605" s="453" t="str">
        <f>IF((E605-B605)*24=0,"",(E605-B605)*24)</f>
        <v/>
      </c>
      <c r="G605" s="510" t="s">
        <v>6126</v>
      </c>
      <c r="H605" s="511"/>
      <c r="I605" s="450"/>
    </row>
    <row r="606" spans="1:20" ht="20.149999999999999" customHeight="1" thickBot="1" x14ac:dyDescent="0.25">
      <c r="A606" s="445" t="s">
        <v>6128</v>
      </c>
      <c r="B606" s="452"/>
      <c r="C606" s="492" t="s">
        <v>6127</v>
      </c>
      <c r="D606" s="492"/>
      <c r="E606" s="452"/>
      <c r="F606" s="451" t="str">
        <f>IF((E606-B606)*24=0,"",(E606-B606)*24)</f>
        <v/>
      </c>
      <c r="G606" s="493" t="s">
        <v>6126</v>
      </c>
      <c r="H606" s="494"/>
      <c r="I606" s="450"/>
      <c r="J606" s="1">
        <f>IF(F606="",0,F606)</f>
        <v>0</v>
      </c>
    </row>
    <row r="607" spans="1:20" ht="20.149999999999999" customHeight="1" thickTop="1" x14ac:dyDescent="0.2">
      <c r="A607" s="449" t="s">
        <v>6125</v>
      </c>
      <c r="B607" s="497"/>
      <c r="C607" s="498"/>
      <c r="D607" s="497"/>
      <c r="E607" s="498"/>
      <c r="F607" s="497"/>
      <c r="G607" s="498"/>
      <c r="H607" s="448"/>
      <c r="I607" s="441"/>
    </row>
    <row r="608" spans="1:20" ht="20.149999999999999" customHeight="1" x14ac:dyDescent="0.2">
      <c r="A608" s="447" t="s">
        <v>6124</v>
      </c>
      <c r="B608" s="499" t="str">
        <f>IF(B$607="","",(IFERROR(VLOOKUP(B$607,【選択肢】!$K$3:$O$74,2,)," ")))</f>
        <v/>
      </c>
      <c r="C608" s="500"/>
      <c r="D608" s="499" t="str">
        <f>IF(D$607="","",(IFERROR(VLOOKUP(D$607,【選択肢】!$K$3:$O$74,2,)," ")))</f>
        <v/>
      </c>
      <c r="E608" s="500"/>
      <c r="F608" s="499" t="str">
        <f>IF(F$607="","",(IFERROR(VLOOKUP(F$607,【選択肢】!$K$3:$O$74,2,)," ")))</f>
        <v/>
      </c>
      <c r="G608" s="500"/>
      <c r="H608" s="446"/>
      <c r="I608" s="441"/>
    </row>
    <row r="609" spans="1:9" ht="20.149999999999999" customHeight="1" x14ac:dyDescent="0.2">
      <c r="A609" s="447" t="s">
        <v>5</v>
      </c>
      <c r="B609" s="499" t="str">
        <f>IF(B$607="","",(IFERROR(VLOOKUP(B$607,【選択肢】!$K$3:$O$74,4,)," ")))</f>
        <v/>
      </c>
      <c r="C609" s="500"/>
      <c r="D609" s="499" t="str">
        <f>IF(D$607="","",(IFERROR(VLOOKUP(D$607,【選択肢】!$K$3:$O$74,4,)," ")))</f>
        <v/>
      </c>
      <c r="E609" s="500"/>
      <c r="F609" s="499" t="str">
        <f>IF(F$607="","",(IFERROR(VLOOKUP(F$607,【選択肢】!$K$3:$O$74,4,)," ")))</f>
        <v/>
      </c>
      <c r="G609" s="500"/>
      <c r="H609" s="446"/>
      <c r="I609" s="441"/>
    </row>
    <row r="610" spans="1:9" ht="20.149999999999999" customHeight="1" x14ac:dyDescent="0.2">
      <c r="A610" s="445" t="s">
        <v>6123</v>
      </c>
      <c r="B610" s="499" t="str">
        <f>IF(B$607="","",(IFERROR(VLOOKUP(B$607,【選択肢】!$K$3:$O$74,5,)," ")))</f>
        <v/>
      </c>
      <c r="C610" s="500"/>
      <c r="D610" s="499" t="str">
        <f>IF(D$607="","",(IFERROR(VLOOKUP(D$607,【選択肢】!$K$3:$O$74,5,)," ")))</f>
        <v/>
      </c>
      <c r="E610" s="500"/>
      <c r="F610" s="499" t="str">
        <f>IF(F$607="","",(IFERROR(VLOOKUP(F$607,【選択肢】!$K$3:$O$74,5,)," ")))</f>
        <v/>
      </c>
      <c r="G610" s="500"/>
      <c r="H610" s="444"/>
      <c r="I610" s="441"/>
    </row>
    <row r="611" spans="1:9" ht="20.149999999999999" customHeight="1" thickBot="1" x14ac:dyDescent="0.25">
      <c r="A611" s="443" t="s">
        <v>12</v>
      </c>
      <c r="B611" s="488"/>
      <c r="C611" s="489"/>
      <c r="D611" s="488"/>
      <c r="E611" s="489"/>
      <c r="F611" s="490"/>
      <c r="G611" s="491"/>
      <c r="H611" s="442"/>
      <c r="I611" s="441"/>
    </row>
    <row r="612" spans="1:9" ht="20.149999999999999" customHeight="1" x14ac:dyDescent="0.2">
      <c r="A612" s="502" t="s">
        <v>6122</v>
      </c>
      <c r="B612" s="503"/>
      <c r="C612" s="503"/>
      <c r="D612" s="503"/>
      <c r="E612" s="503"/>
      <c r="F612" s="503"/>
      <c r="G612" s="503"/>
      <c r="H612" s="504"/>
      <c r="I612" s="436"/>
    </row>
    <row r="613" spans="1:9" ht="20.149999999999999" customHeight="1" x14ac:dyDescent="0.2">
      <c r="A613" s="440" t="s">
        <v>29</v>
      </c>
      <c r="B613" s="439" t="s">
        <v>2</v>
      </c>
      <c r="C613" s="438" t="s">
        <v>6112</v>
      </c>
      <c r="D613" s="437" t="s">
        <v>6121</v>
      </c>
      <c r="E613" s="440" t="s">
        <v>29</v>
      </c>
      <c r="F613" s="439" t="s">
        <v>2</v>
      </c>
      <c r="G613" s="438" t="s">
        <v>6112</v>
      </c>
      <c r="H613" s="437" t="s">
        <v>6121</v>
      </c>
      <c r="I613" s="436"/>
    </row>
    <row r="614" spans="1:9" ht="20.149999999999999" customHeight="1" x14ac:dyDescent="0.2">
      <c r="A614" s="433"/>
      <c r="B614" s="435"/>
      <c r="C614" s="431" t="str">
        <f>IF(ISERROR(VLOOKUP($A614,参加者名簿!$A:$D,2,FALSE))=TRUE,"",VLOOKUP($A614,参加者名簿!$A:$D,2,FALSE))</f>
        <v/>
      </c>
      <c r="D614" s="434"/>
      <c r="E614" s="433"/>
      <c r="F614" s="435"/>
      <c r="G614" s="431" t="str">
        <f>IF(ISERROR(VLOOKUP($E614,参加者名簿!$A:$D,2,FALSE))=TRUE,"",VLOOKUP($E614,参加者名簿!$A:$D,2,FALSE))</f>
        <v/>
      </c>
      <c r="H614" s="430"/>
      <c r="I614" s="417"/>
    </row>
    <row r="615" spans="1:9" ht="20.149999999999999" customHeight="1" x14ac:dyDescent="0.2">
      <c r="A615" s="433"/>
      <c r="B615" s="435"/>
      <c r="C615" s="431" t="str">
        <f>IF(ISERROR(VLOOKUP($A615,参加者名簿!$A:$D,2,FALSE))=TRUE,"",VLOOKUP($A615,参加者名簿!$A:$D,2,FALSE))</f>
        <v/>
      </c>
      <c r="D615" s="434"/>
      <c r="E615" s="433"/>
      <c r="F615" s="435"/>
      <c r="G615" s="431" t="str">
        <f>IF(ISERROR(VLOOKUP($E615,参加者名簿!$A:$D,2,FALSE))=TRUE,"",VLOOKUP($E615,参加者名簿!$A:$D,2,FALSE))</f>
        <v/>
      </c>
      <c r="H615" s="430"/>
      <c r="I615" s="417"/>
    </row>
    <row r="616" spans="1:9" ht="20.149999999999999" customHeight="1" x14ac:dyDescent="0.2">
      <c r="A616" s="433"/>
      <c r="B616" s="435"/>
      <c r="C616" s="431" t="str">
        <f>IF(ISERROR(VLOOKUP($A616,参加者名簿!$A:$D,2,FALSE))=TRUE,"",VLOOKUP($A616,参加者名簿!$A:$D,2,FALSE))</f>
        <v/>
      </c>
      <c r="D616" s="434"/>
      <c r="E616" s="433"/>
      <c r="F616" s="435"/>
      <c r="G616" s="431" t="str">
        <f>IF(ISERROR(VLOOKUP($E616,参加者名簿!$A:$D,2,FALSE))=TRUE,"",VLOOKUP($E616,参加者名簿!$A:$D,2,FALSE))</f>
        <v/>
      </c>
      <c r="H616" s="430"/>
      <c r="I616" s="417"/>
    </row>
    <row r="617" spans="1:9" ht="20.149999999999999" customHeight="1" x14ac:dyDescent="0.2">
      <c r="A617" s="433"/>
      <c r="B617" s="435"/>
      <c r="C617" s="431" t="str">
        <f>IF(ISERROR(VLOOKUP($A617,参加者名簿!$A:$D,2,FALSE))=TRUE,"",VLOOKUP($A617,参加者名簿!$A:$D,2,FALSE))</f>
        <v/>
      </c>
      <c r="D617" s="434"/>
      <c r="E617" s="433"/>
      <c r="F617" s="435"/>
      <c r="G617" s="431" t="str">
        <f>IF(ISERROR(VLOOKUP($E617,参加者名簿!$A:$D,2,FALSE))=TRUE,"",VLOOKUP($E617,参加者名簿!$A:$D,2,FALSE))</f>
        <v/>
      </c>
      <c r="H617" s="430"/>
      <c r="I617" s="417"/>
    </row>
    <row r="618" spans="1:9" ht="20.149999999999999" customHeight="1" x14ac:dyDescent="0.2">
      <c r="A618" s="433"/>
      <c r="B618" s="435"/>
      <c r="C618" s="431" t="str">
        <f>IF(ISERROR(VLOOKUP($A618,参加者名簿!$A:$D,2,FALSE))=TRUE,"",VLOOKUP($A618,参加者名簿!$A:$D,2,FALSE))</f>
        <v/>
      </c>
      <c r="D618" s="434"/>
      <c r="E618" s="433"/>
      <c r="F618" s="435"/>
      <c r="G618" s="431" t="str">
        <f>IF(ISERROR(VLOOKUP($E618,参加者名簿!$A:$D,2,FALSE))=TRUE,"",VLOOKUP($E618,参加者名簿!$A:$D,2,FALSE))</f>
        <v/>
      </c>
      <c r="H618" s="430"/>
      <c r="I618" s="417"/>
    </row>
    <row r="619" spans="1:9" ht="20.149999999999999" customHeight="1" x14ac:dyDescent="0.2">
      <c r="A619" s="433"/>
      <c r="B619" s="435"/>
      <c r="C619" s="431" t="str">
        <f>IF(ISERROR(VLOOKUP($A619,参加者名簿!$A:$D,2,FALSE))=TRUE,"",VLOOKUP($A619,参加者名簿!$A:$D,2,FALSE))</f>
        <v/>
      </c>
      <c r="D619" s="434"/>
      <c r="E619" s="433"/>
      <c r="F619" s="435"/>
      <c r="G619" s="431" t="str">
        <f>IF(ISERROR(VLOOKUP($E619,参加者名簿!$A:$D,2,FALSE))=TRUE,"",VLOOKUP($E619,参加者名簿!$A:$D,2,FALSE))</f>
        <v/>
      </c>
      <c r="H619" s="430"/>
      <c r="I619" s="417"/>
    </row>
    <row r="620" spans="1:9" ht="20.149999999999999" customHeight="1" x14ac:dyDescent="0.2">
      <c r="A620" s="433"/>
      <c r="B620" s="432"/>
      <c r="C620" s="431" t="str">
        <f>IF(ISERROR(VLOOKUP($A620,参加者名簿!$A:$D,2,FALSE))=TRUE,"",VLOOKUP($A620,参加者名簿!$A:$D,2,FALSE))</f>
        <v/>
      </c>
      <c r="D620" s="434"/>
      <c r="E620" s="433"/>
      <c r="F620" s="435"/>
      <c r="G620" s="431" t="str">
        <f>IF(ISERROR(VLOOKUP($E620,参加者名簿!$A:$D,2,FALSE))=TRUE,"",VLOOKUP($E620,参加者名簿!$A:$D,2,FALSE))</f>
        <v/>
      </c>
      <c r="H620" s="430"/>
      <c r="I620" s="417"/>
    </row>
    <row r="621" spans="1:9" ht="20.149999999999999" customHeight="1" x14ac:dyDescent="0.2">
      <c r="A621" s="433"/>
      <c r="B621" s="432"/>
      <c r="C621" s="431" t="str">
        <f>IF(ISERROR(VLOOKUP($A621,参加者名簿!$A:$D,2,FALSE))=TRUE,"",VLOOKUP($A621,参加者名簿!$A:$D,2,FALSE))</f>
        <v/>
      </c>
      <c r="D621" s="434"/>
      <c r="E621" s="433"/>
      <c r="F621" s="435"/>
      <c r="G621" s="431" t="str">
        <f>IF(ISERROR(VLOOKUP($E621,参加者名簿!$A:$D,2,FALSE))=TRUE,"",VLOOKUP($E621,参加者名簿!$A:$D,2,FALSE))</f>
        <v/>
      </c>
      <c r="H621" s="430"/>
      <c r="I621" s="417"/>
    </row>
    <row r="622" spans="1:9" ht="20.149999999999999" customHeight="1" x14ac:dyDescent="0.2">
      <c r="A622" s="433"/>
      <c r="B622" s="432"/>
      <c r="C622" s="431" t="str">
        <f>IF(ISERROR(VLOOKUP($A622,参加者名簿!$A:$D,2,FALSE))=TRUE,"",VLOOKUP($A622,参加者名簿!$A:$D,2,FALSE))</f>
        <v/>
      </c>
      <c r="D622" s="434"/>
      <c r="E622" s="433"/>
      <c r="F622" s="435"/>
      <c r="G622" s="431" t="str">
        <f>IF(ISERROR(VLOOKUP($E622,参加者名簿!$A:$D,2,FALSE))=TRUE,"",VLOOKUP($E622,参加者名簿!$A:$D,2,FALSE))</f>
        <v/>
      </c>
      <c r="H622" s="430"/>
      <c r="I622" s="417"/>
    </row>
    <row r="623" spans="1:9" ht="20.149999999999999" customHeight="1" x14ac:dyDescent="0.2">
      <c r="A623" s="433"/>
      <c r="B623" s="432"/>
      <c r="C623" s="431" t="str">
        <f>IF(ISERROR(VLOOKUP($A623,参加者名簿!$A:$D,2,FALSE))=TRUE,"",VLOOKUP($A623,参加者名簿!$A:$D,2,FALSE))</f>
        <v/>
      </c>
      <c r="D623" s="434"/>
      <c r="E623" s="433"/>
      <c r="F623" s="435"/>
      <c r="G623" s="431" t="str">
        <f>IF(ISERROR(VLOOKUP($E623,参加者名簿!$A:$D,2,FALSE))=TRUE,"",VLOOKUP($E623,参加者名簿!$A:$D,2,FALSE))</f>
        <v/>
      </c>
      <c r="H623" s="430"/>
      <c r="I623" s="417"/>
    </row>
    <row r="624" spans="1:9" ht="20.149999999999999" customHeight="1" x14ac:dyDescent="0.2">
      <c r="A624" s="433"/>
      <c r="B624" s="432"/>
      <c r="C624" s="431" t="str">
        <f>IF(ISERROR(VLOOKUP($A624,参加者名簿!$A:$D,2,FALSE))=TRUE,"",VLOOKUP($A624,参加者名簿!$A:$D,2,FALSE))</f>
        <v/>
      </c>
      <c r="D624" s="434"/>
      <c r="E624" s="433"/>
      <c r="F624" s="435"/>
      <c r="G624" s="431" t="str">
        <f>IF(ISERROR(VLOOKUP($E624,参加者名簿!$A:$D,2,FALSE))=TRUE,"",VLOOKUP($E624,参加者名簿!$A:$D,2,FALSE))</f>
        <v/>
      </c>
      <c r="H624" s="430"/>
      <c r="I624" s="417"/>
    </row>
    <row r="625" spans="1:9" ht="20.149999999999999" customHeight="1" x14ac:dyDescent="0.2">
      <c r="A625" s="433"/>
      <c r="B625" s="432"/>
      <c r="C625" s="431" t="str">
        <f>IF(ISERROR(VLOOKUP($A625,参加者名簿!$A:$D,2,FALSE))=TRUE,"",VLOOKUP($A625,参加者名簿!$A:$D,2,FALSE))</f>
        <v/>
      </c>
      <c r="D625" s="434"/>
      <c r="E625" s="433"/>
      <c r="F625" s="435"/>
      <c r="G625" s="431" t="str">
        <f>IF(ISERROR(VLOOKUP($E625,参加者名簿!$A:$D,2,FALSE))=TRUE,"",VLOOKUP($E625,参加者名簿!$A:$D,2,FALSE))</f>
        <v/>
      </c>
      <c r="H625" s="430"/>
      <c r="I625" s="417"/>
    </row>
    <row r="626" spans="1:9" ht="20.149999999999999" customHeight="1" x14ac:dyDescent="0.2">
      <c r="A626" s="433"/>
      <c r="B626" s="432"/>
      <c r="C626" s="431" t="str">
        <f>IF(ISERROR(VLOOKUP($A626,参加者名簿!$A:$D,2,FALSE))=TRUE,"",VLOOKUP($A626,参加者名簿!$A:$D,2,FALSE))</f>
        <v/>
      </c>
      <c r="D626" s="434"/>
      <c r="E626" s="433"/>
      <c r="F626" s="435"/>
      <c r="G626" s="431" t="str">
        <f>IF(ISERROR(VLOOKUP($E626,参加者名簿!$A:$D,2,FALSE))=TRUE,"",VLOOKUP($E626,参加者名簿!$A:$D,2,FALSE))</f>
        <v/>
      </c>
      <c r="H626" s="430"/>
      <c r="I626" s="417"/>
    </row>
    <row r="627" spans="1:9" ht="20.149999999999999" customHeight="1" x14ac:dyDescent="0.2">
      <c r="A627" s="433"/>
      <c r="B627" s="432"/>
      <c r="C627" s="431" t="str">
        <f>IF(ISERROR(VLOOKUP($A627,参加者名簿!$A:$D,2,FALSE))=TRUE,"",VLOOKUP($A627,参加者名簿!$A:$D,2,FALSE))</f>
        <v/>
      </c>
      <c r="D627" s="434"/>
      <c r="E627" s="433"/>
      <c r="F627" s="435"/>
      <c r="G627" s="431" t="str">
        <f>IF(ISERROR(VLOOKUP($E627,参加者名簿!$A:$D,2,FALSE))=TRUE,"",VLOOKUP($E627,参加者名簿!$A:$D,2,FALSE))</f>
        <v/>
      </c>
      <c r="H627" s="430"/>
      <c r="I627" s="417"/>
    </row>
    <row r="628" spans="1:9" ht="20.149999999999999" customHeight="1" x14ac:dyDescent="0.2">
      <c r="A628" s="433"/>
      <c r="B628" s="432"/>
      <c r="C628" s="431" t="str">
        <f>IF(ISERROR(VLOOKUP($A628,参加者名簿!$A:$D,2,FALSE))=TRUE,"",VLOOKUP($A628,参加者名簿!$A:$D,2,FALSE))</f>
        <v/>
      </c>
      <c r="D628" s="434"/>
      <c r="E628" s="433"/>
      <c r="F628" s="435"/>
      <c r="G628" s="431" t="str">
        <f>IF(ISERROR(VLOOKUP($E628,参加者名簿!$A:$D,2,FALSE))=TRUE,"",VLOOKUP($E628,参加者名簿!$A:$D,2,FALSE))</f>
        <v/>
      </c>
      <c r="H628" s="430"/>
      <c r="I628" s="417"/>
    </row>
    <row r="629" spans="1:9" ht="20.149999999999999" customHeight="1" x14ac:dyDescent="0.2">
      <c r="A629" s="433"/>
      <c r="B629" s="432"/>
      <c r="C629" s="431" t="str">
        <f>IF(ISERROR(VLOOKUP($A629,参加者名簿!$A:$D,2,FALSE))=TRUE,"",VLOOKUP($A629,参加者名簿!$A:$D,2,FALSE))</f>
        <v/>
      </c>
      <c r="D629" s="434"/>
      <c r="E629" s="433"/>
      <c r="F629" s="432"/>
      <c r="G629" s="431" t="str">
        <f>IF(ISERROR(VLOOKUP($E629,参加者名簿!$A:$D,2,FALSE))=TRUE,"",VLOOKUP($E629,参加者名簿!$A:$D,2,FALSE))</f>
        <v/>
      </c>
      <c r="H629" s="430"/>
      <c r="I629" s="417"/>
    </row>
    <row r="630" spans="1:9" ht="20.149999999999999" customHeight="1" x14ac:dyDescent="0.2">
      <c r="A630" s="433"/>
      <c r="B630" s="432"/>
      <c r="C630" s="431" t="str">
        <f>IF(ISERROR(VLOOKUP($A630,参加者名簿!$A:$D,2,FALSE))=TRUE,"",VLOOKUP($A630,参加者名簿!$A:$D,2,FALSE))</f>
        <v/>
      </c>
      <c r="D630" s="434"/>
      <c r="E630" s="433"/>
      <c r="F630" s="432"/>
      <c r="G630" s="431" t="str">
        <f>IF(ISERROR(VLOOKUP($E630,参加者名簿!$A:$D,2,FALSE))=TRUE,"",VLOOKUP($E630,参加者名簿!$A:$D,2,FALSE))</f>
        <v/>
      </c>
      <c r="H630" s="430"/>
      <c r="I630" s="417"/>
    </row>
    <row r="631" spans="1:9" ht="20.149999999999999" customHeight="1" x14ac:dyDescent="0.2">
      <c r="A631" s="433"/>
      <c r="B631" s="432"/>
      <c r="C631" s="431" t="str">
        <f>IF(ISERROR(VLOOKUP($A631,参加者名簿!$A:$D,2,FALSE))=TRUE,"",VLOOKUP($A631,参加者名簿!$A:$D,2,FALSE))</f>
        <v/>
      </c>
      <c r="D631" s="434"/>
      <c r="E631" s="433"/>
      <c r="F631" s="432"/>
      <c r="G631" s="431" t="str">
        <f>IF(ISERROR(VLOOKUP($E631,参加者名簿!$A:$D,2,FALSE))=TRUE,"",VLOOKUP($E631,参加者名簿!$A:$D,2,FALSE))</f>
        <v/>
      </c>
      <c r="H631" s="430"/>
      <c r="I631" s="417"/>
    </row>
    <row r="632" spans="1:9" ht="20.149999999999999" customHeight="1" x14ac:dyDescent="0.2">
      <c r="A632" s="433"/>
      <c r="B632" s="432"/>
      <c r="C632" s="431" t="str">
        <f>IF(ISERROR(VLOOKUP($A632,参加者名簿!$A:$D,2,FALSE))=TRUE,"",VLOOKUP($A632,参加者名簿!$A:$D,2,FALSE))</f>
        <v/>
      </c>
      <c r="D632" s="434"/>
      <c r="E632" s="433"/>
      <c r="F632" s="432"/>
      <c r="G632" s="431" t="str">
        <f>IF(ISERROR(VLOOKUP($E632,参加者名簿!$A:$D,2,FALSE))=TRUE,"",VLOOKUP($E632,参加者名簿!$A:$D,2,FALSE))</f>
        <v/>
      </c>
      <c r="H632" s="430"/>
      <c r="I632" s="417"/>
    </row>
    <row r="633" spans="1:9" ht="20.149999999999999" customHeight="1" x14ac:dyDescent="0.2">
      <c r="A633" s="433"/>
      <c r="B633" s="432"/>
      <c r="C633" s="431" t="str">
        <f>IF(ISERROR(VLOOKUP($A633,参加者名簿!$A:$D,2,FALSE))=TRUE,"",VLOOKUP($A633,参加者名簿!$A:$D,2,FALSE))</f>
        <v/>
      </c>
      <c r="D633" s="434"/>
      <c r="E633" s="433"/>
      <c r="F633" s="432"/>
      <c r="G633" s="431" t="str">
        <f>IF(ISERROR(VLOOKUP($E633,参加者名簿!$A:$D,2,FALSE))=TRUE,"",VLOOKUP($E633,参加者名簿!$A:$D,2,FALSE))</f>
        <v/>
      </c>
      <c r="H633" s="430"/>
      <c r="I633" s="417"/>
    </row>
    <row r="634" spans="1:9" ht="20.149999999999999" customHeight="1" thickBot="1" x14ac:dyDescent="0.25">
      <c r="A634" s="433"/>
      <c r="B634" s="432"/>
      <c r="C634" s="431" t="str">
        <f>IF(ISERROR(VLOOKUP($A634,参加者名簿!$A:$D,2,FALSE))=TRUE,"",VLOOKUP($A634,参加者名簿!$A:$D,2,FALSE))</f>
        <v/>
      </c>
      <c r="D634" s="434"/>
      <c r="E634" s="433"/>
      <c r="F634" s="432"/>
      <c r="G634" s="431" t="str">
        <f>IF(ISERROR(VLOOKUP($E634,参加者名簿!$A:$D,2,FALSE))=TRUE,"",VLOOKUP($E634,参加者名簿!$A:$D,2,FALSE))</f>
        <v/>
      </c>
      <c r="H634" s="430"/>
      <c r="I634" s="417"/>
    </row>
    <row r="635" spans="1:9" ht="20.149999999999999" customHeight="1" thickBot="1" x14ac:dyDescent="0.25">
      <c r="A635" s="429" t="s">
        <v>6120</v>
      </c>
      <c r="B635" s="428">
        <f>COUNTIFS(C614:C634,"農業者",D614:D634,"○")+COUNTIFS(G614:G634,"農業者",H614:H634,"○")</f>
        <v>0</v>
      </c>
      <c r="C635" s="505" t="s">
        <v>6119</v>
      </c>
      <c r="D635" s="506"/>
      <c r="E635" s="428">
        <f>COUNTIFS(C614:C634,"農業者以外",D614:D634,"○")+COUNTIFS(G614:G634,"農業者以外",H614:H634,"○")</f>
        <v>0</v>
      </c>
      <c r="F635" s="427" t="s">
        <v>6118</v>
      </c>
      <c r="G635" s="495">
        <f>SUMIF(D614:D634,"○",B614:B634)+SUMIF(H614:H634,"○",F614:F634)</f>
        <v>0</v>
      </c>
      <c r="H635" s="496"/>
      <c r="I635" s="426"/>
    </row>
    <row r="636" spans="1:9" ht="20.149999999999999" customHeight="1" x14ac:dyDescent="0.2">
      <c r="A636" s="425" t="s">
        <v>6117</v>
      </c>
      <c r="B636" s="424"/>
      <c r="C636" s="424"/>
      <c r="D636" s="424"/>
      <c r="E636" s="424"/>
      <c r="F636" s="424"/>
      <c r="G636" s="424"/>
      <c r="H636" s="423"/>
      <c r="I636" s="417"/>
    </row>
    <row r="637" spans="1:9" ht="20.149999999999999" customHeight="1" x14ac:dyDescent="0.2">
      <c r="A637" s="422"/>
      <c r="B637" s="417"/>
      <c r="C637" s="417"/>
      <c r="D637" s="417"/>
      <c r="E637" s="417"/>
      <c r="F637" s="417"/>
      <c r="G637" s="417"/>
      <c r="H637" s="421"/>
      <c r="I637" s="417"/>
    </row>
    <row r="638" spans="1:9" ht="20.149999999999999" customHeight="1" x14ac:dyDescent="0.2">
      <c r="A638" s="422"/>
      <c r="B638" s="417"/>
      <c r="C638" s="417"/>
      <c r="D638" s="417"/>
      <c r="E638" s="417"/>
      <c r="F638" s="417"/>
      <c r="G638" s="417"/>
      <c r="H638" s="421"/>
      <c r="I638" s="417"/>
    </row>
    <row r="639" spans="1:9" ht="20.149999999999999" customHeight="1" x14ac:dyDescent="0.2">
      <c r="A639" s="422"/>
      <c r="B639" s="417"/>
      <c r="C639" s="417"/>
      <c r="D639" s="417"/>
      <c r="E639" s="417"/>
      <c r="F639" s="417"/>
      <c r="G639" s="417"/>
      <c r="H639" s="421"/>
      <c r="I639" s="417"/>
    </row>
    <row r="640" spans="1:9" ht="20.149999999999999" customHeight="1" x14ac:dyDescent="0.2">
      <c r="A640" s="422"/>
      <c r="B640" s="417"/>
      <c r="C640" s="417"/>
      <c r="D640" s="417"/>
      <c r="E640" s="417"/>
      <c r="F640" s="417"/>
      <c r="G640" s="417"/>
      <c r="H640" s="421"/>
      <c r="I640" s="417"/>
    </row>
    <row r="641" spans="1:20" ht="20.149999999999999" customHeight="1" x14ac:dyDescent="0.2">
      <c r="A641" s="422"/>
      <c r="B641" s="417"/>
      <c r="C641" s="417"/>
      <c r="D641" s="417"/>
      <c r="E641" s="417"/>
      <c r="F641" s="417"/>
      <c r="G641" s="417"/>
      <c r="H641" s="421"/>
      <c r="I641" s="417"/>
    </row>
    <row r="642" spans="1:20" ht="20.149999999999999" customHeight="1" x14ac:dyDescent="0.2">
      <c r="A642" s="422"/>
      <c r="B642" s="417"/>
      <c r="C642" s="417"/>
      <c r="D642" s="417"/>
      <c r="E642" s="417"/>
      <c r="F642" s="417"/>
      <c r="G642" s="417"/>
      <c r="H642" s="421"/>
      <c r="I642" s="417"/>
    </row>
    <row r="643" spans="1:20" ht="20.149999999999999" customHeight="1" x14ac:dyDescent="0.2">
      <c r="A643" s="422"/>
      <c r="B643" s="417"/>
      <c r="C643" s="417"/>
      <c r="D643" s="417"/>
      <c r="E643" s="417"/>
      <c r="F643" s="417"/>
      <c r="G643" s="417"/>
      <c r="H643" s="421"/>
      <c r="I643" s="417"/>
    </row>
    <row r="644" spans="1:20" ht="20.149999999999999" customHeight="1" thickBot="1" x14ac:dyDescent="0.25">
      <c r="A644" s="420"/>
      <c r="B644" s="419"/>
      <c r="C644" s="419"/>
      <c r="D644" s="419"/>
      <c r="E644" s="419"/>
      <c r="F644" s="419"/>
      <c r="G644" s="419"/>
      <c r="H644" s="418"/>
      <c r="I644" s="417"/>
    </row>
    <row r="645" spans="1:20" ht="20.149999999999999" customHeight="1" thickBot="1" x14ac:dyDescent="0.25">
      <c r="A645" s="416" t="s">
        <v>6116</v>
      </c>
      <c r="B645" s="415" t="s">
        <v>6115</v>
      </c>
      <c r="C645" s="415" t="s">
        <v>6137</v>
      </c>
      <c r="D645" s="414"/>
    </row>
    <row r="646" spans="1:20" ht="20.149999999999999" customHeight="1" thickBot="1" x14ac:dyDescent="0.35">
      <c r="A646" s="465" t="str">
        <f>A603</f>
        <v>令和</v>
      </c>
      <c r="B646" s="464">
        <f>B603</f>
        <v>0</v>
      </c>
      <c r="C646" s="789" t="str">
        <f>C603</f>
        <v>年度　多面的機能支払交付金に係る作業日報</v>
      </c>
      <c r="D646" s="789"/>
      <c r="E646" s="789"/>
      <c r="F646" s="789"/>
      <c r="G646" s="463" t="s">
        <v>6138</v>
      </c>
      <c r="H646" s="462">
        <f>H603+1</f>
        <v>16</v>
      </c>
      <c r="I646" s="461">
        <f>H646</f>
        <v>16</v>
      </c>
      <c r="J646" s="455">
        <f>F647</f>
        <v>0</v>
      </c>
      <c r="K646" s="455">
        <f>B648</f>
        <v>0</v>
      </c>
      <c r="L646" s="460" t="e">
        <f>F648-J649</f>
        <v>#VALUE!</v>
      </c>
      <c r="M646" s="459">
        <f>B678</f>
        <v>0</v>
      </c>
      <c r="N646" s="459">
        <f>E678</f>
        <v>0</v>
      </c>
      <c r="O646" s="455">
        <f>B650</f>
        <v>0</v>
      </c>
      <c r="P646" s="455">
        <f>D650</f>
        <v>0</v>
      </c>
      <c r="Q646" s="455">
        <f>F650</f>
        <v>0</v>
      </c>
      <c r="R646" s="1">
        <f>B654</f>
        <v>0</v>
      </c>
      <c r="S646" s="1">
        <f>D654</f>
        <v>0</v>
      </c>
      <c r="T646" s="1">
        <f>F654</f>
        <v>0</v>
      </c>
    </row>
    <row r="647" spans="1:20" ht="20.149999999999999" customHeight="1" thickBot="1" x14ac:dyDescent="0.35">
      <c r="A647" s="458" t="s">
        <v>6131</v>
      </c>
      <c r="B647" s="501">
        <f>B604</f>
        <v>0</v>
      </c>
      <c r="C647" s="501"/>
      <c r="D647" s="501"/>
      <c r="E647" s="457" t="s">
        <v>6130</v>
      </c>
      <c r="F647" s="512"/>
      <c r="G647" s="513"/>
      <c r="H647" s="514"/>
      <c r="I647" s="456"/>
      <c r="M647" s="455"/>
      <c r="N647" s="455"/>
      <c r="O647" s="455"/>
      <c r="P647" s="455"/>
      <c r="Q647" s="455"/>
      <c r="R647" s="455"/>
    </row>
    <row r="648" spans="1:20" ht="20.149999999999999" customHeight="1" x14ac:dyDescent="0.2">
      <c r="A648" s="449" t="s">
        <v>173</v>
      </c>
      <c r="B648" s="454"/>
      <c r="C648" s="509" t="s">
        <v>6135</v>
      </c>
      <c r="D648" s="509"/>
      <c r="E648" s="454"/>
      <c r="F648" s="453" t="str">
        <f>IF((E648-B648)*24=0,"",(E648-B648)*24)</f>
        <v/>
      </c>
      <c r="G648" s="510" t="s">
        <v>6126</v>
      </c>
      <c r="H648" s="511"/>
      <c r="I648" s="450"/>
    </row>
    <row r="649" spans="1:20" ht="20.149999999999999" customHeight="1" thickBot="1" x14ac:dyDescent="0.25">
      <c r="A649" s="445" t="s">
        <v>6128</v>
      </c>
      <c r="B649" s="452"/>
      <c r="C649" s="492" t="s">
        <v>6135</v>
      </c>
      <c r="D649" s="492"/>
      <c r="E649" s="452"/>
      <c r="F649" s="451" t="str">
        <f>IF((E649-B649)*24=0,"",(E649-B649)*24)</f>
        <v/>
      </c>
      <c r="G649" s="493" t="s">
        <v>6126</v>
      </c>
      <c r="H649" s="494"/>
      <c r="I649" s="450"/>
      <c r="J649" s="1">
        <f>IF(F649="",0,F649)</f>
        <v>0</v>
      </c>
    </row>
    <row r="650" spans="1:20" ht="20.149999999999999" customHeight="1" thickTop="1" x14ac:dyDescent="0.2">
      <c r="A650" s="449" t="s">
        <v>6125</v>
      </c>
      <c r="B650" s="497"/>
      <c r="C650" s="498"/>
      <c r="D650" s="497"/>
      <c r="E650" s="498"/>
      <c r="F650" s="497"/>
      <c r="G650" s="498"/>
      <c r="H650" s="448"/>
      <c r="I650" s="441"/>
    </row>
    <row r="651" spans="1:20" ht="20.149999999999999" customHeight="1" x14ac:dyDescent="0.2">
      <c r="A651" s="447" t="s">
        <v>6124</v>
      </c>
      <c r="B651" s="499" t="str">
        <f>IF(B$650="","",(IFERROR(VLOOKUP(B$650,【選択肢】!$K$3:$O$74,2,)," ")))</f>
        <v/>
      </c>
      <c r="C651" s="500"/>
      <c r="D651" s="499" t="str">
        <f>IF(D$650="","",(IFERROR(VLOOKUP(D$650,【選択肢】!$K$3:$O$74,2,)," ")))</f>
        <v/>
      </c>
      <c r="E651" s="500"/>
      <c r="F651" s="499" t="str">
        <f>IF(F$650="","",(IFERROR(VLOOKUP(F$650,【選択肢】!$K$3:$O$74,2,)," ")))</f>
        <v/>
      </c>
      <c r="G651" s="500"/>
      <c r="H651" s="446"/>
      <c r="I651" s="441"/>
    </row>
    <row r="652" spans="1:20" ht="20.149999999999999" customHeight="1" x14ac:dyDescent="0.2">
      <c r="A652" s="447" t="s">
        <v>5</v>
      </c>
      <c r="B652" s="499" t="str">
        <f>IF(B$650="","",(IFERROR(VLOOKUP(B$650,【選択肢】!$K$3:$O$74,4,)," ")))</f>
        <v/>
      </c>
      <c r="C652" s="500"/>
      <c r="D652" s="499" t="str">
        <f>IF(D$650="","",(IFERROR(VLOOKUP(D$650,【選択肢】!$K$3:$O$74,4,)," ")))</f>
        <v/>
      </c>
      <c r="E652" s="500"/>
      <c r="F652" s="499" t="str">
        <f>IF(F$650="","",(IFERROR(VLOOKUP(F$650,【選択肢】!$K$3:$O$74,4,)," ")))</f>
        <v/>
      </c>
      <c r="G652" s="500"/>
      <c r="H652" s="446"/>
      <c r="I652" s="441"/>
    </row>
    <row r="653" spans="1:20" ht="20.149999999999999" customHeight="1" x14ac:dyDescent="0.2">
      <c r="A653" s="445" t="s">
        <v>6123</v>
      </c>
      <c r="B653" s="499" t="str">
        <f>IF(B$650="","",(IFERROR(VLOOKUP(B$650,【選択肢】!$K$3:$O$74,5,)," ")))</f>
        <v/>
      </c>
      <c r="C653" s="500"/>
      <c r="D653" s="499" t="str">
        <f>IF(D$650="","",(IFERROR(VLOOKUP(D$650,【選択肢】!$K$3:$O$74,5,)," ")))</f>
        <v/>
      </c>
      <c r="E653" s="500"/>
      <c r="F653" s="499" t="str">
        <f>IF(F$650="","",(IFERROR(VLOOKUP(F$650,【選択肢】!$K$3:$O$74,5,)," ")))</f>
        <v/>
      </c>
      <c r="G653" s="500"/>
      <c r="H653" s="444"/>
      <c r="I653" s="441"/>
    </row>
    <row r="654" spans="1:20" ht="20.149999999999999" customHeight="1" thickBot="1" x14ac:dyDescent="0.25">
      <c r="A654" s="443" t="s">
        <v>12</v>
      </c>
      <c r="B654" s="488"/>
      <c r="C654" s="489"/>
      <c r="D654" s="488"/>
      <c r="E654" s="489"/>
      <c r="F654" s="490"/>
      <c r="G654" s="491"/>
      <c r="H654" s="442"/>
      <c r="I654" s="441"/>
    </row>
    <row r="655" spans="1:20" ht="20.149999999999999" customHeight="1" x14ac:dyDescent="0.2">
      <c r="A655" s="502" t="s">
        <v>6122</v>
      </c>
      <c r="B655" s="503"/>
      <c r="C655" s="503"/>
      <c r="D655" s="503"/>
      <c r="E655" s="503"/>
      <c r="F655" s="503"/>
      <c r="G655" s="503"/>
      <c r="H655" s="504"/>
      <c r="I655" s="436"/>
    </row>
    <row r="656" spans="1:20" ht="20.149999999999999" customHeight="1" x14ac:dyDescent="0.2">
      <c r="A656" s="440" t="s">
        <v>29</v>
      </c>
      <c r="B656" s="439" t="s">
        <v>2</v>
      </c>
      <c r="C656" s="438" t="s">
        <v>6112</v>
      </c>
      <c r="D656" s="437" t="s">
        <v>6121</v>
      </c>
      <c r="E656" s="440" t="s">
        <v>29</v>
      </c>
      <c r="F656" s="439" t="s">
        <v>2</v>
      </c>
      <c r="G656" s="438" t="s">
        <v>6112</v>
      </c>
      <c r="H656" s="437" t="s">
        <v>6121</v>
      </c>
      <c r="I656" s="436"/>
    </row>
    <row r="657" spans="1:9" ht="20.149999999999999" customHeight="1" x14ac:dyDescent="0.2">
      <c r="A657" s="433"/>
      <c r="B657" s="435"/>
      <c r="C657" s="431" t="str">
        <f>IF(ISERROR(VLOOKUP($A657,参加者名簿!$A:$D,2,FALSE))=TRUE,"",VLOOKUP($A657,参加者名簿!$A:$D,2,FALSE))</f>
        <v/>
      </c>
      <c r="D657" s="434"/>
      <c r="E657" s="433"/>
      <c r="F657" s="435"/>
      <c r="G657" s="431" t="str">
        <f>IF(ISERROR(VLOOKUP($E657,参加者名簿!$A:$D,2,FALSE))=TRUE,"",VLOOKUP($E657,参加者名簿!$A:$D,2,FALSE))</f>
        <v/>
      </c>
      <c r="H657" s="430"/>
      <c r="I657" s="417"/>
    </row>
    <row r="658" spans="1:9" ht="20.149999999999999" customHeight="1" x14ac:dyDescent="0.2">
      <c r="A658" s="433"/>
      <c r="B658" s="435"/>
      <c r="C658" s="431" t="str">
        <f>IF(ISERROR(VLOOKUP($A658,参加者名簿!$A:$D,2,FALSE))=TRUE,"",VLOOKUP($A658,参加者名簿!$A:$D,2,FALSE))</f>
        <v/>
      </c>
      <c r="D658" s="434"/>
      <c r="E658" s="433"/>
      <c r="F658" s="435"/>
      <c r="G658" s="431" t="str">
        <f>IF(ISERROR(VLOOKUP($E658,参加者名簿!$A:$D,2,FALSE))=TRUE,"",VLOOKUP($E658,参加者名簿!$A:$D,2,FALSE))</f>
        <v/>
      </c>
      <c r="H658" s="430"/>
      <c r="I658" s="417"/>
    </row>
    <row r="659" spans="1:9" ht="20.149999999999999" customHeight="1" x14ac:dyDescent="0.2">
      <c r="A659" s="433"/>
      <c r="B659" s="435"/>
      <c r="C659" s="431" t="str">
        <f>IF(ISERROR(VLOOKUP($A659,参加者名簿!$A:$D,2,FALSE))=TRUE,"",VLOOKUP($A659,参加者名簿!$A:$D,2,FALSE))</f>
        <v/>
      </c>
      <c r="D659" s="434"/>
      <c r="E659" s="433"/>
      <c r="F659" s="435"/>
      <c r="G659" s="431" t="str">
        <f>IF(ISERROR(VLOOKUP($E659,参加者名簿!$A:$D,2,FALSE))=TRUE,"",VLOOKUP($E659,参加者名簿!$A:$D,2,FALSE))</f>
        <v/>
      </c>
      <c r="H659" s="430"/>
      <c r="I659" s="417"/>
    </row>
    <row r="660" spans="1:9" ht="20.149999999999999" customHeight="1" x14ac:dyDescent="0.2">
      <c r="A660" s="433"/>
      <c r="B660" s="435"/>
      <c r="C660" s="431" t="str">
        <f>IF(ISERROR(VLOOKUP($A660,参加者名簿!$A:$D,2,FALSE))=TRUE,"",VLOOKUP($A660,参加者名簿!$A:$D,2,FALSE))</f>
        <v/>
      </c>
      <c r="D660" s="434"/>
      <c r="E660" s="433"/>
      <c r="F660" s="435"/>
      <c r="G660" s="431" t="str">
        <f>IF(ISERROR(VLOOKUP($E660,参加者名簿!$A:$D,2,FALSE))=TRUE,"",VLOOKUP($E660,参加者名簿!$A:$D,2,FALSE))</f>
        <v/>
      </c>
      <c r="H660" s="430"/>
      <c r="I660" s="417"/>
    </row>
    <row r="661" spans="1:9" ht="20.149999999999999" customHeight="1" x14ac:dyDescent="0.2">
      <c r="A661" s="433"/>
      <c r="B661" s="435"/>
      <c r="C661" s="431" t="str">
        <f>IF(ISERROR(VLOOKUP($A661,参加者名簿!$A:$D,2,FALSE))=TRUE,"",VLOOKUP($A661,参加者名簿!$A:$D,2,FALSE))</f>
        <v/>
      </c>
      <c r="D661" s="434"/>
      <c r="E661" s="433"/>
      <c r="F661" s="435"/>
      <c r="G661" s="431" t="str">
        <f>IF(ISERROR(VLOOKUP($E661,参加者名簿!$A:$D,2,FALSE))=TRUE,"",VLOOKUP($E661,参加者名簿!$A:$D,2,FALSE))</f>
        <v/>
      </c>
      <c r="H661" s="430"/>
      <c r="I661" s="417"/>
    </row>
    <row r="662" spans="1:9" ht="20.149999999999999" customHeight="1" x14ac:dyDescent="0.2">
      <c r="A662" s="433"/>
      <c r="B662" s="435"/>
      <c r="C662" s="431" t="str">
        <f>IF(ISERROR(VLOOKUP($A662,参加者名簿!$A:$D,2,FALSE))=TRUE,"",VLOOKUP($A662,参加者名簿!$A:$D,2,FALSE))</f>
        <v/>
      </c>
      <c r="D662" s="434"/>
      <c r="E662" s="433"/>
      <c r="F662" s="435"/>
      <c r="G662" s="431" t="str">
        <f>IF(ISERROR(VLOOKUP($E662,参加者名簿!$A:$D,2,FALSE))=TRUE,"",VLOOKUP($E662,参加者名簿!$A:$D,2,FALSE))</f>
        <v/>
      </c>
      <c r="H662" s="430"/>
      <c r="I662" s="417"/>
    </row>
    <row r="663" spans="1:9" ht="20.149999999999999" customHeight="1" x14ac:dyDescent="0.2">
      <c r="A663" s="433"/>
      <c r="B663" s="435"/>
      <c r="C663" s="431" t="str">
        <f>IF(ISERROR(VLOOKUP($A663,参加者名簿!$A:$D,2,FALSE))=TRUE,"",VLOOKUP($A663,参加者名簿!$A:$D,2,FALSE))</f>
        <v/>
      </c>
      <c r="D663" s="434"/>
      <c r="E663" s="433"/>
      <c r="F663" s="435"/>
      <c r="G663" s="431" t="str">
        <f>IF(ISERROR(VLOOKUP($E663,参加者名簿!$A:$D,2,FALSE))=TRUE,"",VLOOKUP($E663,参加者名簿!$A:$D,2,FALSE))</f>
        <v/>
      </c>
      <c r="H663" s="430"/>
      <c r="I663" s="417"/>
    </row>
    <row r="664" spans="1:9" ht="20.149999999999999" customHeight="1" x14ac:dyDescent="0.2">
      <c r="A664" s="433"/>
      <c r="B664" s="435"/>
      <c r="C664" s="431" t="str">
        <f>IF(ISERROR(VLOOKUP($A664,参加者名簿!$A:$D,2,FALSE))=TRUE,"",VLOOKUP($A664,参加者名簿!$A:$D,2,FALSE))</f>
        <v/>
      </c>
      <c r="D664" s="434"/>
      <c r="E664" s="433"/>
      <c r="F664" s="435"/>
      <c r="G664" s="431" t="str">
        <f>IF(ISERROR(VLOOKUP($E664,参加者名簿!$A:$D,2,FALSE))=TRUE,"",VLOOKUP($E664,参加者名簿!$A:$D,2,FALSE))</f>
        <v/>
      </c>
      <c r="H664" s="430"/>
      <c r="I664" s="417"/>
    </row>
    <row r="665" spans="1:9" ht="20.149999999999999" customHeight="1" x14ac:dyDescent="0.2">
      <c r="A665" s="433"/>
      <c r="B665" s="435"/>
      <c r="C665" s="431" t="str">
        <f>IF(ISERROR(VLOOKUP($A665,参加者名簿!$A:$D,2,FALSE))=TRUE,"",VLOOKUP($A665,参加者名簿!$A:$D,2,FALSE))</f>
        <v/>
      </c>
      <c r="D665" s="434"/>
      <c r="E665" s="433"/>
      <c r="F665" s="435"/>
      <c r="G665" s="431" t="str">
        <f>IF(ISERROR(VLOOKUP($E665,参加者名簿!$A:$D,2,FALSE))=TRUE,"",VLOOKUP($E665,参加者名簿!$A:$D,2,FALSE))</f>
        <v/>
      </c>
      <c r="H665" s="430"/>
      <c r="I665" s="417"/>
    </row>
    <row r="666" spans="1:9" ht="20.149999999999999" customHeight="1" x14ac:dyDescent="0.2">
      <c r="A666" s="433"/>
      <c r="B666" s="435"/>
      <c r="C666" s="431" t="str">
        <f>IF(ISERROR(VLOOKUP($A666,参加者名簿!$A:$D,2,FALSE))=TRUE,"",VLOOKUP($A666,参加者名簿!$A:$D,2,FALSE))</f>
        <v/>
      </c>
      <c r="D666" s="434"/>
      <c r="E666" s="433"/>
      <c r="F666" s="435"/>
      <c r="G666" s="431" t="str">
        <f>IF(ISERROR(VLOOKUP($E666,参加者名簿!$A:$D,2,FALSE))=TRUE,"",VLOOKUP($E666,参加者名簿!$A:$D,2,FALSE))</f>
        <v/>
      </c>
      <c r="H666" s="430"/>
      <c r="I666" s="417"/>
    </row>
    <row r="667" spans="1:9" ht="20.149999999999999" customHeight="1" x14ac:dyDescent="0.2">
      <c r="A667" s="433"/>
      <c r="B667" s="435"/>
      <c r="C667" s="431" t="str">
        <f>IF(ISERROR(VLOOKUP($A667,参加者名簿!$A:$D,2,FALSE))=TRUE,"",VLOOKUP($A667,参加者名簿!$A:$D,2,FALSE))</f>
        <v/>
      </c>
      <c r="D667" s="434"/>
      <c r="E667" s="433"/>
      <c r="F667" s="435"/>
      <c r="G667" s="431" t="str">
        <f>IF(ISERROR(VLOOKUP($E667,参加者名簿!$A:$D,2,FALSE))=TRUE,"",VLOOKUP($E667,参加者名簿!$A:$D,2,FALSE))</f>
        <v/>
      </c>
      <c r="H667" s="430"/>
      <c r="I667" s="417"/>
    </row>
    <row r="668" spans="1:9" ht="20.149999999999999" customHeight="1" x14ac:dyDescent="0.2">
      <c r="A668" s="433"/>
      <c r="B668" s="432"/>
      <c r="C668" s="431" t="str">
        <f>IF(ISERROR(VLOOKUP($A668,参加者名簿!$A:$D,2,FALSE))=TRUE,"",VLOOKUP($A668,参加者名簿!$A:$D,2,FALSE))</f>
        <v/>
      </c>
      <c r="D668" s="434"/>
      <c r="E668" s="433"/>
      <c r="F668" s="435"/>
      <c r="G668" s="431" t="str">
        <f>IF(ISERROR(VLOOKUP($E668,参加者名簿!$A:$D,2,FALSE))=TRUE,"",VLOOKUP($E668,参加者名簿!$A:$D,2,FALSE))</f>
        <v/>
      </c>
      <c r="H668" s="430"/>
      <c r="I668" s="417"/>
    </row>
    <row r="669" spans="1:9" ht="20.149999999999999" customHeight="1" x14ac:dyDescent="0.2">
      <c r="A669" s="433"/>
      <c r="B669" s="432"/>
      <c r="C669" s="431" t="str">
        <f>IF(ISERROR(VLOOKUP($A669,参加者名簿!$A:$D,2,FALSE))=TRUE,"",VLOOKUP($A669,参加者名簿!$A:$D,2,FALSE))</f>
        <v/>
      </c>
      <c r="D669" s="434"/>
      <c r="E669" s="433"/>
      <c r="F669" s="435"/>
      <c r="G669" s="431" t="str">
        <f>IF(ISERROR(VLOOKUP($E669,参加者名簿!$A:$D,2,FALSE))=TRUE,"",VLOOKUP($E669,参加者名簿!$A:$D,2,FALSE))</f>
        <v/>
      </c>
      <c r="H669" s="430"/>
      <c r="I669" s="417"/>
    </row>
    <row r="670" spans="1:9" ht="20.149999999999999" customHeight="1" x14ac:dyDescent="0.2">
      <c r="A670" s="433"/>
      <c r="B670" s="432"/>
      <c r="C670" s="431" t="str">
        <f>IF(ISERROR(VLOOKUP($A670,参加者名簿!$A:$D,2,FALSE))=TRUE,"",VLOOKUP($A670,参加者名簿!$A:$D,2,FALSE))</f>
        <v/>
      </c>
      <c r="D670" s="434"/>
      <c r="E670" s="433"/>
      <c r="F670" s="435"/>
      <c r="G670" s="431" t="str">
        <f>IF(ISERROR(VLOOKUP($E670,参加者名簿!$A:$D,2,FALSE))=TRUE,"",VLOOKUP($E670,参加者名簿!$A:$D,2,FALSE))</f>
        <v/>
      </c>
      <c r="H670" s="430"/>
      <c r="I670" s="417"/>
    </row>
    <row r="671" spans="1:9" ht="20.149999999999999" customHeight="1" x14ac:dyDescent="0.2">
      <c r="A671" s="433"/>
      <c r="B671" s="432"/>
      <c r="C671" s="431" t="str">
        <f>IF(ISERROR(VLOOKUP($A671,参加者名簿!$A:$D,2,FALSE))=TRUE,"",VLOOKUP($A671,参加者名簿!$A:$D,2,FALSE))</f>
        <v/>
      </c>
      <c r="D671" s="434"/>
      <c r="E671" s="433"/>
      <c r="F671" s="435"/>
      <c r="G671" s="431" t="str">
        <f>IF(ISERROR(VLOOKUP($E671,参加者名簿!$A:$D,2,FALSE))=TRUE,"",VLOOKUP($E671,参加者名簿!$A:$D,2,FALSE))</f>
        <v/>
      </c>
      <c r="H671" s="430"/>
      <c r="I671" s="417"/>
    </row>
    <row r="672" spans="1:9" ht="20.149999999999999" customHeight="1" x14ac:dyDescent="0.2">
      <c r="A672" s="433"/>
      <c r="B672" s="432"/>
      <c r="C672" s="431" t="str">
        <f>IF(ISERROR(VLOOKUP($A672,参加者名簿!$A:$D,2,FALSE))=TRUE,"",VLOOKUP($A672,参加者名簿!$A:$D,2,FALSE))</f>
        <v/>
      </c>
      <c r="D672" s="434"/>
      <c r="E672" s="433"/>
      <c r="F672" s="432"/>
      <c r="G672" s="431" t="str">
        <f>IF(ISERROR(VLOOKUP($E672,参加者名簿!$A:$D,2,FALSE))=TRUE,"",VLOOKUP($E672,参加者名簿!$A:$D,2,FALSE))</f>
        <v/>
      </c>
      <c r="H672" s="430"/>
      <c r="I672" s="417"/>
    </row>
    <row r="673" spans="1:9" ht="20.149999999999999" customHeight="1" x14ac:dyDescent="0.2">
      <c r="A673" s="433"/>
      <c r="B673" s="432"/>
      <c r="C673" s="431" t="str">
        <f>IF(ISERROR(VLOOKUP($A673,参加者名簿!$A:$D,2,FALSE))=TRUE,"",VLOOKUP($A673,参加者名簿!$A:$D,2,FALSE))</f>
        <v/>
      </c>
      <c r="D673" s="434"/>
      <c r="E673" s="433"/>
      <c r="F673" s="432"/>
      <c r="G673" s="431" t="str">
        <f>IF(ISERROR(VLOOKUP($E673,参加者名簿!$A:$D,2,FALSE))=TRUE,"",VLOOKUP($E673,参加者名簿!$A:$D,2,FALSE))</f>
        <v/>
      </c>
      <c r="H673" s="430"/>
      <c r="I673" s="417"/>
    </row>
    <row r="674" spans="1:9" ht="20.149999999999999" customHeight="1" x14ac:dyDescent="0.2">
      <c r="A674" s="433"/>
      <c r="B674" s="432"/>
      <c r="C674" s="431" t="str">
        <f>IF(ISERROR(VLOOKUP($A674,参加者名簿!$A:$D,2,FALSE))=TRUE,"",VLOOKUP($A674,参加者名簿!$A:$D,2,FALSE))</f>
        <v/>
      </c>
      <c r="D674" s="434"/>
      <c r="E674" s="433"/>
      <c r="F674" s="432"/>
      <c r="G674" s="431" t="str">
        <f>IF(ISERROR(VLOOKUP($E674,参加者名簿!$A:$D,2,FALSE))=TRUE,"",VLOOKUP($E674,参加者名簿!$A:$D,2,FALSE))</f>
        <v/>
      </c>
      <c r="H674" s="430"/>
      <c r="I674" s="417"/>
    </row>
    <row r="675" spans="1:9" ht="20.149999999999999" customHeight="1" x14ac:dyDescent="0.2">
      <c r="A675" s="433"/>
      <c r="B675" s="432"/>
      <c r="C675" s="431" t="str">
        <f>IF(ISERROR(VLOOKUP($A675,参加者名簿!$A:$D,2,FALSE))=TRUE,"",VLOOKUP($A675,参加者名簿!$A:$D,2,FALSE))</f>
        <v/>
      </c>
      <c r="D675" s="434"/>
      <c r="E675" s="433"/>
      <c r="F675" s="432"/>
      <c r="G675" s="431" t="str">
        <f>IF(ISERROR(VLOOKUP($E675,参加者名簿!$A:$D,2,FALSE))=TRUE,"",VLOOKUP($E675,参加者名簿!$A:$D,2,FALSE))</f>
        <v/>
      </c>
      <c r="H675" s="430"/>
      <c r="I675" s="417"/>
    </row>
    <row r="676" spans="1:9" ht="20.149999999999999" customHeight="1" x14ac:dyDescent="0.2">
      <c r="A676" s="433"/>
      <c r="B676" s="432"/>
      <c r="C676" s="431" t="str">
        <f>IF(ISERROR(VLOOKUP($A676,参加者名簿!$A:$D,2,FALSE))=TRUE,"",VLOOKUP($A676,参加者名簿!$A:$D,2,FALSE))</f>
        <v/>
      </c>
      <c r="D676" s="434"/>
      <c r="E676" s="433"/>
      <c r="F676" s="432"/>
      <c r="G676" s="431" t="str">
        <f>IF(ISERROR(VLOOKUP($E676,参加者名簿!$A:$D,2,FALSE))=TRUE,"",VLOOKUP($E676,参加者名簿!$A:$D,2,FALSE))</f>
        <v/>
      </c>
      <c r="H676" s="430"/>
      <c r="I676" s="417"/>
    </row>
    <row r="677" spans="1:9" ht="20.149999999999999" customHeight="1" thickBot="1" x14ac:dyDescent="0.25">
      <c r="A677" s="433"/>
      <c r="B677" s="432"/>
      <c r="C677" s="431" t="str">
        <f>IF(ISERROR(VLOOKUP($A677,参加者名簿!$A:$D,2,FALSE))=TRUE,"",VLOOKUP($A677,参加者名簿!$A:$D,2,FALSE))</f>
        <v/>
      </c>
      <c r="D677" s="434"/>
      <c r="E677" s="433"/>
      <c r="F677" s="432"/>
      <c r="G677" s="431" t="str">
        <f>IF(ISERROR(VLOOKUP($E677,参加者名簿!$A:$D,2,FALSE))=TRUE,"",VLOOKUP($E677,参加者名簿!$A:$D,2,FALSE))</f>
        <v/>
      </c>
      <c r="H677" s="430"/>
      <c r="I677" s="417"/>
    </row>
    <row r="678" spans="1:9" ht="20.149999999999999" customHeight="1" thickBot="1" x14ac:dyDescent="0.25">
      <c r="A678" s="429" t="s">
        <v>6120</v>
      </c>
      <c r="B678" s="428">
        <f>COUNTIFS(C657:C677,"農業者",D657:D677,"○")+COUNTIFS(G657:G677,"農業者",H657:H677,"○")</f>
        <v>0</v>
      </c>
      <c r="C678" s="505" t="s">
        <v>6119</v>
      </c>
      <c r="D678" s="506"/>
      <c r="E678" s="428">
        <f>COUNTIFS(C657:C677,"農業者以外",D657:D677,"○")+COUNTIFS(G657:G677,"農業者以外",H657:H677,"○")</f>
        <v>0</v>
      </c>
      <c r="F678" s="427" t="s">
        <v>6118</v>
      </c>
      <c r="G678" s="495">
        <f>SUMIF(D657:D677,"○",B657:B677)+SUMIF(H657:H677,"○",F657:F677)</f>
        <v>0</v>
      </c>
      <c r="H678" s="496"/>
      <c r="I678" s="426"/>
    </row>
    <row r="679" spans="1:9" ht="20.149999999999999" customHeight="1" x14ac:dyDescent="0.2">
      <c r="A679" s="425" t="s">
        <v>6117</v>
      </c>
      <c r="B679" s="424"/>
      <c r="C679" s="424"/>
      <c r="D679" s="424"/>
      <c r="E679" s="424"/>
      <c r="F679" s="424"/>
      <c r="G679" s="424"/>
      <c r="H679" s="423"/>
      <c r="I679" s="417"/>
    </row>
    <row r="680" spans="1:9" ht="20.149999999999999" customHeight="1" x14ac:dyDescent="0.2">
      <c r="A680" s="422"/>
      <c r="B680" s="417"/>
      <c r="C680" s="417"/>
      <c r="D680" s="417"/>
      <c r="E680" s="417"/>
      <c r="F680" s="417"/>
      <c r="G680" s="417"/>
      <c r="H680" s="421"/>
      <c r="I680" s="417"/>
    </row>
    <row r="681" spans="1:9" ht="20.149999999999999" customHeight="1" x14ac:dyDescent="0.2">
      <c r="A681" s="422"/>
      <c r="B681" s="417"/>
      <c r="C681" s="417"/>
      <c r="D681" s="417"/>
      <c r="E681" s="417"/>
      <c r="F681" s="417"/>
      <c r="G681" s="417"/>
      <c r="H681" s="421"/>
      <c r="I681" s="417"/>
    </row>
    <row r="682" spans="1:9" ht="20.149999999999999" customHeight="1" x14ac:dyDescent="0.2">
      <c r="A682" s="422"/>
      <c r="B682" s="417"/>
      <c r="C682" s="417"/>
      <c r="D682" s="417"/>
      <c r="E682" s="417"/>
      <c r="F682" s="417"/>
      <c r="G682" s="417"/>
      <c r="H682" s="421"/>
      <c r="I682" s="417"/>
    </row>
    <row r="683" spans="1:9" ht="20.149999999999999" customHeight="1" x14ac:dyDescent="0.2">
      <c r="A683" s="422"/>
      <c r="B683" s="417"/>
      <c r="C683" s="417"/>
      <c r="D683" s="417"/>
      <c r="E683" s="417"/>
      <c r="F683" s="417"/>
      <c r="G683" s="417"/>
      <c r="H683" s="421"/>
      <c r="I683" s="417"/>
    </row>
    <row r="684" spans="1:9" ht="20.149999999999999" customHeight="1" x14ac:dyDescent="0.2">
      <c r="A684" s="422"/>
      <c r="B684" s="417"/>
      <c r="C684" s="417"/>
      <c r="D684" s="417"/>
      <c r="E684" s="417"/>
      <c r="F684" s="417"/>
      <c r="G684" s="417"/>
      <c r="H684" s="421"/>
      <c r="I684" s="417"/>
    </row>
    <row r="685" spans="1:9" ht="20.149999999999999" customHeight="1" x14ac:dyDescent="0.2">
      <c r="A685" s="422"/>
      <c r="B685" s="417"/>
      <c r="C685" s="417"/>
      <c r="D685" s="417"/>
      <c r="E685" s="417"/>
      <c r="F685" s="417"/>
      <c r="G685" s="417"/>
      <c r="H685" s="421"/>
      <c r="I685" s="417"/>
    </row>
    <row r="686" spans="1:9" ht="20.149999999999999" customHeight="1" x14ac:dyDescent="0.2">
      <c r="A686" s="422"/>
      <c r="B686" s="417"/>
      <c r="C686" s="417"/>
      <c r="D686" s="417"/>
      <c r="E686" s="417"/>
      <c r="F686" s="417"/>
      <c r="G686" s="417"/>
      <c r="H686" s="421"/>
      <c r="I686" s="417"/>
    </row>
    <row r="687" spans="1:9" ht="20.149999999999999" customHeight="1" thickBot="1" x14ac:dyDescent="0.25">
      <c r="A687" s="420"/>
      <c r="B687" s="419"/>
      <c r="C687" s="419"/>
      <c r="D687" s="419"/>
      <c r="E687" s="419"/>
      <c r="F687" s="419"/>
      <c r="G687" s="419"/>
      <c r="H687" s="418"/>
      <c r="I687" s="417"/>
    </row>
    <row r="688" spans="1:9" ht="20.149999999999999" customHeight="1" thickBot="1" x14ac:dyDescent="0.25">
      <c r="A688" s="416" t="s">
        <v>6116</v>
      </c>
      <c r="B688" s="415" t="s">
        <v>6115</v>
      </c>
      <c r="C688" s="415" t="s">
        <v>6142</v>
      </c>
      <c r="D688" s="414"/>
    </row>
    <row r="689" spans="1:20" ht="20.149999999999999" customHeight="1" thickBot="1" x14ac:dyDescent="0.35">
      <c r="A689" s="465" t="str">
        <f>A646</f>
        <v>令和</v>
      </c>
      <c r="B689" s="464">
        <f>B646</f>
        <v>0</v>
      </c>
      <c r="C689" s="789" t="str">
        <f>C646</f>
        <v>年度　多面的機能支払交付金に係る作業日報</v>
      </c>
      <c r="D689" s="789"/>
      <c r="E689" s="789"/>
      <c r="F689" s="789"/>
      <c r="G689" s="463" t="s">
        <v>6136</v>
      </c>
      <c r="H689" s="462">
        <f>H646+1</f>
        <v>17</v>
      </c>
      <c r="I689" s="461">
        <f>H689</f>
        <v>17</v>
      </c>
      <c r="J689" s="455">
        <f>F690</f>
        <v>0</v>
      </c>
      <c r="K689" s="455">
        <f>B691</f>
        <v>0</v>
      </c>
      <c r="L689" s="460" t="e">
        <f>F691-J692</f>
        <v>#VALUE!</v>
      </c>
      <c r="M689" s="459">
        <f>B721</f>
        <v>0</v>
      </c>
      <c r="N689" s="459">
        <f>E721</f>
        <v>0</v>
      </c>
      <c r="O689" s="455">
        <f>B693</f>
        <v>0</v>
      </c>
      <c r="P689" s="455">
        <f>D693</f>
        <v>0</v>
      </c>
      <c r="Q689" s="455">
        <f>F693</f>
        <v>0</v>
      </c>
      <c r="R689" s="1">
        <f>B697</f>
        <v>0</v>
      </c>
      <c r="S689" s="1">
        <f>D697</f>
        <v>0</v>
      </c>
      <c r="T689" s="1">
        <f>F697</f>
        <v>0</v>
      </c>
    </row>
    <row r="690" spans="1:20" ht="20.149999999999999" customHeight="1" thickBot="1" x14ac:dyDescent="0.35">
      <c r="A690" s="458" t="s">
        <v>6131</v>
      </c>
      <c r="B690" s="501">
        <f>B647</f>
        <v>0</v>
      </c>
      <c r="C690" s="501"/>
      <c r="D690" s="501"/>
      <c r="E690" s="457" t="s">
        <v>6130</v>
      </c>
      <c r="F690" s="512"/>
      <c r="G690" s="513"/>
      <c r="H690" s="514"/>
      <c r="I690" s="456"/>
      <c r="M690" s="455"/>
      <c r="N690" s="455"/>
      <c r="O690" s="455"/>
      <c r="P690" s="455"/>
      <c r="Q690" s="455"/>
      <c r="R690" s="455"/>
    </row>
    <row r="691" spans="1:20" ht="20.149999999999999" customHeight="1" x14ac:dyDescent="0.2">
      <c r="A691" s="449" t="s">
        <v>173</v>
      </c>
      <c r="B691" s="454"/>
      <c r="C691" s="509" t="s">
        <v>6135</v>
      </c>
      <c r="D691" s="509"/>
      <c r="E691" s="454"/>
      <c r="F691" s="453" t="str">
        <f>IF((E691-B691)*24=0,"",(E691-B691)*24)</f>
        <v/>
      </c>
      <c r="G691" s="510" t="s">
        <v>6126</v>
      </c>
      <c r="H691" s="511"/>
      <c r="I691" s="450"/>
    </row>
    <row r="692" spans="1:20" ht="20.149999999999999" customHeight="1" thickBot="1" x14ac:dyDescent="0.25">
      <c r="A692" s="445" t="s">
        <v>6128</v>
      </c>
      <c r="B692" s="452"/>
      <c r="C692" s="492" t="s">
        <v>6135</v>
      </c>
      <c r="D692" s="492"/>
      <c r="E692" s="452"/>
      <c r="F692" s="451" t="str">
        <f>IF((E692-B692)*24=0,"",(E692-B692)*24)</f>
        <v/>
      </c>
      <c r="G692" s="493" t="s">
        <v>6126</v>
      </c>
      <c r="H692" s="494"/>
      <c r="I692" s="450"/>
      <c r="J692" s="1">
        <f>IF(F692="",0,F692)</f>
        <v>0</v>
      </c>
    </row>
    <row r="693" spans="1:20" ht="20.149999999999999" customHeight="1" thickTop="1" x14ac:dyDescent="0.2">
      <c r="A693" s="449" t="s">
        <v>6125</v>
      </c>
      <c r="B693" s="497"/>
      <c r="C693" s="498"/>
      <c r="D693" s="497"/>
      <c r="E693" s="498"/>
      <c r="F693" s="497"/>
      <c r="G693" s="498"/>
      <c r="H693" s="448"/>
      <c r="I693" s="441"/>
    </row>
    <row r="694" spans="1:20" ht="20.149999999999999" customHeight="1" x14ac:dyDescent="0.2">
      <c r="A694" s="447" t="s">
        <v>6124</v>
      </c>
      <c r="B694" s="499" t="str">
        <f>IF(B$693="","",(IFERROR(VLOOKUP(B$693,【選択肢】!$K$3:$O$74,2,)," ")))</f>
        <v/>
      </c>
      <c r="C694" s="500"/>
      <c r="D694" s="499" t="str">
        <f>IF(D$693="","",(IFERROR(VLOOKUP(D$693,【選択肢】!$K$3:$O$74,2,)," ")))</f>
        <v/>
      </c>
      <c r="E694" s="500"/>
      <c r="F694" s="499" t="str">
        <f>IF(F$693="","",(IFERROR(VLOOKUP(F$693,【選択肢】!$K$3:$O$74,2,)," ")))</f>
        <v/>
      </c>
      <c r="G694" s="500"/>
      <c r="H694" s="446"/>
      <c r="I694" s="441"/>
    </row>
    <row r="695" spans="1:20" ht="20.149999999999999" customHeight="1" x14ac:dyDescent="0.2">
      <c r="A695" s="447" t="s">
        <v>5</v>
      </c>
      <c r="B695" s="499" t="str">
        <f>IF(B$693="","",(IFERROR(VLOOKUP(B$693,【選択肢】!$K$3:$O$74,4,)," ")))</f>
        <v/>
      </c>
      <c r="C695" s="500"/>
      <c r="D695" s="499" t="str">
        <f>IF(D$693="","",(IFERROR(VLOOKUP(D$693,【選択肢】!$K$3:$O$74,4,)," ")))</f>
        <v/>
      </c>
      <c r="E695" s="500"/>
      <c r="F695" s="499" t="str">
        <f>IF(F$693="","",(IFERROR(VLOOKUP(F$693,【選択肢】!$K$3:$O$74,4,)," ")))</f>
        <v/>
      </c>
      <c r="G695" s="500"/>
      <c r="H695" s="446"/>
      <c r="I695" s="441"/>
    </row>
    <row r="696" spans="1:20" ht="20.149999999999999" customHeight="1" x14ac:dyDescent="0.2">
      <c r="A696" s="445" t="s">
        <v>6123</v>
      </c>
      <c r="B696" s="499" t="str">
        <f>IF(B$693="","",(IFERROR(VLOOKUP(B$693,【選択肢】!$K$3:$O$74,5,)," ")))</f>
        <v/>
      </c>
      <c r="C696" s="500"/>
      <c r="D696" s="499" t="str">
        <f>IF(D$693="","",(IFERROR(VLOOKUP(D$693,【選択肢】!$K$3:$O$74,5,)," ")))</f>
        <v/>
      </c>
      <c r="E696" s="500"/>
      <c r="F696" s="499" t="str">
        <f>IF(F$693="","",(IFERROR(VLOOKUP(F$693,【選択肢】!$K$3:$O$74,5,)," ")))</f>
        <v/>
      </c>
      <c r="G696" s="500"/>
      <c r="H696" s="444"/>
      <c r="I696" s="441"/>
    </row>
    <row r="697" spans="1:20" ht="20.149999999999999" customHeight="1" thickBot="1" x14ac:dyDescent="0.25">
      <c r="A697" s="443" t="s">
        <v>12</v>
      </c>
      <c r="B697" s="488"/>
      <c r="C697" s="489"/>
      <c r="D697" s="488"/>
      <c r="E697" s="489"/>
      <c r="F697" s="490"/>
      <c r="G697" s="491"/>
      <c r="H697" s="442"/>
      <c r="I697" s="441"/>
    </row>
    <row r="698" spans="1:20" ht="20.149999999999999" customHeight="1" x14ac:dyDescent="0.2">
      <c r="A698" s="502" t="s">
        <v>6122</v>
      </c>
      <c r="B698" s="503"/>
      <c r="C698" s="503"/>
      <c r="D698" s="503"/>
      <c r="E698" s="503"/>
      <c r="F698" s="503"/>
      <c r="G698" s="503"/>
      <c r="H698" s="504"/>
      <c r="I698" s="436"/>
    </row>
    <row r="699" spans="1:20" ht="20.149999999999999" customHeight="1" x14ac:dyDescent="0.2">
      <c r="A699" s="440" t="s">
        <v>29</v>
      </c>
      <c r="B699" s="439" t="s">
        <v>2</v>
      </c>
      <c r="C699" s="438" t="s">
        <v>6112</v>
      </c>
      <c r="D699" s="437" t="s">
        <v>6121</v>
      </c>
      <c r="E699" s="440" t="s">
        <v>29</v>
      </c>
      <c r="F699" s="439" t="s">
        <v>2</v>
      </c>
      <c r="G699" s="438" t="s">
        <v>6112</v>
      </c>
      <c r="H699" s="437" t="s">
        <v>6121</v>
      </c>
      <c r="I699" s="436"/>
    </row>
    <row r="700" spans="1:20" ht="20.149999999999999" customHeight="1" x14ac:dyDescent="0.2">
      <c r="A700" s="433"/>
      <c r="B700" s="435"/>
      <c r="C700" s="431" t="str">
        <f>IF(ISERROR(VLOOKUP($A700,参加者名簿!$A:$D,2,FALSE))=TRUE,"",VLOOKUP($A700,参加者名簿!$A:$D,2,FALSE))</f>
        <v/>
      </c>
      <c r="D700" s="434"/>
      <c r="E700" s="433"/>
      <c r="F700" s="435"/>
      <c r="G700" s="431" t="str">
        <f>IF(ISERROR(VLOOKUP($E700,参加者名簿!$A:$D,2,FALSE))=TRUE,"",VLOOKUP($E700,参加者名簿!$A:$D,2,FALSE))</f>
        <v/>
      </c>
      <c r="H700" s="430"/>
      <c r="I700" s="417"/>
    </row>
    <row r="701" spans="1:20" ht="20.149999999999999" customHeight="1" x14ac:dyDescent="0.2">
      <c r="A701" s="433"/>
      <c r="B701" s="435"/>
      <c r="C701" s="431" t="str">
        <f>IF(ISERROR(VLOOKUP($A701,参加者名簿!$A:$D,2,FALSE))=TRUE,"",VLOOKUP($A701,参加者名簿!$A:$D,2,FALSE))</f>
        <v/>
      </c>
      <c r="D701" s="434"/>
      <c r="E701" s="433"/>
      <c r="F701" s="435"/>
      <c r="G701" s="431" t="str">
        <f>IF(ISERROR(VLOOKUP($E701,参加者名簿!$A:$D,2,FALSE))=TRUE,"",VLOOKUP($E701,参加者名簿!$A:$D,2,FALSE))</f>
        <v/>
      </c>
      <c r="H701" s="430"/>
      <c r="I701" s="417"/>
    </row>
    <row r="702" spans="1:20" ht="20.149999999999999" customHeight="1" x14ac:dyDescent="0.2">
      <c r="A702" s="433"/>
      <c r="B702" s="435"/>
      <c r="C702" s="431" t="str">
        <f>IF(ISERROR(VLOOKUP($A702,参加者名簿!$A:$D,2,FALSE))=TRUE,"",VLOOKUP($A702,参加者名簿!$A:$D,2,FALSE))</f>
        <v/>
      </c>
      <c r="D702" s="434"/>
      <c r="E702" s="433"/>
      <c r="F702" s="435"/>
      <c r="G702" s="431" t="str">
        <f>IF(ISERROR(VLOOKUP($E702,参加者名簿!$A:$D,2,FALSE))=TRUE,"",VLOOKUP($E702,参加者名簿!$A:$D,2,FALSE))</f>
        <v/>
      </c>
      <c r="H702" s="430"/>
      <c r="I702" s="417"/>
    </row>
    <row r="703" spans="1:20" ht="20.149999999999999" customHeight="1" x14ac:dyDescent="0.2">
      <c r="A703" s="433"/>
      <c r="B703" s="435"/>
      <c r="C703" s="431" t="str">
        <f>IF(ISERROR(VLOOKUP($A703,参加者名簿!$A:$D,2,FALSE))=TRUE,"",VLOOKUP($A703,参加者名簿!$A:$D,2,FALSE))</f>
        <v/>
      </c>
      <c r="D703" s="434"/>
      <c r="E703" s="433"/>
      <c r="F703" s="435"/>
      <c r="G703" s="431" t="str">
        <f>IF(ISERROR(VLOOKUP($E703,参加者名簿!$A:$D,2,FALSE))=TRUE,"",VLOOKUP($E703,参加者名簿!$A:$D,2,FALSE))</f>
        <v/>
      </c>
      <c r="H703" s="430"/>
      <c r="I703" s="417"/>
    </row>
    <row r="704" spans="1:20" ht="20.149999999999999" customHeight="1" x14ac:dyDescent="0.2">
      <c r="A704" s="433"/>
      <c r="B704" s="435"/>
      <c r="C704" s="431" t="str">
        <f>IF(ISERROR(VLOOKUP($A704,参加者名簿!$A:$D,2,FALSE))=TRUE,"",VLOOKUP($A704,参加者名簿!$A:$D,2,FALSE))</f>
        <v/>
      </c>
      <c r="D704" s="434"/>
      <c r="E704" s="433"/>
      <c r="F704" s="435"/>
      <c r="G704" s="431" t="str">
        <f>IF(ISERROR(VLOOKUP($E704,参加者名簿!$A:$D,2,FALSE))=TRUE,"",VLOOKUP($E704,参加者名簿!$A:$D,2,FALSE))</f>
        <v/>
      </c>
      <c r="H704" s="430"/>
      <c r="I704" s="417"/>
    </row>
    <row r="705" spans="1:9" ht="20.149999999999999" customHeight="1" x14ac:dyDescent="0.2">
      <c r="A705" s="433"/>
      <c r="B705" s="435"/>
      <c r="C705" s="431" t="str">
        <f>IF(ISERROR(VLOOKUP($A705,参加者名簿!$A:$D,2,FALSE))=TRUE,"",VLOOKUP($A705,参加者名簿!$A:$D,2,FALSE))</f>
        <v/>
      </c>
      <c r="D705" s="434"/>
      <c r="E705" s="433"/>
      <c r="F705" s="435"/>
      <c r="G705" s="431" t="str">
        <f>IF(ISERROR(VLOOKUP($E705,参加者名簿!$A:$D,2,FALSE))=TRUE,"",VLOOKUP($E705,参加者名簿!$A:$D,2,FALSE))</f>
        <v/>
      </c>
      <c r="H705" s="430"/>
      <c r="I705" s="417"/>
    </row>
    <row r="706" spans="1:9" ht="20.149999999999999" customHeight="1" x14ac:dyDescent="0.2">
      <c r="A706" s="433"/>
      <c r="B706" s="432"/>
      <c r="C706" s="431" t="str">
        <f>IF(ISERROR(VLOOKUP($A706,参加者名簿!$A:$D,2,FALSE))=TRUE,"",VLOOKUP($A706,参加者名簿!$A:$D,2,FALSE))</f>
        <v/>
      </c>
      <c r="D706" s="434"/>
      <c r="E706" s="433"/>
      <c r="F706" s="435"/>
      <c r="G706" s="431" t="str">
        <f>IF(ISERROR(VLOOKUP($E706,参加者名簿!$A:$D,2,FALSE))=TRUE,"",VLOOKUP($E706,参加者名簿!$A:$D,2,FALSE))</f>
        <v/>
      </c>
      <c r="H706" s="430"/>
      <c r="I706" s="417"/>
    </row>
    <row r="707" spans="1:9" ht="20.149999999999999" customHeight="1" x14ac:dyDescent="0.2">
      <c r="A707" s="433"/>
      <c r="B707" s="432"/>
      <c r="C707" s="431" t="str">
        <f>IF(ISERROR(VLOOKUP($A707,参加者名簿!$A:$D,2,FALSE))=TRUE,"",VLOOKUP($A707,参加者名簿!$A:$D,2,FALSE))</f>
        <v/>
      </c>
      <c r="D707" s="434"/>
      <c r="E707" s="433"/>
      <c r="F707" s="435"/>
      <c r="G707" s="431" t="str">
        <f>IF(ISERROR(VLOOKUP($E707,参加者名簿!$A:$D,2,FALSE))=TRUE,"",VLOOKUP($E707,参加者名簿!$A:$D,2,FALSE))</f>
        <v/>
      </c>
      <c r="H707" s="430"/>
      <c r="I707" s="417"/>
    </row>
    <row r="708" spans="1:9" ht="20.149999999999999" customHeight="1" x14ac:dyDescent="0.2">
      <c r="A708" s="433"/>
      <c r="B708" s="432"/>
      <c r="C708" s="431" t="str">
        <f>IF(ISERROR(VLOOKUP($A708,参加者名簿!$A:$D,2,FALSE))=TRUE,"",VLOOKUP($A708,参加者名簿!$A:$D,2,FALSE))</f>
        <v/>
      </c>
      <c r="D708" s="434"/>
      <c r="E708" s="433"/>
      <c r="F708" s="435"/>
      <c r="G708" s="431" t="str">
        <f>IF(ISERROR(VLOOKUP($E708,参加者名簿!$A:$D,2,FALSE))=TRUE,"",VLOOKUP($E708,参加者名簿!$A:$D,2,FALSE))</f>
        <v/>
      </c>
      <c r="H708" s="430"/>
      <c r="I708" s="417"/>
    </row>
    <row r="709" spans="1:9" ht="20.149999999999999" customHeight="1" x14ac:dyDescent="0.2">
      <c r="A709" s="433"/>
      <c r="B709" s="432"/>
      <c r="C709" s="431" t="str">
        <f>IF(ISERROR(VLOOKUP($A709,参加者名簿!$A:$D,2,FALSE))=TRUE,"",VLOOKUP($A709,参加者名簿!$A:$D,2,FALSE))</f>
        <v/>
      </c>
      <c r="D709" s="434"/>
      <c r="E709" s="433"/>
      <c r="F709" s="435"/>
      <c r="G709" s="431" t="str">
        <f>IF(ISERROR(VLOOKUP($E709,参加者名簿!$A:$D,2,FALSE))=TRUE,"",VLOOKUP($E709,参加者名簿!$A:$D,2,FALSE))</f>
        <v/>
      </c>
      <c r="H709" s="430"/>
      <c r="I709" s="417"/>
    </row>
    <row r="710" spans="1:9" ht="20.149999999999999" customHeight="1" x14ac:dyDescent="0.2">
      <c r="A710" s="433"/>
      <c r="B710" s="432"/>
      <c r="C710" s="431" t="str">
        <f>IF(ISERROR(VLOOKUP($A710,参加者名簿!$A:$D,2,FALSE))=TRUE,"",VLOOKUP($A710,参加者名簿!$A:$D,2,FALSE))</f>
        <v/>
      </c>
      <c r="D710" s="434"/>
      <c r="E710" s="433"/>
      <c r="F710" s="435"/>
      <c r="G710" s="431" t="str">
        <f>IF(ISERROR(VLOOKUP($E710,参加者名簿!$A:$D,2,FALSE))=TRUE,"",VLOOKUP($E710,参加者名簿!$A:$D,2,FALSE))</f>
        <v/>
      </c>
      <c r="H710" s="430"/>
      <c r="I710" s="417"/>
    </row>
    <row r="711" spans="1:9" ht="20.149999999999999" customHeight="1" x14ac:dyDescent="0.2">
      <c r="A711" s="433"/>
      <c r="B711" s="432"/>
      <c r="C711" s="431" t="str">
        <f>IF(ISERROR(VLOOKUP($A711,参加者名簿!$A:$D,2,FALSE))=TRUE,"",VLOOKUP($A711,参加者名簿!$A:$D,2,FALSE))</f>
        <v/>
      </c>
      <c r="D711" s="434"/>
      <c r="E711" s="433"/>
      <c r="F711" s="435"/>
      <c r="G711" s="431" t="str">
        <f>IF(ISERROR(VLOOKUP($E711,参加者名簿!$A:$D,2,FALSE))=TRUE,"",VLOOKUP($E711,参加者名簿!$A:$D,2,FALSE))</f>
        <v/>
      </c>
      <c r="H711" s="430"/>
      <c r="I711" s="417"/>
    </row>
    <row r="712" spans="1:9" ht="20.149999999999999" customHeight="1" x14ac:dyDescent="0.2">
      <c r="A712" s="433"/>
      <c r="B712" s="432"/>
      <c r="C712" s="431" t="str">
        <f>IF(ISERROR(VLOOKUP($A712,参加者名簿!$A:$D,2,FALSE))=TRUE,"",VLOOKUP($A712,参加者名簿!$A:$D,2,FALSE))</f>
        <v/>
      </c>
      <c r="D712" s="434"/>
      <c r="E712" s="433"/>
      <c r="F712" s="435"/>
      <c r="G712" s="431" t="str">
        <f>IF(ISERROR(VLOOKUP($E712,参加者名簿!$A:$D,2,FALSE))=TRUE,"",VLOOKUP($E712,参加者名簿!$A:$D,2,FALSE))</f>
        <v/>
      </c>
      <c r="H712" s="430"/>
      <c r="I712" s="417"/>
    </row>
    <row r="713" spans="1:9" ht="20.149999999999999" customHeight="1" x14ac:dyDescent="0.2">
      <c r="A713" s="433"/>
      <c r="B713" s="432"/>
      <c r="C713" s="431" t="str">
        <f>IF(ISERROR(VLOOKUP($A713,参加者名簿!$A:$D,2,FALSE))=TRUE,"",VLOOKUP($A713,参加者名簿!$A:$D,2,FALSE))</f>
        <v/>
      </c>
      <c r="D713" s="434"/>
      <c r="E713" s="433"/>
      <c r="F713" s="435"/>
      <c r="G713" s="431" t="str">
        <f>IF(ISERROR(VLOOKUP($E713,参加者名簿!$A:$D,2,FALSE))=TRUE,"",VLOOKUP($E713,参加者名簿!$A:$D,2,FALSE))</f>
        <v/>
      </c>
      <c r="H713" s="430"/>
      <c r="I713" s="417"/>
    </row>
    <row r="714" spans="1:9" ht="20.149999999999999" customHeight="1" x14ac:dyDescent="0.2">
      <c r="A714" s="433"/>
      <c r="B714" s="432"/>
      <c r="C714" s="431" t="str">
        <f>IF(ISERROR(VLOOKUP($A714,参加者名簿!$A:$D,2,FALSE))=TRUE,"",VLOOKUP($A714,参加者名簿!$A:$D,2,FALSE))</f>
        <v/>
      </c>
      <c r="D714" s="434"/>
      <c r="E714" s="433"/>
      <c r="F714" s="435"/>
      <c r="G714" s="431" t="str">
        <f>IF(ISERROR(VLOOKUP($E714,参加者名簿!$A:$D,2,FALSE))=TRUE,"",VLOOKUP($E714,参加者名簿!$A:$D,2,FALSE))</f>
        <v/>
      </c>
      <c r="H714" s="430"/>
      <c r="I714" s="417"/>
    </row>
    <row r="715" spans="1:9" ht="20.149999999999999" customHeight="1" x14ac:dyDescent="0.2">
      <c r="A715" s="433"/>
      <c r="B715" s="432"/>
      <c r="C715" s="431" t="str">
        <f>IF(ISERROR(VLOOKUP($A715,参加者名簿!$A:$D,2,FALSE))=TRUE,"",VLOOKUP($A715,参加者名簿!$A:$D,2,FALSE))</f>
        <v/>
      </c>
      <c r="D715" s="434"/>
      <c r="E715" s="433"/>
      <c r="F715" s="432"/>
      <c r="G715" s="431" t="str">
        <f>IF(ISERROR(VLOOKUP($E715,参加者名簿!$A:$D,2,FALSE))=TRUE,"",VLOOKUP($E715,参加者名簿!$A:$D,2,FALSE))</f>
        <v/>
      </c>
      <c r="H715" s="430"/>
      <c r="I715" s="417"/>
    </row>
    <row r="716" spans="1:9" ht="20.149999999999999" customHeight="1" x14ac:dyDescent="0.2">
      <c r="A716" s="433"/>
      <c r="B716" s="432"/>
      <c r="C716" s="431" t="str">
        <f>IF(ISERROR(VLOOKUP($A716,参加者名簿!$A:$D,2,FALSE))=TRUE,"",VLOOKUP($A716,参加者名簿!$A:$D,2,FALSE))</f>
        <v/>
      </c>
      <c r="D716" s="434"/>
      <c r="E716" s="433"/>
      <c r="F716" s="432"/>
      <c r="G716" s="431" t="str">
        <f>IF(ISERROR(VLOOKUP($E716,参加者名簿!$A:$D,2,FALSE))=TRUE,"",VLOOKUP($E716,参加者名簿!$A:$D,2,FALSE))</f>
        <v/>
      </c>
      <c r="H716" s="430"/>
      <c r="I716" s="417"/>
    </row>
    <row r="717" spans="1:9" ht="20.149999999999999" customHeight="1" x14ac:dyDescent="0.2">
      <c r="A717" s="433"/>
      <c r="B717" s="432"/>
      <c r="C717" s="431" t="str">
        <f>IF(ISERROR(VLOOKUP($A717,参加者名簿!$A:$D,2,FALSE))=TRUE,"",VLOOKUP($A717,参加者名簿!$A:$D,2,FALSE))</f>
        <v/>
      </c>
      <c r="D717" s="434"/>
      <c r="E717" s="433"/>
      <c r="F717" s="432"/>
      <c r="G717" s="431" t="str">
        <f>IF(ISERROR(VLOOKUP($E717,参加者名簿!$A:$D,2,FALSE))=TRUE,"",VLOOKUP($E717,参加者名簿!$A:$D,2,FALSE))</f>
        <v/>
      </c>
      <c r="H717" s="430"/>
      <c r="I717" s="417"/>
    </row>
    <row r="718" spans="1:9" ht="20.149999999999999" customHeight="1" x14ac:dyDescent="0.2">
      <c r="A718" s="433"/>
      <c r="B718" s="432"/>
      <c r="C718" s="431" t="str">
        <f>IF(ISERROR(VLOOKUP($A718,参加者名簿!$A:$D,2,FALSE))=TRUE,"",VLOOKUP($A718,参加者名簿!$A:$D,2,FALSE))</f>
        <v/>
      </c>
      <c r="D718" s="434"/>
      <c r="E718" s="433"/>
      <c r="F718" s="432"/>
      <c r="G718" s="431" t="str">
        <f>IF(ISERROR(VLOOKUP($E718,参加者名簿!$A:$D,2,FALSE))=TRUE,"",VLOOKUP($E718,参加者名簿!$A:$D,2,FALSE))</f>
        <v/>
      </c>
      <c r="H718" s="430"/>
      <c r="I718" s="417"/>
    </row>
    <row r="719" spans="1:9" ht="20.149999999999999" customHeight="1" x14ac:dyDescent="0.2">
      <c r="A719" s="433"/>
      <c r="B719" s="432"/>
      <c r="C719" s="431" t="str">
        <f>IF(ISERROR(VLOOKUP($A719,参加者名簿!$A:$D,2,FALSE))=TRUE,"",VLOOKUP($A719,参加者名簿!$A:$D,2,FALSE))</f>
        <v/>
      </c>
      <c r="D719" s="434"/>
      <c r="E719" s="433"/>
      <c r="F719" s="432"/>
      <c r="G719" s="431" t="str">
        <f>IF(ISERROR(VLOOKUP($E719,参加者名簿!$A:$D,2,FALSE))=TRUE,"",VLOOKUP($E719,参加者名簿!$A:$D,2,FALSE))</f>
        <v/>
      </c>
      <c r="H719" s="430"/>
      <c r="I719" s="417"/>
    </row>
    <row r="720" spans="1:9" ht="20.149999999999999" customHeight="1" thickBot="1" x14ac:dyDescent="0.25">
      <c r="A720" s="433"/>
      <c r="B720" s="432"/>
      <c r="C720" s="431" t="str">
        <f>IF(ISERROR(VLOOKUP($A720,参加者名簿!$A:$D,2,FALSE))=TRUE,"",VLOOKUP($A720,参加者名簿!$A:$D,2,FALSE))</f>
        <v/>
      </c>
      <c r="D720" s="434"/>
      <c r="E720" s="433"/>
      <c r="F720" s="432"/>
      <c r="G720" s="431" t="str">
        <f>IF(ISERROR(VLOOKUP($E720,参加者名簿!$A:$D,2,FALSE))=TRUE,"",VLOOKUP($E720,参加者名簿!$A:$D,2,FALSE))</f>
        <v/>
      </c>
      <c r="H720" s="430"/>
      <c r="I720" s="417"/>
    </row>
    <row r="721" spans="1:20" ht="20.149999999999999" customHeight="1" thickBot="1" x14ac:dyDescent="0.25">
      <c r="A721" s="429" t="s">
        <v>6120</v>
      </c>
      <c r="B721" s="428">
        <f>COUNTIFS(C700:C720,"農業者",D700:D720,"○")+COUNTIFS(G700:G720,"農業者",H700:H720,"○")</f>
        <v>0</v>
      </c>
      <c r="C721" s="505" t="s">
        <v>6119</v>
      </c>
      <c r="D721" s="506"/>
      <c r="E721" s="428">
        <f>COUNTIFS(C700:C720,"農業者以外",D700:D720,"○")+COUNTIFS(G700:G720,"農業者以外",H700:H720,"○")</f>
        <v>0</v>
      </c>
      <c r="F721" s="427" t="s">
        <v>6118</v>
      </c>
      <c r="G721" s="495">
        <f>SUMIF(D700:D720,"○",B700:B720)+SUMIF(H700:H720,"○",F700:F720)</f>
        <v>0</v>
      </c>
      <c r="H721" s="496"/>
      <c r="I721" s="426"/>
    </row>
    <row r="722" spans="1:20" ht="20.149999999999999" customHeight="1" x14ac:dyDescent="0.2">
      <c r="A722" s="425" t="s">
        <v>6117</v>
      </c>
      <c r="B722" s="424"/>
      <c r="C722" s="424"/>
      <c r="D722" s="424"/>
      <c r="E722" s="424"/>
      <c r="F722" s="424"/>
      <c r="G722" s="424"/>
      <c r="H722" s="423"/>
      <c r="I722" s="417"/>
    </row>
    <row r="723" spans="1:20" ht="20.149999999999999" customHeight="1" x14ac:dyDescent="0.2">
      <c r="A723" s="422"/>
      <c r="B723" s="417"/>
      <c r="C723" s="417"/>
      <c r="D723" s="417"/>
      <c r="E723" s="417"/>
      <c r="F723" s="417"/>
      <c r="G723" s="417"/>
      <c r="H723" s="421"/>
      <c r="I723" s="417"/>
    </row>
    <row r="724" spans="1:20" ht="20.149999999999999" customHeight="1" x14ac:dyDescent="0.2">
      <c r="A724" s="422"/>
      <c r="B724" s="417"/>
      <c r="C724" s="417"/>
      <c r="D724" s="417"/>
      <c r="E724" s="417"/>
      <c r="F724" s="417"/>
      <c r="G724" s="417"/>
      <c r="H724" s="421"/>
      <c r="I724" s="417"/>
    </row>
    <row r="725" spans="1:20" ht="20.149999999999999" customHeight="1" x14ac:dyDescent="0.2">
      <c r="A725" s="422"/>
      <c r="B725" s="417"/>
      <c r="C725" s="417"/>
      <c r="D725" s="417"/>
      <c r="E725" s="417"/>
      <c r="F725" s="417"/>
      <c r="G725" s="417"/>
      <c r="H725" s="421"/>
      <c r="I725" s="417"/>
    </row>
    <row r="726" spans="1:20" ht="20.149999999999999" customHeight="1" x14ac:dyDescent="0.2">
      <c r="A726" s="422"/>
      <c r="B726" s="417"/>
      <c r="C726" s="417"/>
      <c r="D726" s="417"/>
      <c r="E726" s="417"/>
      <c r="F726" s="417"/>
      <c r="G726" s="417"/>
      <c r="H726" s="421"/>
      <c r="I726" s="417"/>
    </row>
    <row r="727" spans="1:20" ht="20.149999999999999" customHeight="1" x14ac:dyDescent="0.2">
      <c r="A727" s="422"/>
      <c r="B727" s="417"/>
      <c r="C727" s="417"/>
      <c r="D727" s="417"/>
      <c r="E727" s="417"/>
      <c r="F727" s="417"/>
      <c r="G727" s="417"/>
      <c r="H727" s="421"/>
      <c r="I727" s="417"/>
    </row>
    <row r="728" spans="1:20" ht="20.149999999999999" customHeight="1" x14ac:dyDescent="0.2">
      <c r="A728" s="422"/>
      <c r="B728" s="417"/>
      <c r="C728" s="417"/>
      <c r="D728" s="417"/>
      <c r="E728" s="417"/>
      <c r="F728" s="417"/>
      <c r="G728" s="417"/>
      <c r="H728" s="421"/>
      <c r="I728" s="417"/>
    </row>
    <row r="729" spans="1:20" ht="20.149999999999999" customHeight="1" x14ac:dyDescent="0.2">
      <c r="A729" s="422"/>
      <c r="B729" s="417"/>
      <c r="C729" s="417"/>
      <c r="D729" s="417"/>
      <c r="E729" s="417"/>
      <c r="F729" s="417"/>
      <c r="G729" s="417"/>
      <c r="H729" s="421"/>
      <c r="I729" s="417"/>
    </row>
    <row r="730" spans="1:20" ht="20.149999999999999" customHeight="1" thickBot="1" x14ac:dyDescent="0.25">
      <c r="A730" s="420"/>
      <c r="B730" s="419"/>
      <c r="C730" s="419"/>
      <c r="D730" s="419"/>
      <c r="E730" s="419"/>
      <c r="F730" s="419"/>
      <c r="G730" s="419"/>
      <c r="H730" s="418"/>
      <c r="I730" s="417"/>
    </row>
    <row r="731" spans="1:20" ht="20.149999999999999" customHeight="1" thickBot="1" x14ac:dyDescent="0.25">
      <c r="A731" s="416" t="s">
        <v>6116</v>
      </c>
      <c r="B731" s="415" t="s">
        <v>6115</v>
      </c>
      <c r="C731" s="415" t="s">
        <v>6137</v>
      </c>
      <c r="D731" s="414"/>
    </row>
    <row r="732" spans="1:20" ht="20.149999999999999" customHeight="1" thickBot="1" x14ac:dyDescent="0.35">
      <c r="A732" s="465" t="str">
        <f>A689</f>
        <v>令和</v>
      </c>
      <c r="B732" s="464">
        <f>B689</f>
        <v>0</v>
      </c>
      <c r="C732" s="789" t="str">
        <f>C689</f>
        <v>年度　多面的機能支払交付金に係る作業日報</v>
      </c>
      <c r="D732" s="789"/>
      <c r="E732" s="789"/>
      <c r="F732" s="789"/>
      <c r="G732" s="463" t="s">
        <v>6136</v>
      </c>
      <c r="H732" s="462">
        <f>H689+1</f>
        <v>18</v>
      </c>
      <c r="I732" s="461">
        <f>H732</f>
        <v>18</v>
      </c>
      <c r="J732" s="455">
        <f>F733</f>
        <v>0</v>
      </c>
      <c r="K732" s="455">
        <f>B734</f>
        <v>0</v>
      </c>
      <c r="L732" s="460" t="e">
        <f>F734-J735</f>
        <v>#VALUE!</v>
      </c>
      <c r="M732" s="459">
        <f>B764</f>
        <v>0</v>
      </c>
      <c r="N732" s="459">
        <f>E764</f>
        <v>0</v>
      </c>
      <c r="O732" s="455">
        <f>B736</f>
        <v>0</v>
      </c>
      <c r="P732" s="455">
        <f>D736</f>
        <v>0</v>
      </c>
      <c r="Q732" s="455">
        <f>F736</f>
        <v>0</v>
      </c>
      <c r="R732" s="1">
        <f>B740</f>
        <v>0</v>
      </c>
      <c r="S732" s="1">
        <f>D740</f>
        <v>0</v>
      </c>
      <c r="T732" s="1">
        <f>F740</f>
        <v>0</v>
      </c>
    </row>
    <row r="733" spans="1:20" ht="20.149999999999999" customHeight="1" thickBot="1" x14ac:dyDescent="0.35">
      <c r="A733" s="458" t="s">
        <v>6131</v>
      </c>
      <c r="B733" s="501">
        <f>B690</f>
        <v>0</v>
      </c>
      <c r="C733" s="501"/>
      <c r="D733" s="501"/>
      <c r="E733" s="457" t="s">
        <v>6130</v>
      </c>
      <c r="F733" s="512"/>
      <c r="G733" s="513"/>
      <c r="H733" s="514"/>
      <c r="I733" s="456"/>
      <c r="M733" s="455"/>
      <c r="N733" s="455"/>
      <c r="O733" s="455"/>
      <c r="P733" s="455"/>
      <c r="Q733" s="455"/>
      <c r="R733" s="455"/>
    </row>
    <row r="734" spans="1:20" ht="20.149999999999999" customHeight="1" x14ac:dyDescent="0.2">
      <c r="A734" s="449" t="s">
        <v>173</v>
      </c>
      <c r="B734" s="454"/>
      <c r="C734" s="509" t="s">
        <v>6127</v>
      </c>
      <c r="D734" s="509"/>
      <c r="E734" s="454"/>
      <c r="F734" s="453" t="str">
        <f>IF((E734-B734)*24=0,"",(E734-B734)*24)</f>
        <v/>
      </c>
      <c r="G734" s="510" t="s">
        <v>6126</v>
      </c>
      <c r="H734" s="511"/>
      <c r="I734" s="450"/>
    </row>
    <row r="735" spans="1:20" ht="20.149999999999999" customHeight="1" thickBot="1" x14ac:dyDescent="0.25">
      <c r="A735" s="445" t="s">
        <v>6128</v>
      </c>
      <c r="B735" s="452"/>
      <c r="C735" s="492" t="s">
        <v>6135</v>
      </c>
      <c r="D735" s="492"/>
      <c r="E735" s="452"/>
      <c r="F735" s="451" t="str">
        <f>IF((E735-B735)*24=0,"",(E735-B735)*24)</f>
        <v/>
      </c>
      <c r="G735" s="493" t="s">
        <v>6126</v>
      </c>
      <c r="H735" s="494"/>
      <c r="I735" s="450"/>
      <c r="J735" s="1">
        <f>IF(F735="",0,F735)</f>
        <v>0</v>
      </c>
    </row>
    <row r="736" spans="1:20" ht="20.149999999999999" customHeight="1" thickTop="1" x14ac:dyDescent="0.2">
      <c r="A736" s="449" t="s">
        <v>6125</v>
      </c>
      <c r="B736" s="497"/>
      <c r="C736" s="498"/>
      <c r="D736" s="497"/>
      <c r="E736" s="498"/>
      <c r="F736" s="497"/>
      <c r="G736" s="498"/>
      <c r="H736" s="448"/>
      <c r="I736" s="441"/>
    </row>
    <row r="737" spans="1:9" ht="20.149999999999999" customHeight="1" x14ac:dyDescent="0.2">
      <c r="A737" s="447" t="s">
        <v>6124</v>
      </c>
      <c r="B737" s="499" t="str">
        <f>IF(B$736="","",(IFERROR(VLOOKUP(B$736,【選択肢】!$K$3:$O$74,2,)," ")))</f>
        <v/>
      </c>
      <c r="C737" s="500"/>
      <c r="D737" s="499" t="str">
        <f>IF(D$736="","",(IFERROR(VLOOKUP(D$736,【選択肢】!$K$3:$O$74,2,)," ")))</f>
        <v/>
      </c>
      <c r="E737" s="500"/>
      <c r="F737" s="499" t="str">
        <f>IF(F$736="","",(IFERROR(VLOOKUP(F$736,【選択肢】!$K$3:$O$74,2,)," ")))</f>
        <v/>
      </c>
      <c r="G737" s="500"/>
      <c r="H737" s="446"/>
      <c r="I737" s="441"/>
    </row>
    <row r="738" spans="1:9" ht="20.149999999999999" customHeight="1" x14ac:dyDescent="0.2">
      <c r="A738" s="447" t="s">
        <v>5</v>
      </c>
      <c r="B738" s="499" t="str">
        <f>IF(B$736="","",(IFERROR(VLOOKUP(B$736,【選択肢】!$K$3:$O$74,4,)," ")))</f>
        <v/>
      </c>
      <c r="C738" s="500"/>
      <c r="D738" s="499" t="str">
        <f>IF(D$736="","",(IFERROR(VLOOKUP(D$736,【選択肢】!$K$3:$O$74,4,)," ")))</f>
        <v/>
      </c>
      <c r="E738" s="500"/>
      <c r="F738" s="499" t="str">
        <f>IF(F$736="","",(IFERROR(VLOOKUP(F$736,【選択肢】!$K$3:$O$74,4,)," ")))</f>
        <v/>
      </c>
      <c r="G738" s="500"/>
      <c r="H738" s="446"/>
      <c r="I738" s="441"/>
    </row>
    <row r="739" spans="1:9" ht="20.149999999999999" customHeight="1" x14ac:dyDescent="0.2">
      <c r="A739" s="445" t="s">
        <v>6123</v>
      </c>
      <c r="B739" s="499" t="str">
        <f>IF(B$736="","",(IFERROR(VLOOKUP(B$736,【選択肢】!$K$3:$O$74,5,)," ")))</f>
        <v/>
      </c>
      <c r="C739" s="500"/>
      <c r="D739" s="499" t="str">
        <f>IF(D$736="","",(IFERROR(VLOOKUP(D$736,【選択肢】!$K$3:$O$74,5,)," ")))</f>
        <v/>
      </c>
      <c r="E739" s="500"/>
      <c r="F739" s="499" t="str">
        <f>IF(F$736="","",(IFERROR(VLOOKUP(F$736,【選択肢】!$K$3:$O$74,5,)," ")))</f>
        <v/>
      </c>
      <c r="G739" s="500"/>
      <c r="H739" s="444"/>
      <c r="I739" s="441"/>
    </row>
    <row r="740" spans="1:9" ht="20.149999999999999" customHeight="1" thickBot="1" x14ac:dyDescent="0.25">
      <c r="A740" s="443" t="s">
        <v>12</v>
      </c>
      <c r="B740" s="488"/>
      <c r="C740" s="489"/>
      <c r="D740" s="488"/>
      <c r="E740" s="489"/>
      <c r="F740" s="490"/>
      <c r="G740" s="491"/>
      <c r="H740" s="442"/>
      <c r="I740" s="441"/>
    </row>
    <row r="741" spans="1:9" ht="20.149999999999999" customHeight="1" x14ac:dyDescent="0.2">
      <c r="A741" s="502" t="s">
        <v>6122</v>
      </c>
      <c r="B741" s="503"/>
      <c r="C741" s="503"/>
      <c r="D741" s="503"/>
      <c r="E741" s="503"/>
      <c r="F741" s="503"/>
      <c r="G741" s="503"/>
      <c r="H741" s="504"/>
      <c r="I741" s="436"/>
    </row>
    <row r="742" spans="1:9" ht="20.149999999999999" customHeight="1" x14ac:dyDescent="0.2">
      <c r="A742" s="440" t="s">
        <v>29</v>
      </c>
      <c r="B742" s="439" t="s">
        <v>2</v>
      </c>
      <c r="C742" s="438" t="s">
        <v>6112</v>
      </c>
      <c r="D742" s="437" t="s">
        <v>6121</v>
      </c>
      <c r="E742" s="440" t="s">
        <v>29</v>
      </c>
      <c r="F742" s="439" t="s">
        <v>2</v>
      </c>
      <c r="G742" s="438" t="s">
        <v>6112</v>
      </c>
      <c r="H742" s="437" t="s">
        <v>6121</v>
      </c>
      <c r="I742" s="436"/>
    </row>
    <row r="743" spans="1:9" ht="20.149999999999999" customHeight="1" x14ac:dyDescent="0.2">
      <c r="A743" s="433"/>
      <c r="B743" s="435"/>
      <c r="C743" s="431" t="str">
        <f>IF(ISERROR(VLOOKUP($A743,参加者名簿!$A:$D,2,FALSE))=TRUE,"",VLOOKUP($A743,参加者名簿!$A:$D,2,FALSE))</f>
        <v/>
      </c>
      <c r="D743" s="434"/>
      <c r="E743" s="433"/>
      <c r="F743" s="435"/>
      <c r="G743" s="431" t="str">
        <f>IF(ISERROR(VLOOKUP($E743,参加者名簿!$A:$D,2,FALSE))=TRUE,"",VLOOKUP($E743,参加者名簿!$A:$D,2,FALSE))</f>
        <v/>
      </c>
      <c r="H743" s="430"/>
      <c r="I743" s="417"/>
    </row>
    <row r="744" spans="1:9" ht="20.149999999999999" customHeight="1" x14ac:dyDescent="0.2">
      <c r="A744" s="433"/>
      <c r="B744" s="435"/>
      <c r="C744" s="431" t="str">
        <f>IF(ISERROR(VLOOKUP($A744,参加者名簿!$A:$D,2,FALSE))=TRUE,"",VLOOKUP($A744,参加者名簿!$A:$D,2,FALSE))</f>
        <v/>
      </c>
      <c r="D744" s="434"/>
      <c r="E744" s="433"/>
      <c r="F744" s="435"/>
      <c r="G744" s="431" t="str">
        <f>IF(ISERROR(VLOOKUP($E744,参加者名簿!$A:$D,2,FALSE))=TRUE,"",VLOOKUP($E744,参加者名簿!$A:$D,2,FALSE))</f>
        <v/>
      </c>
      <c r="H744" s="430"/>
      <c r="I744" s="417"/>
    </row>
    <row r="745" spans="1:9" ht="20.149999999999999" customHeight="1" x14ac:dyDescent="0.2">
      <c r="A745" s="433"/>
      <c r="B745" s="435"/>
      <c r="C745" s="431" t="str">
        <f>IF(ISERROR(VLOOKUP($A745,参加者名簿!$A:$D,2,FALSE))=TRUE,"",VLOOKUP($A745,参加者名簿!$A:$D,2,FALSE))</f>
        <v/>
      </c>
      <c r="D745" s="434"/>
      <c r="E745" s="433"/>
      <c r="F745" s="435"/>
      <c r="G745" s="431" t="str">
        <f>IF(ISERROR(VLOOKUP($E745,参加者名簿!$A:$D,2,FALSE))=TRUE,"",VLOOKUP($E745,参加者名簿!$A:$D,2,FALSE))</f>
        <v/>
      </c>
      <c r="H745" s="430"/>
      <c r="I745" s="417"/>
    </row>
    <row r="746" spans="1:9" ht="20.149999999999999" customHeight="1" x14ac:dyDescent="0.2">
      <c r="A746" s="433"/>
      <c r="B746" s="435"/>
      <c r="C746" s="431" t="str">
        <f>IF(ISERROR(VLOOKUP($A746,参加者名簿!$A:$D,2,FALSE))=TRUE,"",VLOOKUP($A746,参加者名簿!$A:$D,2,FALSE))</f>
        <v/>
      </c>
      <c r="D746" s="434"/>
      <c r="E746" s="433"/>
      <c r="F746" s="435"/>
      <c r="G746" s="431" t="str">
        <f>IF(ISERROR(VLOOKUP($E746,参加者名簿!$A:$D,2,FALSE))=TRUE,"",VLOOKUP($E746,参加者名簿!$A:$D,2,FALSE))</f>
        <v/>
      </c>
      <c r="H746" s="430"/>
      <c r="I746" s="417"/>
    </row>
    <row r="747" spans="1:9" ht="20.149999999999999" customHeight="1" x14ac:dyDescent="0.2">
      <c r="A747" s="433"/>
      <c r="B747" s="435"/>
      <c r="C747" s="431" t="str">
        <f>IF(ISERROR(VLOOKUP($A747,参加者名簿!$A:$D,2,FALSE))=TRUE,"",VLOOKUP($A747,参加者名簿!$A:$D,2,FALSE))</f>
        <v/>
      </c>
      <c r="D747" s="434"/>
      <c r="E747" s="433"/>
      <c r="F747" s="435"/>
      <c r="G747" s="431" t="str">
        <f>IF(ISERROR(VLOOKUP($E747,参加者名簿!$A:$D,2,FALSE))=TRUE,"",VLOOKUP($E747,参加者名簿!$A:$D,2,FALSE))</f>
        <v/>
      </c>
      <c r="H747" s="430"/>
      <c r="I747" s="417"/>
    </row>
    <row r="748" spans="1:9" ht="20.149999999999999" customHeight="1" x14ac:dyDescent="0.2">
      <c r="A748" s="433"/>
      <c r="B748" s="435"/>
      <c r="C748" s="431" t="str">
        <f>IF(ISERROR(VLOOKUP($A748,参加者名簿!$A:$D,2,FALSE))=TRUE,"",VLOOKUP($A748,参加者名簿!$A:$D,2,FALSE))</f>
        <v/>
      </c>
      <c r="D748" s="434"/>
      <c r="E748" s="433"/>
      <c r="F748" s="435"/>
      <c r="G748" s="431" t="str">
        <f>IF(ISERROR(VLOOKUP($E748,参加者名簿!$A:$D,2,FALSE))=TRUE,"",VLOOKUP($E748,参加者名簿!$A:$D,2,FALSE))</f>
        <v/>
      </c>
      <c r="H748" s="430"/>
      <c r="I748" s="417"/>
    </row>
    <row r="749" spans="1:9" ht="20.149999999999999" customHeight="1" x14ac:dyDescent="0.2">
      <c r="A749" s="433"/>
      <c r="B749" s="432"/>
      <c r="C749" s="431" t="str">
        <f>IF(ISERROR(VLOOKUP($A749,参加者名簿!$A:$D,2,FALSE))=TRUE,"",VLOOKUP($A749,参加者名簿!$A:$D,2,FALSE))</f>
        <v/>
      </c>
      <c r="D749" s="434"/>
      <c r="E749" s="433"/>
      <c r="F749" s="435"/>
      <c r="G749" s="431" t="str">
        <f>IF(ISERROR(VLOOKUP($E749,参加者名簿!$A:$D,2,FALSE))=TRUE,"",VLOOKUP($E749,参加者名簿!$A:$D,2,FALSE))</f>
        <v/>
      </c>
      <c r="H749" s="430"/>
      <c r="I749" s="417"/>
    </row>
    <row r="750" spans="1:9" ht="20.149999999999999" customHeight="1" x14ac:dyDescent="0.2">
      <c r="A750" s="433"/>
      <c r="B750" s="432"/>
      <c r="C750" s="431" t="str">
        <f>IF(ISERROR(VLOOKUP($A750,参加者名簿!$A:$D,2,FALSE))=TRUE,"",VLOOKUP($A750,参加者名簿!$A:$D,2,FALSE))</f>
        <v/>
      </c>
      <c r="D750" s="434"/>
      <c r="E750" s="433"/>
      <c r="F750" s="435"/>
      <c r="G750" s="431" t="str">
        <f>IF(ISERROR(VLOOKUP($E750,参加者名簿!$A:$D,2,FALSE))=TRUE,"",VLOOKUP($E750,参加者名簿!$A:$D,2,FALSE))</f>
        <v/>
      </c>
      <c r="H750" s="430"/>
      <c r="I750" s="417"/>
    </row>
    <row r="751" spans="1:9" ht="20.149999999999999" customHeight="1" x14ac:dyDescent="0.2">
      <c r="A751" s="433"/>
      <c r="B751" s="432"/>
      <c r="C751" s="431" t="str">
        <f>IF(ISERROR(VLOOKUP($A751,参加者名簿!$A:$D,2,FALSE))=TRUE,"",VLOOKUP($A751,参加者名簿!$A:$D,2,FALSE))</f>
        <v/>
      </c>
      <c r="D751" s="434"/>
      <c r="E751" s="433"/>
      <c r="F751" s="435"/>
      <c r="G751" s="431" t="str">
        <f>IF(ISERROR(VLOOKUP($E751,参加者名簿!$A:$D,2,FALSE))=TRUE,"",VLOOKUP($E751,参加者名簿!$A:$D,2,FALSE))</f>
        <v/>
      </c>
      <c r="H751" s="430"/>
      <c r="I751" s="417"/>
    </row>
    <row r="752" spans="1:9" ht="20.149999999999999" customHeight="1" x14ac:dyDescent="0.2">
      <c r="A752" s="433"/>
      <c r="B752" s="432"/>
      <c r="C752" s="431" t="str">
        <f>IF(ISERROR(VLOOKUP($A752,参加者名簿!$A:$D,2,FALSE))=TRUE,"",VLOOKUP($A752,参加者名簿!$A:$D,2,FALSE))</f>
        <v/>
      </c>
      <c r="D752" s="434"/>
      <c r="E752" s="433"/>
      <c r="F752" s="435"/>
      <c r="G752" s="431" t="str">
        <f>IF(ISERROR(VLOOKUP($E752,参加者名簿!$A:$D,2,FALSE))=TRUE,"",VLOOKUP($E752,参加者名簿!$A:$D,2,FALSE))</f>
        <v/>
      </c>
      <c r="H752" s="430"/>
      <c r="I752" s="417"/>
    </row>
    <row r="753" spans="1:9" ht="20.149999999999999" customHeight="1" x14ac:dyDescent="0.2">
      <c r="A753" s="433"/>
      <c r="B753" s="432"/>
      <c r="C753" s="431" t="str">
        <f>IF(ISERROR(VLOOKUP($A753,参加者名簿!$A:$D,2,FALSE))=TRUE,"",VLOOKUP($A753,参加者名簿!$A:$D,2,FALSE))</f>
        <v/>
      </c>
      <c r="D753" s="434"/>
      <c r="E753" s="433"/>
      <c r="F753" s="435"/>
      <c r="G753" s="431" t="str">
        <f>IF(ISERROR(VLOOKUP($E753,参加者名簿!$A:$D,2,FALSE))=TRUE,"",VLOOKUP($E753,参加者名簿!$A:$D,2,FALSE))</f>
        <v/>
      </c>
      <c r="H753" s="430"/>
      <c r="I753" s="417"/>
    </row>
    <row r="754" spans="1:9" ht="20.149999999999999" customHeight="1" x14ac:dyDescent="0.2">
      <c r="A754" s="433"/>
      <c r="B754" s="432"/>
      <c r="C754" s="431" t="str">
        <f>IF(ISERROR(VLOOKUP($A754,参加者名簿!$A:$D,2,FALSE))=TRUE,"",VLOOKUP($A754,参加者名簿!$A:$D,2,FALSE))</f>
        <v/>
      </c>
      <c r="D754" s="434"/>
      <c r="E754" s="433"/>
      <c r="F754" s="435"/>
      <c r="G754" s="431" t="str">
        <f>IF(ISERROR(VLOOKUP($E754,参加者名簿!$A:$D,2,FALSE))=TRUE,"",VLOOKUP($E754,参加者名簿!$A:$D,2,FALSE))</f>
        <v/>
      </c>
      <c r="H754" s="430"/>
      <c r="I754" s="417"/>
    </row>
    <row r="755" spans="1:9" ht="20.149999999999999" customHeight="1" x14ac:dyDescent="0.2">
      <c r="A755" s="433"/>
      <c r="B755" s="432"/>
      <c r="C755" s="431" t="str">
        <f>IF(ISERROR(VLOOKUP($A755,参加者名簿!$A:$D,2,FALSE))=TRUE,"",VLOOKUP($A755,参加者名簿!$A:$D,2,FALSE))</f>
        <v/>
      </c>
      <c r="D755" s="434"/>
      <c r="E755" s="433"/>
      <c r="F755" s="435"/>
      <c r="G755" s="431" t="str">
        <f>IF(ISERROR(VLOOKUP($E755,参加者名簿!$A:$D,2,FALSE))=TRUE,"",VLOOKUP($E755,参加者名簿!$A:$D,2,FALSE))</f>
        <v/>
      </c>
      <c r="H755" s="430"/>
      <c r="I755" s="417"/>
    </row>
    <row r="756" spans="1:9" ht="20.149999999999999" customHeight="1" x14ac:dyDescent="0.2">
      <c r="A756" s="433"/>
      <c r="B756" s="432"/>
      <c r="C756" s="431" t="str">
        <f>IF(ISERROR(VLOOKUP($A756,参加者名簿!$A:$D,2,FALSE))=TRUE,"",VLOOKUP($A756,参加者名簿!$A:$D,2,FALSE))</f>
        <v/>
      </c>
      <c r="D756" s="434"/>
      <c r="E756" s="433"/>
      <c r="F756" s="435"/>
      <c r="G756" s="431" t="str">
        <f>IF(ISERROR(VLOOKUP($E756,参加者名簿!$A:$D,2,FALSE))=TRUE,"",VLOOKUP($E756,参加者名簿!$A:$D,2,FALSE))</f>
        <v/>
      </c>
      <c r="H756" s="430"/>
      <c r="I756" s="417"/>
    </row>
    <row r="757" spans="1:9" ht="20.149999999999999" customHeight="1" x14ac:dyDescent="0.2">
      <c r="A757" s="433"/>
      <c r="B757" s="432"/>
      <c r="C757" s="431" t="str">
        <f>IF(ISERROR(VLOOKUP($A757,参加者名簿!$A:$D,2,FALSE))=TRUE,"",VLOOKUP($A757,参加者名簿!$A:$D,2,FALSE))</f>
        <v/>
      </c>
      <c r="D757" s="434"/>
      <c r="E757" s="433"/>
      <c r="F757" s="435"/>
      <c r="G757" s="431" t="str">
        <f>IF(ISERROR(VLOOKUP($E757,参加者名簿!$A:$D,2,FALSE))=TRUE,"",VLOOKUP($E757,参加者名簿!$A:$D,2,FALSE))</f>
        <v/>
      </c>
      <c r="H757" s="430"/>
      <c r="I757" s="417"/>
    </row>
    <row r="758" spans="1:9" ht="20.149999999999999" customHeight="1" x14ac:dyDescent="0.2">
      <c r="A758" s="433"/>
      <c r="B758" s="432"/>
      <c r="C758" s="431" t="str">
        <f>IF(ISERROR(VLOOKUP($A758,参加者名簿!$A:$D,2,FALSE))=TRUE,"",VLOOKUP($A758,参加者名簿!$A:$D,2,FALSE))</f>
        <v/>
      </c>
      <c r="D758" s="434"/>
      <c r="E758" s="433"/>
      <c r="F758" s="432"/>
      <c r="G758" s="431" t="str">
        <f>IF(ISERROR(VLOOKUP($E758,参加者名簿!$A:$D,2,FALSE))=TRUE,"",VLOOKUP($E758,参加者名簿!$A:$D,2,FALSE))</f>
        <v/>
      </c>
      <c r="H758" s="430"/>
      <c r="I758" s="417"/>
    </row>
    <row r="759" spans="1:9" ht="20.149999999999999" customHeight="1" x14ac:dyDescent="0.2">
      <c r="A759" s="433"/>
      <c r="B759" s="432"/>
      <c r="C759" s="431" t="str">
        <f>IF(ISERROR(VLOOKUP($A759,参加者名簿!$A:$D,2,FALSE))=TRUE,"",VLOOKUP($A759,参加者名簿!$A:$D,2,FALSE))</f>
        <v/>
      </c>
      <c r="D759" s="434"/>
      <c r="E759" s="433"/>
      <c r="F759" s="432"/>
      <c r="G759" s="431" t="str">
        <f>IF(ISERROR(VLOOKUP($E759,参加者名簿!$A:$D,2,FALSE))=TRUE,"",VLOOKUP($E759,参加者名簿!$A:$D,2,FALSE))</f>
        <v/>
      </c>
      <c r="H759" s="430"/>
      <c r="I759" s="417"/>
    </row>
    <row r="760" spans="1:9" ht="20.149999999999999" customHeight="1" x14ac:dyDescent="0.2">
      <c r="A760" s="433"/>
      <c r="B760" s="432"/>
      <c r="C760" s="431" t="str">
        <f>IF(ISERROR(VLOOKUP($A760,参加者名簿!$A:$D,2,FALSE))=TRUE,"",VLOOKUP($A760,参加者名簿!$A:$D,2,FALSE))</f>
        <v/>
      </c>
      <c r="D760" s="434"/>
      <c r="E760" s="433"/>
      <c r="F760" s="432"/>
      <c r="G760" s="431" t="str">
        <f>IF(ISERROR(VLOOKUP($E760,参加者名簿!$A:$D,2,FALSE))=TRUE,"",VLOOKUP($E760,参加者名簿!$A:$D,2,FALSE))</f>
        <v/>
      </c>
      <c r="H760" s="430"/>
      <c r="I760" s="417"/>
    </row>
    <row r="761" spans="1:9" ht="20.149999999999999" customHeight="1" x14ac:dyDescent="0.2">
      <c r="A761" s="433"/>
      <c r="B761" s="432"/>
      <c r="C761" s="431" t="str">
        <f>IF(ISERROR(VLOOKUP($A761,参加者名簿!$A:$D,2,FALSE))=TRUE,"",VLOOKUP($A761,参加者名簿!$A:$D,2,FALSE))</f>
        <v/>
      </c>
      <c r="D761" s="434"/>
      <c r="E761" s="433"/>
      <c r="F761" s="432"/>
      <c r="G761" s="431" t="str">
        <f>IF(ISERROR(VLOOKUP($E761,参加者名簿!$A:$D,2,FALSE))=TRUE,"",VLOOKUP($E761,参加者名簿!$A:$D,2,FALSE))</f>
        <v/>
      </c>
      <c r="H761" s="430"/>
      <c r="I761" s="417"/>
    </row>
    <row r="762" spans="1:9" ht="20.149999999999999" customHeight="1" x14ac:dyDescent="0.2">
      <c r="A762" s="433"/>
      <c r="B762" s="432"/>
      <c r="C762" s="431" t="str">
        <f>IF(ISERROR(VLOOKUP($A762,参加者名簿!$A:$D,2,FALSE))=TRUE,"",VLOOKUP($A762,参加者名簿!$A:$D,2,FALSE))</f>
        <v/>
      </c>
      <c r="D762" s="434"/>
      <c r="E762" s="433"/>
      <c r="F762" s="432"/>
      <c r="G762" s="431" t="str">
        <f>IF(ISERROR(VLOOKUP($E762,参加者名簿!$A:$D,2,FALSE))=TRUE,"",VLOOKUP($E762,参加者名簿!$A:$D,2,FALSE))</f>
        <v/>
      </c>
      <c r="H762" s="430"/>
      <c r="I762" s="417"/>
    </row>
    <row r="763" spans="1:9" ht="20.149999999999999" customHeight="1" thickBot="1" x14ac:dyDescent="0.25">
      <c r="A763" s="433"/>
      <c r="B763" s="432"/>
      <c r="C763" s="431" t="str">
        <f>IF(ISERROR(VLOOKUP($A763,参加者名簿!$A:$D,2,FALSE))=TRUE,"",VLOOKUP($A763,参加者名簿!$A:$D,2,FALSE))</f>
        <v/>
      </c>
      <c r="D763" s="434"/>
      <c r="E763" s="433"/>
      <c r="F763" s="432"/>
      <c r="G763" s="431" t="str">
        <f>IF(ISERROR(VLOOKUP($E763,参加者名簿!$A:$D,2,FALSE))=TRUE,"",VLOOKUP($E763,参加者名簿!$A:$D,2,FALSE))</f>
        <v/>
      </c>
      <c r="H763" s="430"/>
      <c r="I763" s="417"/>
    </row>
    <row r="764" spans="1:9" ht="20.149999999999999" customHeight="1" thickBot="1" x14ac:dyDescent="0.25">
      <c r="A764" s="429" t="s">
        <v>6120</v>
      </c>
      <c r="B764" s="428">
        <f>COUNTIFS(C743:C763,"農業者",D743:D763,"○")+COUNTIFS(G743:G763,"農業者",H743:H763,"○")</f>
        <v>0</v>
      </c>
      <c r="C764" s="505" t="s">
        <v>6119</v>
      </c>
      <c r="D764" s="506"/>
      <c r="E764" s="428">
        <f>COUNTIFS(C743:C763,"農業者以外",D743:D763,"○")+COUNTIFS(G743:G763,"農業者以外",H743:H763,"○")</f>
        <v>0</v>
      </c>
      <c r="F764" s="427" t="s">
        <v>6118</v>
      </c>
      <c r="G764" s="495">
        <f>SUMIF(D743:D763,"○",B743:B763)+SUMIF(H743:H763,"○",F743:F763)</f>
        <v>0</v>
      </c>
      <c r="H764" s="496"/>
      <c r="I764" s="426"/>
    </row>
    <row r="765" spans="1:9" ht="20.149999999999999" customHeight="1" x14ac:dyDescent="0.2">
      <c r="A765" s="425" t="s">
        <v>6117</v>
      </c>
      <c r="B765" s="424"/>
      <c r="C765" s="424"/>
      <c r="D765" s="424"/>
      <c r="E765" s="424"/>
      <c r="F765" s="424"/>
      <c r="G765" s="424"/>
      <c r="H765" s="423"/>
      <c r="I765" s="417"/>
    </row>
    <row r="766" spans="1:9" ht="20.149999999999999" customHeight="1" x14ac:dyDescent="0.2">
      <c r="A766" s="422"/>
      <c r="B766" s="417"/>
      <c r="C766" s="417"/>
      <c r="D766" s="417"/>
      <c r="E766" s="417"/>
      <c r="F766" s="417"/>
      <c r="G766" s="417"/>
      <c r="H766" s="421"/>
      <c r="I766" s="417"/>
    </row>
    <row r="767" spans="1:9" ht="20.149999999999999" customHeight="1" x14ac:dyDescent="0.2">
      <c r="A767" s="422"/>
      <c r="B767" s="417"/>
      <c r="C767" s="417"/>
      <c r="D767" s="417"/>
      <c r="E767" s="417"/>
      <c r="F767" s="417"/>
      <c r="G767" s="417"/>
      <c r="H767" s="421"/>
      <c r="I767" s="417"/>
    </row>
    <row r="768" spans="1:9" ht="20.149999999999999" customHeight="1" x14ac:dyDescent="0.2">
      <c r="A768" s="422"/>
      <c r="B768" s="417"/>
      <c r="C768" s="417"/>
      <c r="D768" s="417"/>
      <c r="E768" s="417"/>
      <c r="F768" s="417"/>
      <c r="G768" s="417"/>
      <c r="H768" s="421"/>
      <c r="I768" s="417"/>
    </row>
    <row r="769" spans="1:20" ht="20.149999999999999" customHeight="1" x14ac:dyDescent="0.2">
      <c r="A769" s="422"/>
      <c r="B769" s="417"/>
      <c r="C769" s="417"/>
      <c r="D769" s="417"/>
      <c r="E769" s="417"/>
      <c r="F769" s="417"/>
      <c r="G769" s="417"/>
      <c r="H769" s="421"/>
      <c r="I769" s="417"/>
    </row>
    <row r="770" spans="1:20" ht="20.149999999999999" customHeight="1" x14ac:dyDescent="0.2">
      <c r="A770" s="422"/>
      <c r="B770" s="417"/>
      <c r="C770" s="417"/>
      <c r="D770" s="417"/>
      <c r="E770" s="417"/>
      <c r="F770" s="417"/>
      <c r="G770" s="417"/>
      <c r="H770" s="421"/>
      <c r="I770" s="417"/>
    </row>
    <row r="771" spans="1:20" ht="20.149999999999999" customHeight="1" x14ac:dyDescent="0.2">
      <c r="A771" s="422"/>
      <c r="B771" s="417"/>
      <c r="C771" s="417"/>
      <c r="D771" s="417"/>
      <c r="E771" s="417"/>
      <c r="F771" s="417"/>
      <c r="G771" s="417"/>
      <c r="H771" s="421"/>
      <c r="I771" s="417"/>
    </row>
    <row r="772" spans="1:20" ht="20.149999999999999" customHeight="1" x14ac:dyDescent="0.2">
      <c r="A772" s="422"/>
      <c r="B772" s="417"/>
      <c r="C772" s="417"/>
      <c r="D772" s="417"/>
      <c r="E772" s="417"/>
      <c r="F772" s="417"/>
      <c r="G772" s="417"/>
      <c r="H772" s="421"/>
      <c r="I772" s="417"/>
    </row>
    <row r="773" spans="1:20" ht="20.149999999999999" customHeight="1" thickBot="1" x14ac:dyDescent="0.25">
      <c r="A773" s="420"/>
      <c r="B773" s="419"/>
      <c r="C773" s="419"/>
      <c r="D773" s="419"/>
      <c r="E773" s="419"/>
      <c r="F773" s="419"/>
      <c r="G773" s="419"/>
      <c r="H773" s="418"/>
      <c r="I773" s="417"/>
    </row>
    <row r="774" spans="1:20" ht="20.149999999999999" customHeight="1" thickBot="1" x14ac:dyDescent="0.25">
      <c r="A774" s="416" t="s">
        <v>6116</v>
      </c>
      <c r="B774" s="415" t="s">
        <v>6115</v>
      </c>
      <c r="C774" s="415" t="s">
        <v>6137</v>
      </c>
      <c r="D774" s="414"/>
    </row>
    <row r="775" spans="1:20" ht="20.149999999999999" customHeight="1" thickBot="1" x14ac:dyDescent="0.35">
      <c r="A775" s="465" t="str">
        <f>A732</f>
        <v>令和</v>
      </c>
      <c r="B775" s="464">
        <f>B732</f>
        <v>0</v>
      </c>
      <c r="C775" s="789" t="str">
        <f>C732</f>
        <v>年度　多面的機能支払交付金に係る作業日報</v>
      </c>
      <c r="D775" s="789"/>
      <c r="E775" s="789"/>
      <c r="F775" s="789"/>
      <c r="G775" s="463" t="s">
        <v>6141</v>
      </c>
      <c r="H775" s="462">
        <f>H732+1</f>
        <v>19</v>
      </c>
      <c r="I775" s="461">
        <f>H775</f>
        <v>19</v>
      </c>
      <c r="J775" s="455">
        <f>F776</f>
        <v>0</v>
      </c>
      <c r="K775" s="455">
        <f>B777</f>
        <v>0</v>
      </c>
      <c r="L775" s="460" t="e">
        <f>F777-J778</f>
        <v>#VALUE!</v>
      </c>
      <c r="M775" s="459">
        <f>B807</f>
        <v>0</v>
      </c>
      <c r="N775" s="459">
        <f>E807</f>
        <v>0</v>
      </c>
      <c r="O775" s="455">
        <f>B779</f>
        <v>0</v>
      </c>
      <c r="P775" s="455">
        <f>D779</f>
        <v>0</v>
      </c>
      <c r="Q775" s="455">
        <f>F779</f>
        <v>0</v>
      </c>
      <c r="R775" s="1">
        <f>B783</f>
        <v>0</v>
      </c>
      <c r="S775" s="1">
        <f>D783</f>
        <v>0</v>
      </c>
      <c r="T775" s="1">
        <f>F783</f>
        <v>0</v>
      </c>
    </row>
    <row r="776" spans="1:20" ht="20.149999999999999" customHeight="1" thickBot="1" x14ac:dyDescent="0.35">
      <c r="A776" s="458" t="s">
        <v>6131</v>
      </c>
      <c r="B776" s="501">
        <f>B733</f>
        <v>0</v>
      </c>
      <c r="C776" s="501"/>
      <c r="D776" s="501"/>
      <c r="E776" s="457" t="s">
        <v>6130</v>
      </c>
      <c r="F776" s="512"/>
      <c r="G776" s="513"/>
      <c r="H776" s="514"/>
      <c r="I776" s="456"/>
      <c r="M776" s="455"/>
      <c r="N776" s="455"/>
      <c r="O776" s="455"/>
      <c r="P776" s="455"/>
      <c r="Q776" s="455"/>
      <c r="R776" s="455"/>
    </row>
    <row r="777" spans="1:20" ht="20.149999999999999" customHeight="1" x14ac:dyDescent="0.2">
      <c r="A777" s="449" t="s">
        <v>173</v>
      </c>
      <c r="B777" s="454"/>
      <c r="C777" s="509" t="s">
        <v>6140</v>
      </c>
      <c r="D777" s="509"/>
      <c r="E777" s="454"/>
      <c r="F777" s="453" t="str">
        <f>IF((E777-B777)*24=0,"",(E777-B777)*24)</f>
        <v/>
      </c>
      <c r="G777" s="510" t="s">
        <v>6126</v>
      </c>
      <c r="H777" s="511"/>
      <c r="I777" s="450"/>
    </row>
    <row r="778" spans="1:20" ht="20.149999999999999" customHeight="1" thickBot="1" x14ac:dyDescent="0.25">
      <c r="A778" s="445" t="s">
        <v>6128</v>
      </c>
      <c r="B778" s="452"/>
      <c r="C778" s="492" t="s">
        <v>6135</v>
      </c>
      <c r="D778" s="492"/>
      <c r="E778" s="452"/>
      <c r="F778" s="451" t="str">
        <f>IF((E778-B778)*24=0,"",(E778-B778)*24)</f>
        <v/>
      </c>
      <c r="G778" s="493" t="s">
        <v>6126</v>
      </c>
      <c r="H778" s="494"/>
      <c r="I778" s="450"/>
      <c r="J778" s="1">
        <f>IF(F778="",0,F778)</f>
        <v>0</v>
      </c>
    </row>
    <row r="779" spans="1:20" ht="20.149999999999999" customHeight="1" thickTop="1" x14ac:dyDescent="0.2">
      <c r="A779" s="449" t="s">
        <v>6125</v>
      </c>
      <c r="B779" s="497"/>
      <c r="C779" s="498"/>
      <c r="D779" s="497"/>
      <c r="E779" s="498"/>
      <c r="F779" s="497"/>
      <c r="G779" s="498"/>
      <c r="H779" s="448"/>
      <c r="I779" s="441"/>
    </row>
    <row r="780" spans="1:20" ht="20.149999999999999" customHeight="1" x14ac:dyDescent="0.2">
      <c r="A780" s="447" t="s">
        <v>6124</v>
      </c>
      <c r="B780" s="499" t="str">
        <f>IF(B$779="","",(IFERROR(VLOOKUP(B$779,【選択肢】!$K$3:$O$74,2,)," ")))</f>
        <v/>
      </c>
      <c r="C780" s="500"/>
      <c r="D780" s="499" t="str">
        <f>IF(D$779="","",(IFERROR(VLOOKUP(D$779,【選択肢】!$K$3:$O$74,2,)," ")))</f>
        <v/>
      </c>
      <c r="E780" s="500"/>
      <c r="F780" s="499" t="str">
        <f>IF(F$779="","",(IFERROR(VLOOKUP(F$779,【選択肢】!$K$3:$O$74,2,)," ")))</f>
        <v/>
      </c>
      <c r="G780" s="500"/>
      <c r="H780" s="446"/>
      <c r="I780" s="441"/>
    </row>
    <row r="781" spans="1:20" ht="20.149999999999999" customHeight="1" x14ac:dyDescent="0.2">
      <c r="A781" s="447" t="s">
        <v>5</v>
      </c>
      <c r="B781" s="499" t="str">
        <f>IF(B$779="","",(IFERROR(VLOOKUP(B$779,【選択肢】!$K$3:$O$74,4,)," ")))</f>
        <v/>
      </c>
      <c r="C781" s="500"/>
      <c r="D781" s="499" t="str">
        <f>IF(D$779="","",(IFERROR(VLOOKUP(D$779,【選択肢】!$K$3:$O$74,4,)," ")))</f>
        <v/>
      </c>
      <c r="E781" s="500"/>
      <c r="F781" s="499" t="str">
        <f>IF(F$779="","",(IFERROR(VLOOKUP(F$779,【選択肢】!$K$3:$O$74,4,)," ")))</f>
        <v/>
      </c>
      <c r="G781" s="500"/>
      <c r="H781" s="446"/>
      <c r="I781" s="441"/>
    </row>
    <row r="782" spans="1:20" ht="20.149999999999999" customHeight="1" x14ac:dyDescent="0.2">
      <c r="A782" s="445" t="s">
        <v>6123</v>
      </c>
      <c r="B782" s="499" t="str">
        <f>IF(B$779="","",(IFERROR(VLOOKUP(B$779,【選択肢】!$K$3:$O$74,5,)," ")))</f>
        <v/>
      </c>
      <c r="C782" s="500"/>
      <c r="D782" s="499" t="str">
        <f>IF(D$779="","",(IFERROR(VLOOKUP(D$779,【選択肢】!$K$3:$O$74,5,)," ")))</f>
        <v/>
      </c>
      <c r="E782" s="500"/>
      <c r="F782" s="499" t="str">
        <f>IF(F$779="","",(IFERROR(VLOOKUP(F$779,【選択肢】!$K$3:$O$74,5,)," ")))</f>
        <v/>
      </c>
      <c r="G782" s="500"/>
      <c r="H782" s="444"/>
      <c r="I782" s="441"/>
    </row>
    <row r="783" spans="1:20" ht="20.149999999999999" customHeight="1" thickBot="1" x14ac:dyDescent="0.25">
      <c r="A783" s="443" t="s">
        <v>12</v>
      </c>
      <c r="B783" s="488"/>
      <c r="C783" s="489"/>
      <c r="D783" s="488"/>
      <c r="E783" s="489"/>
      <c r="F783" s="490"/>
      <c r="G783" s="491"/>
      <c r="H783" s="442"/>
      <c r="I783" s="441"/>
    </row>
    <row r="784" spans="1:20" ht="20.149999999999999" customHeight="1" x14ac:dyDescent="0.2">
      <c r="A784" s="502" t="s">
        <v>6122</v>
      </c>
      <c r="B784" s="503"/>
      <c r="C784" s="503"/>
      <c r="D784" s="503"/>
      <c r="E784" s="503"/>
      <c r="F784" s="503"/>
      <c r="G784" s="503"/>
      <c r="H784" s="504"/>
      <c r="I784" s="436"/>
    </row>
    <row r="785" spans="1:9" ht="20.149999999999999" customHeight="1" x14ac:dyDescent="0.2">
      <c r="A785" s="440" t="s">
        <v>29</v>
      </c>
      <c r="B785" s="439" t="s">
        <v>2</v>
      </c>
      <c r="C785" s="438" t="s">
        <v>6112</v>
      </c>
      <c r="D785" s="437" t="s">
        <v>6121</v>
      </c>
      <c r="E785" s="440" t="s">
        <v>29</v>
      </c>
      <c r="F785" s="439" t="s">
        <v>2</v>
      </c>
      <c r="G785" s="438" t="s">
        <v>6112</v>
      </c>
      <c r="H785" s="437" t="s">
        <v>6121</v>
      </c>
      <c r="I785" s="436"/>
    </row>
    <row r="786" spans="1:9" ht="20.149999999999999" customHeight="1" x14ac:dyDescent="0.2">
      <c r="A786" s="433"/>
      <c r="B786" s="435"/>
      <c r="C786" s="431" t="str">
        <f>IF(ISERROR(VLOOKUP($A786,参加者名簿!$A:$D,2,FALSE))=TRUE,"",VLOOKUP($A786,参加者名簿!$A:$D,2,FALSE))</f>
        <v/>
      </c>
      <c r="D786" s="434"/>
      <c r="E786" s="433"/>
      <c r="F786" s="435"/>
      <c r="G786" s="431" t="str">
        <f>IF(ISERROR(VLOOKUP($E786,参加者名簿!$A:$D,2,FALSE))=TRUE,"",VLOOKUP($E786,参加者名簿!$A:$D,2,FALSE))</f>
        <v/>
      </c>
      <c r="H786" s="430"/>
      <c r="I786" s="417"/>
    </row>
    <row r="787" spans="1:9" ht="20.149999999999999" customHeight="1" x14ac:dyDescent="0.2">
      <c r="A787" s="433"/>
      <c r="B787" s="435"/>
      <c r="C787" s="431" t="str">
        <f>IF(ISERROR(VLOOKUP($A787,参加者名簿!$A:$D,2,FALSE))=TRUE,"",VLOOKUP($A787,参加者名簿!$A:$D,2,FALSE))</f>
        <v/>
      </c>
      <c r="D787" s="434"/>
      <c r="E787" s="433"/>
      <c r="F787" s="435"/>
      <c r="G787" s="431" t="str">
        <f>IF(ISERROR(VLOOKUP($E787,参加者名簿!$A:$D,2,FALSE))=TRUE,"",VLOOKUP($E787,参加者名簿!$A:$D,2,FALSE))</f>
        <v/>
      </c>
      <c r="H787" s="430"/>
      <c r="I787" s="417"/>
    </row>
    <row r="788" spans="1:9" ht="20.149999999999999" customHeight="1" x14ac:dyDescent="0.2">
      <c r="A788" s="433"/>
      <c r="B788" s="435"/>
      <c r="C788" s="431" t="str">
        <f>IF(ISERROR(VLOOKUP($A788,参加者名簿!$A:$D,2,FALSE))=TRUE,"",VLOOKUP($A788,参加者名簿!$A:$D,2,FALSE))</f>
        <v/>
      </c>
      <c r="D788" s="434"/>
      <c r="E788" s="433"/>
      <c r="F788" s="435"/>
      <c r="G788" s="431" t="str">
        <f>IF(ISERROR(VLOOKUP($E788,参加者名簿!$A:$D,2,FALSE))=TRUE,"",VLOOKUP($E788,参加者名簿!$A:$D,2,FALSE))</f>
        <v/>
      </c>
      <c r="H788" s="430"/>
      <c r="I788" s="417"/>
    </row>
    <row r="789" spans="1:9" ht="20.149999999999999" customHeight="1" x14ac:dyDescent="0.2">
      <c r="A789" s="433"/>
      <c r="B789" s="435"/>
      <c r="C789" s="431" t="str">
        <f>IF(ISERROR(VLOOKUP($A789,参加者名簿!$A:$D,2,FALSE))=TRUE,"",VLOOKUP($A789,参加者名簿!$A:$D,2,FALSE))</f>
        <v/>
      </c>
      <c r="D789" s="434"/>
      <c r="E789" s="433"/>
      <c r="F789" s="435"/>
      <c r="G789" s="431" t="str">
        <f>IF(ISERROR(VLOOKUP($E789,参加者名簿!$A:$D,2,FALSE))=TRUE,"",VLOOKUP($E789,参加者名簿!$A:$D,2,FALSE))</f>
        <v/>
      </c>
      <c r="H789" s="430"/>
      <c r="I789" s="417"/>
    </row>
    <row r="790" spans="1:9" ht="20.149999999999999" customHeight="1" x14ac:dyDescent="0.2">
      <c r="A790" s="433"/>
      <c r="B790" s="435"/>
      <c r="C790" s="431" t="str">
        <f>IF(ISERROR(VLOOKUP($A790,参加者名簿!$A:$D,2,FALSE))=TRUE,"",VLOOKUP($A790,参加者名簿!$A:$D,2,FALSE))</f>
        <v/>
      </c>
      <c r="D790" s="434"/>
      <c r="E790" s="433"/>
      <c r="F790" s="435"/>
      <c r="G790" s="431" t="str">
        <f>IF(ISERROR(VLOOKUP($E790,参加者名簿!$A:$D,2,FALSE))=TRUE,"",VLOOKUP($E790,参加者名簿!$A:$D,2,FALSE))</f>
        <v/>
      </c>
      <c r="H790" s="430"/>
      <c r="I790" s="417"/>
    </row>
    <row r="791" spans="1:9" ht="20.149999999999999" customHeight="1" x14ac:dyDescent="0.2">
      <c r="A791" s="433"/>
      <c r="B791" s="435"/>
      <c r="C791" s="431" t="str">
        <f>IF(ISERROR(VLOOKUP($A791,参加者名簿!$A:$D,2,FALSE))=TRUE,"",VLOOKUP($A791,参加者名簿!$A:$D,2,FALSE))</f>
        <v/>
      </c>
      <c r="D791" s="434"/>
      <c r="E791" s="433"/>
      <c r="F791" s="435"/>
      <c r="G791" s="431" t="str">
        <f>IF(ISERROR(VLOOKUP($E791,参加者名簿!$A:$D,2,FALSE))=TRUE,"",VLOOKUP($E791,参加者名簿!$A:$D,2,FALSE))</f>
        <v/>
      </c>
      <c r="H791" s="430"/>
      <c r="I791" s="417"/>
    </row>
    <row r="792" spans="1:9" ht="20.149999999999999" customHeight="1" x14ac:dyDescent="0.2">
      <c r="A792" s="433"/>
      <c r="B792" s="432"/>
      <c r="C792" s="431" t="str">
        <f>IF(ISERROR(VLOOKUP($A792,参加者名簿!$A:$D,2,FALSE))=TRUE,"",VLOOKUP($A792,参加者名簿!$A:$D,2,FALSE))</f>
        <v/>
      </c>
      <c r="D792" s="434"/>
      <c r="E792" s="433"/>
      <c r="F792" s="435"/>
      <c r="G792" s="431" t="str">
        <f>IF(ISERROR(VLOOKUP($E792,参加者名簿!$A:$D,2,FALSE))=TRUE,"",VLOOKUP($E792,参加者名簿!$A:$D,2,FALSE))</f>
        <v/>
      </c>
      <c r="H792" s="430"/>
      <c r="I792" s="417"/>
    </row>
    <row r="793" spans="1:9" ht="20.149999999999999" customHeight="1" x14ac:dyDescent="0.2">
      <c r="A793" s="433"/>
      <c r="B793" s="432"/>
      <c r="C793" s="431" t="str">
        <f>IF(ISERROR(VLOOKUP($A793,参加者名簿!$A:$D,2,FALSE))=TRUE,"",VLOOKUP($A793,参加者名簿!$A:$D,2,FALSE))</f>
        <v/>
      </c>
      <c r="D793" s="434"/>
      <c r="E793" s="433"/>
      <c r="F793" s="435"/>
      <c r="G793" s="431" t="str">
        <f>IF(ISERROR(VLOOKUP($E793,参加者名簿!$A:$D,2,FALSE))=TRUE,"",VLOOKUP($E793,参加者名簿!$A:$D,2,FALSE))</f>
        <v/>
      </c>
      <c r="H793" s="430"/>
      <c r="I793" s="417"/>
    </row>
    <row r="794" spans="1:9" ht="20.149999999999999" customHeight="1" x14ac:dyDescent="0.2">
      <c r="A794" s="433"/>
      <c r="B794" s="432"/>
      <c r="C794" s="431" t="str">
        <f>IF(ISERROR(VLOOKUP($A794,参加者名簿!$A:$D,2,FALSE))=TRUE,"",VLOOKUP($A794,参加者名簿!$A:$D,2,FALSE))</f>
        <v/>
      </c>
      <c r="D794" s="434"/>
      <c r="E794" s="433"/>
      <c r="F794" s="435"/>
      <c r="G794" s="431" t="str">
        <f>IF(ISERROR(VLOOKUP($E794,参加者名簿!$A:$D,2,FALSE))=TRUE,"",VLOOKUP($E794,参加者名簿!$A:$D,2,FALSE))</f>
        <v/>
      </c>
      <c r="H794" s="430"/>
      <c r="I794" s="417"/>
    </row>
    <row r="795" spans="1:9" ht="20.149999999999999" customHeight="1" x14ac:dyDescent="0.2">
      <c r="A795" s="433"/>
      <c r="B795" s="432"/>
      <c r="C795" s="431" t="str">
        <f>IF(ISERROR(VLOOKUP($A795,参加者名簿!$A:$D,2,FALSE))=TRUE,"",VLOOKUP($A795,参加者名簿!$A:$D,2,FALSE))</f>
        <v/>
      </c>
      <c r="D795" s="434"/>
      <c r="E795" s="433"/>
      <c r="F795" s="435"/>
      <c r="G795" s="431" t="str">
        <f>IF(ISERROR(VLOOKUP($E795,参加者名簿!$A:$D,2,FALSE))=TRUE,"",VLOOKUP($E795,参加者名簿!$A:$D,2,FALSE))</f>
        <v/>
      </c>
      <c r="H795" s="430"/>
      <c r="I795" s="417"/>
    </row>
    <row r="796" spans="1:9" ht="20.149999999999999" customHeight="1" x14ac:dyDescent="0.2">
      <c r="A796" s="433"/>
      <c r="B796" s="432"/>
      <c r="C796" s="431" t="str">
        <f>IF(ISERROR(VLOOKUP($A796,参加者名簿!$A:$D,2,FALSE))=TRUE,"",VLOOKUP($A796,参加者名簿!$A:$D,2,FALSE))</f>
        <v/>
      </c>
      <c r="D796" s="434"/>
      <c r="E796" s="433"/>
      <c r="F796" s="435"/>
      <c r="G796" s="431" t="str">
        <f>IF(ISERROR(VLOOKUP($E796,参加者名簿!$A:$D,2,FALSE))=TRUE,"",VLOOKUP($E796,参加者名簿!$A:$D,2,FALSE))</f>
        <v/>
      </c>
      <c r="H796" s="430"/>
      <c r="I796" s="417"/>
    </row>
    <row r="797" spans="1:9" ht="20.149999999999999" customHeight="1" x14ac:dyDescent="0.2">
      <c r="A797" s="433"/>
      <c r="B797" s="432"/>
      <c r="C797" s="431" t="str">
        <f>IF(ISERROR(VLOOKUP($A797,参加者名簿!$A:$D,2,FALSE))=TRUE,"",VLOOKUP($A797,参加者名簿!$A:$D,2,FALSE))</f>
        <v/>
      </c>
      <c r="D797" s="434"/>
      <c r="E797" s="433"/>
      <c r="F797" s="435"/>
      <c r="G797" s="431" t="str">
        <f>IF(ISERROR(VLOOKUP($E797,参加者名簿!$A:$D,2,FALSE))=TRUE,"",VLOOKUP($E797,参加者名簿!$A:$D,2,FALSE))</f>
        <v/>
      </c>
      <c r="H797" s="430"/>
      <c r="I797" s="417"/>
    </row>
    <row r="798" spans="1:9" ht="20.149999999999999" customHeight="1" x14ac:dyDescent="0.2">
      <c r="A798" s="433"/>
      <c r="B798" s="432"/>
      <c r="C798" s="431" t="str">
        <f>IF(ISERROR(VLOOKUP($A798,参加者名簿!$A:$D,2,FALSE))=TRUE,"",VLOOKUP($A798,参加者名簿!$A:$D,2,FALSE))</f>
        <v/>
      </c>
      <c r="D798" s="434"/>
      <c r="E798" s="433"/>
      <c r="F798" s="435"/>
      <c r="G798" s="431" t="str">
        <f>IF(ISERROR(VLOOKUP($E798,参加者名簿!$A:$D,2,FALSE))=TRUE,"",VLOOKUP($E798,参加者名簿!$A:$D,2,FALSE))</f>
        <v/>
      </c>
      <c r="H798" s="430"/>
      <c r="I798" s="417"/>
    </row>
    <row r="799" spans="1:9" ht="20.149999999999999" customHeight="1" x14ac:dyDescent="0.2">
      <c r="A799" s="433"/>
      <c r="B799" s="432"/>
      <c r="C799" s="431" t="str">
        <f>IF(ISERROR(VLOOKUP($A799,参加者名簿!$A:$D,2,FALSE))=TRUE,"",VLOOKUP($A799,参加者名簿!$A:$D,2,FALSE))</f>
        <v/>
      </c>
      <c r="D799" s="434"/>
      <c r="E799" s="433"/>
      <c r="F799" s="435"/>
      <c r="G799" s="431" t="str">
        <f>IF(ISERROR(VLOOKUP($E799,参加者名簿!$A:$D,2,FALSE))=TRUE,"",VLOOKUP($E799,参加者名簿!$A:$D,2,FALSE))</f>
        <v/>
      </c>
      <c r="H799" s="430"/>
      <c r="I799" s="417"/>
    </row>
    <row r="800" spans="1:9" ht="20.149999999999999" customHeight="1" x14ac:dyDescent="0.2">
      <c r="A800" s="433"/>
      <c r="B800" s="432"/>
      <c r="C800" s="431" t="str">
        <f>IF(ISERROR(VLOOKUP($A800,参加者名簿!$A:$D,2,FALSE))=TRUE,"",VLOOKUP($A800,参加者名簿!$A:$D,2,FALSE))</f>
        <v/>
      </c>
      <c r="D800" s="434"/>
      <c r="E800" s="433"/>
      <c r="F800" s="435"/>
      <c r="G800" s="431" t="str">
        <f>IF(ISERROR(VLOOKUP($E800,参加者名簿!$A:$D,2,FALSE))=TRUE,"",VLOOKUP($E800,参加者名簿!$A:$D,2,FALSE))</f>
        <v/>
      </c>
      <c r="H800" s="430"/>
      <c r="I800" s="417"/>
    </row>
    <row r="801" spans="1:9" ht="20.149999999999999" customHeight="1" x14ac:dyDescent="0.2">
      <c r="A801" s="433"/>
      <c r="B801" s="432"/>
      <c r="C801" s="431" t="str">
        <f>IF(ISERROR(VLOOKUP($A801,参加者名簿!$A:$D,2,FALSE))=TRUE,"",VLOOKUP($A801,参加者名簿!$A:$D,2,FALSE))</f>
        <v/>
      </c>
      <c r="D801" s="434"/>
      <c r="E801" s="433"/>
      <c r="F801" s="432"/>
      <c r="G801" s="431" t="str">
        <f>IF(ISERROR(VLOOKUP($E801,参加者名簿!$A:$D,2,FALSE))=TRUE,"",VLOOKUP($E801,参加者名簿!$A:$D,2,FALSE))</f>
        <v/>
      </c>
      <c r="H801" s="430"/>
      <c r="I801" s="417"/>
    </row>
    <row r="802" spans="1:9" ht="20.149999999999999" customHeight="1" x14ac:dyDescent="0.2">
      <c r="A802" s="433"/>
      <c r="B802" s="432"/>
      <c r="C802" s="431" t="str">
        <f>IF(ISERROR(VLOOKUP($A802,参加者名簿!$A:$D,2,FALSE))=TRUE,"",VLOOKUP($A802,参加者名簿!$A:$D,2,FALSE))</f>
        <v/>
      </c>
      <c r="D802" s="434"/>
      <c r="E802" s="433"/>
      <c r="F802" s="432"/>
      <c r="G802" s="431" t="str">
        <f>IF(ISERROR(VLOOKUP($E802,参加者名簿!$A:$D,2,FALSE))=TRUE,"",VLOOKUP($E802,参加者名簿!$A:$D,2,FALSE))</f>
        <v/>
      </c>
      <c r="H802" s="430"/>
      <c r="I802" s="417"/>
    </row>
    <row r="803" spans="1:9" ht="20.149999999999999" customHeight="1" x14ac:dyDescent="0.2">
      <c r="A803" s="433"/>
      <c r="B803" s="432"/>
      <c r="C803" s="431" t="str">
        <f>IF(ISERROR(VLOOKUP($A803,参加者名簿!$A:$D,2,FALSE))=TRUE,"",VLOOKUP($A803,参加者名簿!$A:$D,2,FALSE))</f>
        <v/>
      </c>
      <c r="D803" s="434"/>
      <c r="E803" s="433"/>
      <c r="F803" s="432"/>
      <c r="G803" s="431" t="str">
        <f>IF(ISERROR(VLOOKUP($E803,参加者名簿!$A:$D,2,FALSE))=TRUE,"",VLOOKUP($E803,参加者名簿!$A:$D,2,FALSE))</f>
        <v/>
      </c>
      <c r="H803" s="430"/>
      <c r="I803" s="417"/>
    </row>
    <row r="804" spans="1:9" ht="20.149999999999999" customHeight="1" x14ac:dyDescent="0.2">
      <c r="A804" s="433"/>
      <c r="B804" s="432"/>
      <c r="C804" s="431" t="str">
        <f>IF(ISERROR(VLOOKUP($A804,参加者名簿!$A:$D,2,FALSE))=TRUE,"",VLOOKUP($A804,参加者名簿!$A:$D,2,FALSE))</f>
        <v/>
      </c>
      <c r="D804" s="434"/>
      <c r="E804" s="433"/>
      <c r="F804" s="432"/>
      <c r="G804" s="431" t="str">
        <f>IF(ISERROR(VLOOKUP($E804,参加者名簿!$A:$D,2,FALSE))=TRUE,"",VLOOKUP($E804,参加者名簿!$A:$D,2,FALSE))</f>
        <v/>
      </c>
      <c r="H804" s="430"/>
      <c r="I804" s="417"/>
    </row>
    <row r="805" spans="1:9" ht="20.149999999999999" customHeight="1" x14ac:dyDescent="0.2">
      <c r="A805" s="433"/>
      <c r="B805" s="432"/>
      <c r="C805" s="431" t="str">
        <f>IF(ISERROR(VLOOKUP($A805,参加者名簿!$A:$D,2,FALSE))=TRUE,"",VLOOKUP($A805,参加者名簿!$A:$D,2,FALSE))</f>
        <v/>
      </c>
      <c r="D805" s="434"/>
      <c r="E805" s="433"/>
      <c r="F805" s="432"/>
      <c r="G805" s="431" t="str">
        <f>IF(ISERROR(VLOOKUP($E805,参加者名簿!$A:$D,2,FALSE))=TRUE,"",VLOOKUP($E805,参加者名簿!$A:$D,2,FALSE))</f>
        <v/>
      </c>
      <c r="H805" s="430"/>
      <c r="I805" s="417"/>
    </row>
    <row r="806" spans="1:9" ht="20.149999999999999" customHeight="1" thickBot="1" x14ac:dyDescent="0.25">
      <c r="A806" s="433"/>
      <c r="B806" s="432"/>
      <c r="C806" s="431" t="str">
        <f>IF(ISERROR(VLOOKUP($A806,参加者名簿!$A:$D,2,FALSE))=TRUE,"",VLOOKUP($A806,参加者名簿!$A:$D,2,FALSE))</f>
        <v/>
      </c>
      <c r="D806" s="434"/>
      <c r="E806" s="433"/>
      <c r="F806" s="432"/>
      <c r="G806" s="431" t="str">
        <f>IF(ISERROR(VLOOKUP($E806,参加者名簿!$A:$D,2,FALSE))=TRUE,"",VLOOKUP($E806,参加者名簿!$A:$D,2,FALSE))</f>
        <v/>
      </c>
      <c r="H806" s="430"/>
      <c r="I806" s="417"/>
    </row>
    <row r="807" spans="1:9" ht="20.149999999999999" customHeight="1" thickBot="1" x14ac:dyDescent="0.25">
      <c r="A807" s="429" t="s">
        <v>6120</v>
      </c>
      <c r="B807" s="428">
        <f>COUNTIFS(C786:C806,"農業者",D786:D806,"○")+COUNTIFS(G786:G806,"農業者",H786:H806,"○")</f>
        <v>0</v>
      </c>
      <c r="C807" s="505" t="s">
        <v>6119</v>
      </c>
      <c r="D807" s="506"/>
      <c r="E807" s="428">
        <f>COUNTIFS(C786:C806,"農業者以外",D786:D806,"○")+COUNTIFS(G786:G806,"農業者以外",H786:H806,"○")</f>
        <v>0</v>
      </c>
      <c r="F807" s="427" t="s">
        <v>6118</v>
      </c>
      <c r="G807" s="495">
        <f>SUMIF(D786:D806,"○",B786:B806)+SUMIF(H786:H806,"○",F786:F806)</f>
        <v>0</v>
      </c>
      <c r="H807" s="496"/>
      <c r="I807" s="426"/>
    </row>
    <row r="808" spans="1:9" ht="20.149999999999999" customHeight="1" x14ac:dyDescent="0.2">
      <c r="A808" s="425" t="s">
        <v>6117</v>
      </c>
      <c r="B808" s="424"/>
      <c r="C808" s="424"/>
      <c r="D808" s="424"/>
      <c r="E808" s="424"/>
      <c r="F808" s="424"/>
      <c r="G808" s="424"/>
      <c r="H808" s="423"/>
      <c r="I808" s="417"/>
    </row>
    <row r="809" spans="1:9" ht="20.149999999999999" customHeight="1" x14ac:dyDescent="0.2">
      <c r="A809" s="422"/>
      <c r="B809" s="417"/>
      <c r="C809" s="417"/>
      <c r="D809" s="417"/>
      <c r="E809" s="417"/>
      <c r="F809" s="417"/>
      <c r="G809" s="417"/>
      <c r="H809" s="421"/>
      <c r="I809" s="417"/>
    </row>
    <row r="810" spans="1:9" ht="20.149999999999999" customHeight="1" x14ac:dyDescent="0.2">
      <c r="A810" s="422"/>
      <c r="B810" s="417"/>
      <c r="C810" s="417"/>
      <c r="D810" s="417"/>
      <c r="E810" s="417"/>
      <c r="F810" s="417"/>
      <c r="G810" s="417"/>
      <c r="H810" s="421"/>
      <c r="I810" s="417"/>
    </row>
    <row r="811" spans="1:9" ht="20.149999999999999" customHeight="1" x14ac:dyDescent="0.2">
      <c r="A811" s="422"/>
      <c r="B811" s="417"/>
      <c r="C811" s="417"/>
      <c r="D811" s="417"/>
      <c r="E811" s="417"/>
      <c r="F811" s="417"/>
      <c r="G811" s="417"/>
      <c r="H811" s="421"/>
      <c r="I811" s="417"/>
    </row>
    <row r="812" spans="1:9" ht="20.149999999999999" customHeight="1" x14ac:dyDescent="0.2">
      <c r="A812" s="422"/>
      <c r="B812" s="417"/>
      <c r="C812" s="417"/>
      <c r="D812" s="417"/>
      <c r="E812" s="417"/>
      <c r="F812" s="417"/>
      <c r="G812" s="417"/>
      <c r="H812" s="421"/>
      <c r="I812" s="417"/>
    </row>
    <row r="813" spans="1:9" ht="20.149999999999999" customHeight="1" x14ac:dyDescent="0.2">
      <c r="A813" s="422"/>
      <c r="B813" s="417"/>
      <c r="C813" s="417"/>
      <c r="D813" s="417"/>
      <c r="E813" s="417"/>
      <c r="F813" s="417"/>
      <c r="G813" s="417"/>
      <c r="H813" s="421"/>
      <c r="I813" s="417"/>
    </row>
    <row r="814" spans="1:9" ht="20.149999999999999" customHeight="1" x14ac:dyDescent="0.2">
      <c r="A814" s="422"/>
      <c r="B814" s="417"/>
      <c r="C814" s="417"/>
      <c r="D814" s="417"/>
      <c r="E814" s="417"/>
      <c r="F814" s="417"/>
      <c r="G814" s="417"/>
      <c r="H814" s="421"/>
      <c r="I814" s="417"/>
    </row>
    <row r="815" spans="1:9" ht="20.149999999999999" customHeight="1" x14ac:dyDescent="0.2">
      <c r="A815" s="422"/>
      <c r="B815" s="417"/>
      <c r="C815" s="417"/>
      <c r="D815" s="417"/>
      <c r="E815" s="417"/>
      <c r="F815" s="417"/>
      <c r="G815" s="417"/>
      <c r="H815" s="421"/>
      <c r="I815" s="417"/>
    </row>
    <row r="816" spans="1:9" ht="20.149999999999999" customHeight="1" thickBot="1" x14ac:dyDescent="0.25">
      <c r="A816" s="420"/>
      <c r="B816" s="419"/>
      <c r="C816" s="419"/>
      <c r="D816" s="419"/>
      <c r="E816" s="419"/>
      <c r="F816" s="419"/>
      <c r="G816" s="419"/>
      <c r="H816" s="418"/>
      <c r="I816" s="417"/>
    </row>
    <row r="817" spans="1:20" ht="20.149999999999999" customHeight="1" thickBot="1" x14ac:dyDescent="0.25">
      <c r="A817" s="416" t="s">
        <v>6116</v>
      </c>
      <c r="B817" s="415" t="s">
        <v>6115</v>
      </c>
      <c r="C817" s="415" t="s">
        <v>6139</v>
      </c>
      <c r="D817" s="414"/>
    </row>
    <row r="818" spans="1:20" ht="20.149999999999999" customHeight="1" thickBot="1" x14ac:dyDescent="0.35">
      <c r="A818" s="465" t="str">
        <f>A775</f>
        <v>令和</v>
      </c>
      <c r="B818" s="464">
        <f>B775</f>
        <v>0</v>
      </c>
      <c r="C818" s="789" t="str">
        <f>C775</f>
        <v>年度　多面的機能支払交付金に係る作業日報</v>
      </c>
      <c r="D818" s="789"/>
      <c r="E818" s="789"/>
      <c r="F818" s="789"/>
      <c r="G818" s="463" t="s">
        <v>6136</v>
      </c>
      <c r="H818" s="462">
        <f>H775+1</f>
        <v>20</v>
      </c>
      <c r="I818" s="461">
        <f>H818</f>
        <v>20</v>
      </c>
      <c r="J818" s="455">
        <f>F819</f>
        <v>0</v>
      </c>
      <c r="K818" s="455">
        <f>B820</f>
        <v>0</v>
      </c>
      <c r="L818" s="460" t="e">
        <f>F820-J821</f>
        <v>#VALUE!</v>
      </c>
      <c r="M818" s="459">
        <f>B850</f>
        <v>0</v>
      </c>
      <c r="N818" s="459">
        <f>E850</f>
        <v>0</v>
      </c>
      <c r="O818" s="455">
        <f>B822</f>
        <v>0</v>
      </c>
      <c r="P818" s="455">
        <f>D822</f>
        <v>0</v>
      </c>
      <c r="Q818" s="455">
        <f>F822</f>
        <v>0</v>
      </c>
      <c r="R818" s="1">
        <f>B826</f>
        <v>0</v>
      </c>
      <c r="S818" s="1">
        <f>D826</f>
        <v>0</v>
      </c>
      <c r="T818" s="1">
        <f>F826</f>
        <v>0</v>
      </c>
    </row>
    <row r="819" spans="1:20" ht="20.149999999999999" customHeight="1" thickBot="1" x14ac:dyDescent="0.35">
      <c r="A819" s="458" t="s">
        <v>6131</v>
      </c>
      <c r="B819" s="501">
        <f>B776</f>
        <v>0</v>
      </c>
      <c r="C819" s="501"/>
      <c r="D819" s="501"/>
      <c r="E819" s="457" t="s">
        <v>6130</v>
      </c>
      <c r="F819" s="512"/>
      <c r="G819" s="513"/>
      <c r="H819" s="514"/>
      <c r="I819" s="456"/>
      <c r="M819" s="455"/>
      <c r="N819" s="455"/>
      <c r="O819" s="455"/>
      <c r="P819" s="455"/>
      <c r="Q819" s="455"/>
      <c r="R819" s="455"/>
    </row>
    <row r="820" spans="1:20" ht="20.149999999999999" customHeight="1" x14ac:dyDescent="0.2">
      <c r="A820" s="449" t="s">
        <v>173</v>
      </c>
      <c r="B820" s="454"/>
      <c r="C820" s="509" t="s">
        <v>6135</v>
      </c>
      <c r="D820" s="509"/>
      <c r="E820" s="454"/>
      <c r="F820" s="453" t="str">
        <f>IF((E820-B820)*24=0,"",(E820-B820)*24)</f>
        <v/>
      </c>
      <c r="G820" s="510" t="s">
        <v>6126</v>
      </c>
      <c r="H820" s="511"/>
      <c r="I820" s="450"/>
    </row>
    <row r="821" spans="1:20" ht="20.149999999999999" customHeight="1" thickBot="1" x14ac:dyDescent="0.25">
      <c r="A821" s="445" t="s">
        <v>6128</v>
      </c>
      <c r="B821" s="452"/>
      <c r="C821" s="492" t="s">
        <v>6135</v>
      </c>
      <c r="D821" s="492"/>
      <c r="E821" s="452"/>
      <c r="F821" s="451" t="str">
        <f>IF((E821-B821)*24=0,"",(E821-B821)*24)</f>
        <v/>
      </c>
      <c r="G821" s="493" t="s">
        <v>6126</v>
      </c>
      <c r="H821" s="494"/>
      <c r="I821" s="450"/>
      <c r="J821" s="1">
        <f>IF(F821="",0,F821)</f>
        <v>0</v>
      </c>
    </row>
    <row r="822" spans="1:20" ht="20.149999999999999" customHeight="1" thickTop="1" thickBot="1" x14ac:dyDescent="0.25">
      <c r="A822" s="449" t="s">
        <v>6125</v>
      </c>
      <c r="B822" s="497"/>
      <c r="C822" s="498"/>
      <c r="D822" s="497"/>
      <c r="E822" s="498"/>
      <c r="F822" s="497"/>
      <c r="G822" s="498"/>
      <c r="H822" s="448"/>
      <c r="I822" s="441"/>
      <c r="K822" s="789">
        <f>K779</f>
        <v>0</v>
      </c>
      <c r="L822" s="789"/>
      <c r="M822" s="789"/>
      <c r="N822" s="789"/>
    </row>
    <row r="823" spans="1:20" ht="20.149999999999999" customHeight="1" x14ac:dyDescent="0.2">
      <c r="A823" s="447" t="s">
        <v>6124</v>
      </c>
      <c r="B823" s="499" t="str">
        <f>IF(B$822="","",(IFERROR(VLOOKUP(B$822,【選択肢】!$K$3:$O$74,2,)," ")))</f>
        <v/>
      </c>
      <c r="C823" s="500"/>
      <c r="D823" s="499" t="str">
        <f>IF(D$822="","",(IFERROR(VLOOKUP(D$822,【選択肢】!$K$3:$O$74,2,)," ")))</f>
        <v/>
      </c>
      <c r="E823" s="500"/>
      <c r="F823" s="499" t="str">
        <f>IF(F$822="","",(IFERROR(VLOOKUP(F$822,【選択肢】!$K$3:$O$74,2,)," ")))</f>
        <v/>
      </c>
      <c r="G823" s="500"/>
      <c r="H823" s="446"/>
      <c r="I823" s="441"/>
    </row>
    <row r="824" spans="1:20" ht="20.149999999999999" customHeight="1" x14ac:dyDescent="0.2">
      <c r="A824" s="447" t="s">
        <v>5</v>
      </c>
      <c r="B824" s="499" t="str">
        <f>IF(B$822="","",(IFERROR(VLOOKUP(B$822,【選択肢】!$K$3:$O$74,4,)," ")))</f>
        <v/>
      </c>
      <c r="C824" s="500"/>
      <c r="D824" s="499" t="str">
        <f>IF(D$822="","",(IFERROR(VLOOKUP(D$822,【選択肢】!$K$3:$O$74,4,)," ")))</f>
        <v/>
      </c>
      <c r="E824" s="500"/>
      <c r="F824" s="499" t="str">
        <f>IF(F$822="","",(IFERROR(VLOOKUP(F$822,【選択肢】!$K$3:$O$74,4,)," ")))</f>
        <v/>
      </c>
      <c r="G824" s="500"/>
      <c r="H824" s="446"/>
      <c r="I824" s="441"/>
    </row>
    <row r="825" spans="1:20" ht="20.149999999999999" customHeight="1" x14ac:dyDescent="0.2">
      <c r="A825" s="445" t="s">
        <v>6123</v>
      </c>
      <c r="B825" s="499" t="str">
        <f>IF(B$822="","",(IFERROR(VLOOKUP(B$822,【選択肢】!$K$3:$O$74,5,)," ")))</f>
        <v/>
      </c>
      <c r="C825" s="500"/>
      <c r="D825" s="499" t="str">
        <f>IF(D$822="","",(IFERROR(VLOOKUP(D$822,【選択肢】!$K$3:$O$74,5,)," ")))</f>
        <v/>
      </c>
      <c r="E825" s="500"/>
      <c r="F825" s="499" t="str">
        <f>IF(F$822="","",(IFERROR(VLOOKUP(F$822,【選択肢】!$K$3:$O$74,5,)," ")))</f>
        <v/>
      </c>
      <c r="G825" s="500"/>
      <c r="H825" s="444"/>
      <c r="I825" s="441"/>
    </row>
    <row r="826" spans="1:20" ht="20.149999999999999" customHeight="1" thickBot="1" x14ac:dyDescent="0.25">
      <c r="A826" s="443" t="s">
        <v>12</v>
      </c>
      <c r="B826" s="488"/>
      <c r="C826" s="489"/>
      <c r="D826" s="488"/>
      <c r="E826" s="489"/>
      <c r="F826" s="490"/>
      <c r="G826" s="491"/>
      <c r="H826" s="442"/>
      <c r="I826" s="441"/>
    </row>
    <row r="827" spans="1:20" ht="20.149999999999999" customHeight="1" x14ac:dyDescent="0.2">
      <c r="A827" s="502" t="s">
        <v>6122</v>
      </c>
      <c r="B827" s="503"/>
      <c r="C827" s="503"/>
      <c r="D827" s="503"/>
      <c r="E827" s="503"/>
      <c r="F827" s="503"/>
      <c r="G827" s="503"/>
      <c r="H827" s="504"/>
      <c r="I827" s="436"/>
    </row>
    <row r="828" spans="1:20" ht="20.149999999999999" customHeight="1" x14ac:dyDescent="0.2">
      <c r="A828" s="440" t="s">
        <v>29</v>
      </c>
      <c r="B828" s="439" t="s">
        <v>2</v>
      </c>
      <c r="C828" s="438" t="s">
        <v>6112</v>
      </c>
      <c r="D828" s="437" t="s">
        <v>6121</v>
      </c>
      <c r="E828" s="440" t="s">
        <v>29</v>
      </c>
      <c r="F828" s="439" t="s">
        <v>2</v>
      </c>
      <c r="G828" s="438" t="s">
        <v>6112</v>
      </c>
      <c r="H828" s="437" t="s">
        <v>6121</v>
      </c>
      <c r="I828" s="436"/>
    </row>
    <row r="829" spans="1:20" ht="20.149999999999999" customHeight="1" x14ac:dyDescent="0.2">
      <c r="A829" s="433"/>
      <c r="B829" s="435"/>
      <c r="C829" s="431" t="str">
        <f>IF(ISERROR(VLOOKUP($A829,参加者名簿!$A:$D,2,FALSE))=TRUE,"",VLOOKUP($A829,参加者名簿!$A:$D,2,FALSE))</f>
        <v/>
      </c>
      <c r="D829" s="434"/>
      <c r="E829" s="433"/>
      <c r="F829" s="435"/>
      <c r="G829" s="431" t="str">
        <f>IF(ISERROR(VLOOKUP($E829,参加者名簿!$A:$D,2,FALSE))=TRUE,"",VLOOKUP($E829,参加者名簿!$A:$D,2,FALSE))</f>
        <v/>
      </c>
      <c r="H829" s="430"/>
      <c r="I829" s="417"/>
    </row>
    <row r="830" spans="1:20" ht="20.149999999999999" customHeight="1" x14ac:dyDescent="0.2">
      <c r="A830" s="433"/>
      <c r="B830" s="435"/>
      <c r="C830" s="431" t="str">
        <f>IF(ISERROR(VLOOKUP($A830,参加者名簿!$A:$D,2,FALSE))=TRUE,"",VLOOKUP($A830,参加者名簿!$A:$D,2,FALSE))</f>
        <v/>
      </c>
      <c r="D830" s="434"/>
      <c r="E830" s="433"/>
      <c r="F830" s="435"/>
      <c r="G830" s="431" t="str">
        <f>IF(ISERROR(VLOOKUP($E830,参加者名簿!$A:$D,2,FALSE))=TRUE,"",VLOOKUP($E830,参加者名簿!$A:$D,2,FALSE))</f>
        <v/>
      </c>
      <c r="H830" s="430"/>
      <c r="I830" s="417"/>
    </row>
    <row r="831" spans="1:20" ht="20.149999999999999" customHeight="1" x14ac:dyDescent="0.2">
      <c r="A831" s="433"/>
      <c r="B831" s="435"/>
      <c r="C831" s="431" t="str">
        <f>IF(ISERROR(VLOOKUP($A831,参加者名簿!$A:$D,2,FALSE))=TRUE,"",VLOOKUP($A831,参加者名簿!$A:$D,2,FALSE))</f>
        <v/>
      </c>
      <c r="D831" s="434"/>
      <c r="E831" s="433"/>
      <c r="F831" s="435"/>
      <c r="G831" s="431" t="str">
        <f>IF(ISERROR(VLOOKUP($E831,参加者名簿!$A:$D,2,FALSE))=TRUE,"",VLOOKUP($E831,参加者名簿!$A:$D,2,FALSE))</f>
        <v/>
      </c>
      <c r="H831" s="430"/>
      <c r="I831" s="417"/>
    </row>
    <row r="832" spans="1:20" ht="20.149999999999999" customHeight="1" x14ac:dyDescent="0.2">
      <c r="A832" s="433"/>
      <c r="B832" s="435"/>
      <c r="C832" s="431" t="str">
        <f>IF(ISERROR(VLOOKUP($A832,参加者名簿!$A:$D,2,FALSE))=TRUE,"",VLOOKUP($A832,参加者名簿!$A:$D,2,FALSE))</f>
        <v/>
      </c>
      <c r="D832" s="434"/>
      <c r="E832" s="433"/>
      <c r="F832" s="435"/>
      <c r="G832" s="431" t="str">
        <f>IF(ISERROR(VLOOKUP($E832,参加者名簿!$A:$D,2,FALSE))=TRUE,"",VLOOKUP($E832,参加者名簿!$A:$D,2,FALSE))</f>
        <v/>
      </c>
      <c r="H832" s="430"/>
      <c r="I832" s="417"/>
    </row>
    <row r="833" spans="1:9" ht="20.149999999999999" customHeight="1" x14ac:dyDescent="0.2">
      <c r="A833" s="433"/>
      <c r="B833" s="435"/>
      <c r="C833" s="431" t="str">
        <f>IF(ISERROR(VLOOKUP($A833,参加者名簿!$A:$D,2,FALSE))=TRUE,"",VLOOKUP($A833,参加者名簿!$A:$D,2,FALSE))</f>
        <v/>
      </c>
      <c r="D833" s="434"/>
      <c r="E833" s="433"/>
      <c r="F833" s="435"/>
      <c r="G833" s="431" t="str">
        <f>IF(ISERROR(VLOOKUP($E833,参加者名簿!$A:$D,2,FALSE))=TRUE,"",VLOOKUP($E833,参加者名簿!$A:$D,2,FALSE))</f>
        <v/>
      </c>
      <c r="H833" s="430"/>
      <c r="I833" s="417"/>
    </row>
    <row r="834" spans="1:9" ht="20.149999999999999" customHeight="1" x14ac:dyDescent="0.2">
      <c r="A834" s="433"/>
      <c r="B834" s="435"/>
      <c r="C834" s="431" t="str">
        <f>IF(ISERROR(VLOOKUP($A834,参加者名簿!$A:$D,2,FALSE))=TRUE,"",VLOOKUP($A834,参加者名簿!$A:$D,2,FALSE))</f>
        <v/>
      </c>
      <c r="D834" s="434"/>
      <c r="E834" s="433"/>
      <c r="F834" s="435"/>
      <c r="G834" s="431" t="str">
        <f>IF(ISERROR(VLOOKUP($E834,参加者名簿!$A:$D,2,FALSE))=TRUE,"",VLOOKUP($E834,参加者名簿!$A:$D,2,FALSE))</f>
        <v/>
      </c>
      <c r="H834" s="430"/>
      <c r="I834" s="417"/>
    </row>
    <row r="835" spans="1:9" ht="20.149999999999999" customHeight="1" x14ac:dyDescent="0.2">
      <c r="A835" s="433"/>
      <c r="B835" s="432"/>
      <c r="C835" s="431" t="str">
        <f>IF(ISERROR(VLOOKUP($A835,参加者名簿!$A:$D,2,FALSE))=TRUE,"",VLOOKUP($A835,参加者名簿!$A:$D,2,FALSE))</f>
        <v/>
      </c>
      <c r="D835" s="434"/>
      <c r="E835" s="433"/>
      <c r="F835" s="435"/>
      <c r="G835" s="431" t="str">
        <f>IF(ISERROR(VLOOKUP($E835,参加者名簿!$A:$D,2,FALSE))=TRUE,"",VLOOKUP($E835,参加者名簿!$A:$D,2,FALSE))</f>
        <v/>
      </c>
      <c r="H835" s="430"/>
      <c r="I835" s="417"/>
    </row>
    <row r="836" spans="1:9" ht="20.149999999999999" customHeight="1" x14ac:dyDescent="0.2">
      <c r="A836" s="433"/>
      <c r="B836" s="432"/>
      <c r="C836" s="431" t="str">
        <f>IF(ISERROR(VLOOKUP($A836,参加者名簿!$A:$D,2,FALSE))=TRUE,"",VLOOKUP($A836,参加者名簿!$A:$D,2,FALSE))</f>
        <v/>
      </c>
      <c r="D836" s="434"/>
      <c r="E836" s="433"/>
      <c r="F836" s="435"/>
      <c r="G836" s="431" t="str">
        <f>IF(ISERROR(VLOOKUP($E836,参加者名簿!$A:$D,2,FALSE))=TRUE,"",VLOOKUP($E836,参加者名簿!$A:$D,2,FALSE))</f>
        <v/>
      </c>
      <c r="H836" s="430"/>
      <c r="I836" s="417"/>
    </row>
    <row r="837" spans="1:9" ht="20.149999999999999" customHeight="1" x14ac:dyDescent="0.2">
      <c r="A837" s="433"/>
      <c r="B837" s="432"/>
      <c r="C837" s="431" t="str">
        <f>IF(ISERROR(VLOOKUP($A837,参加者名簿!$A:$D,2,FALSE))=TRUE,"",VLOOKUP($A837,参加者名簿!$A:$D,2,FALSE))</f>
        <v/>
      </c>
      <c r="D837" s="434"/>
      <c r="E837" s="433"/>
      <c r="F837" s="435"/>
      <c r="G837" s="431" t="str">
        <f>IF(ISERROR(VLOOKUP($E837,参加者名簿!$A:$D,2,FALSE))=TRUE,"",VLOOKUP($E837,参加者名簿!$A:$D,2,FALSE))</f>
        <v/>
      </c>
      <c r="H837" s="430"/>
      <c r="I837" s="417"/>
    </row>
    <row r="838" spans="1:9" ht="20.149999999999999" customHeight="1" x14ac:dyDescent="0.2">
      <c r="A838" s="433"/>
      <c r="B838" s="432"/>
      <c r="C838" s="431" t="str">
        <f>IF(ISERROR(VLOOKUP($A838,参加者名簿!$A:$D,2,FALSE))=TRUE,"",VLOOKUP($A838,参加者名簿!$A:$D,2,FALSE))</f>
        <v/>
      </c>
      <c r="D838" s="434"/>
      <c r="E838" s="433"/>
      <c r="F838" s="435"/>
      <c r="G838" s="431" t="str">
        <f>IF(ISERROR(VLOOKUP($E838,参加者名簿!$A:$D,2,FALSE))=TRUE,"",VLOOKUP($E838,参加者名簿!$A:$D,2,FALSE))</f>
        <v/>
      </c>
      <c r="H838" s="430"/>
      <c r="I838" s="417"/>
    </row>
    <row r="839" spans="1:9" ht="20.149999999999999" customHeight="1" x14ac:dyDescent="0.2">
      <c r="A839" s="433"/>
      <c r="B839" s="432"/>
      <c r="C839" s="431" t="str">
        <f>IF(ISERROR(VLOOKUP($A839,参加者名簿!$A:$D,2,FALSE))=TRUE,"",VLOOKUP($A839,参加者名簿!$A:$D,2,FALSE))</f>
        <v/>
      </c>
      <c r="D839" s="434"/>
      <c r="E839" s="433"/>
      <c r="F839" s="435"/>
      <c r="G839" s="431" t="str">
        <f>IF(ISERROR(VLOOKUP($E839,参加者名簿!$A:$D,2,FALSE))=TRUE,"",VLOOKUP($E839,参加者名簿!$A:$D,2,FALSE))</f>
        <v/>
      </c>
      <c r="H839" s="430"/>
      <c r="I839" s="417"/>
    </row>
    <row r="840" spans="1:9" ht="20.149999999999999" customHeight="1" x14ac:dyDescent="0.2">
      <c r="A840" s="433"/>
      <c r="B840" s="432"/>
      <c r="C840" s="431" t="str">
        <f>IF(ISERROR(VLOOKUP($A840,参加者名簿!$A:$D,2,FALSE))=TRUE,"",VLOOKUP($A840,参加者名簿!$A:$D,2,FALSE))</f>
        <v/>
      </c>
      <c r="D840" s="434"/>
      <c r="E840" s="433"/>
      <c r="F840" s="435"/>
      <c r="G840" s="431" t="str">
        <f>IF(ISERROR(VLOOKUP($E840,参加者名簿!$A:$D,2,FALSE))=TRUE,"",VLOOKUP($E840,参加者名簿!$A:$D,2,FALSE))</f>
        <v/>
      </c>
      <c r="H840" s="430"/>
      <c r="I840" s="417"/>
    </row>
    <row r="841" spans="1:9" ht="20.149999999999999" customHeight="1" x14ac:dyDescent="0.2">
      <c r="A841" s="433"/>
      <c r="B841" s="432"/>
      <c r="C841" s="431" t="str">
        <f>IF(ISERROR(VLOOKUP($A841,参加者名簿!$A:$D,2,FALSE))=TRUE,"",VLOOKUP($A841,参加者名簿!$A:$D,2,FALSE))</f>
        <v/>
      </c>
      <c r="D841" s="434"/>
      <c r="E841" s="433"/>
      <c r="F841" s="435"/>
      <c r="G841" s="431" t="str">
        <f>IF(ISERROR(VLOOKUP($E841,参加者名簿!$A:$D,2,FALSE))=TRUE,"",VLOOKUP($E841,参加者名簿!$A:$D,2,FALSE))</f>
        <v/>
      </c>
      <c r="H841" s="430"/>
      <c r="I841" s="417"/>
    </row>
    <row r="842" spans="1:9" ht="20.149999999999999" customHeight="1" x14ac:dyDescent="0.2">
      <c r="A842" s="433"/>
      <c r="B842" s="432"/>
      <c r="C842" s="431" t="str">
        <f>IF(ISERROR(VLOOKUP($A842,参加者名簿!$A:$D,2,FALSE))=TRUE,"",VLOOKUP($A842,参加者名簿!$A:$D,2,FALSE))</f>
        <v/>
      </c>
      <c r="D842" s="434"/>
      <c r="E842" s="433"/>
      <c r="F842" s="435"/>
      <c r="G842" s="431" t="str">
        <f>IF(ISERROR(VLOOKUP($E842,参加者名簿!$A:$D,2,FALSE))=TRUE,"",VLOOKUP($E842,参加者名簿!$A:$D,2,FALSE))</f>
        <v/>
      </c>
      <c r="H842" s="430"/>
      <c r="I842" s="417"/>
    </row>
    <row r="843" spans="1:9" ht="20.149999999999999" customHeight="1" x14ac:dyDescent="0.2">
      <c r="A843" s="433"/>
      <c r="B843" s="432"/>
      <c r="C843" s="431" t="str">
        <f>IF(ISERROR(VLOOKUP($A843,参加者名簿!$A:$D,2,FALSE))=TRUE,"",VLOOKUP($A843,参加者名簿!$A:$D,2,FALSE))</f>
        <v/>
      </c>
      <c r="D843" s="434"/>
      <c r="E843" s="433"/>
      <c r="F843" s="435"/>
      <c r="G843" s="431" t="str">
        <f>IF(ISERROR(VLOOKUP($E843,参加者名簿!$A:$D,2,FALSE))=TRUE,"",VLOOKUP($E843,参加者名簿!$A:$D,2,FALSE))</f>
        <v/>
      </c>
      <c r="H843" s="430"/>
      <c r="I843" s="417"/>
    </row>
    <row r="844" spans="1:9" ht="20.149999999999999" customHeight="1" x14ac:dyDescent="0.2">
      <c r="A844" s="433"/>
      <c r="B844" s="432"/>
      <c r="C844" s="431" t="str">
        <f>IF(ISERROR(VLOOKUP($A844,参加者名簿!$A:$D,2,FALSE))=TRUE,"",VLOOKUP($A844,参加者名簿!$A:$D,2,FALSE))</f>
        <v/>
      </c>
      <c r="D844" s="434"/>
      <c r="E844" s="433"/>
      <c r="F844" s="432"/>
      <c r="G844" s="431" t="str">
        <f>IF(ISERROR(VLOOKUP($E844,参加者名簿!$A:$D,2,FALSE))=TRUE,"",VLOOKUP($E844,参加者名簿!$A:$D,2,FALSE))</f>
        <v/>
      </c>
      <c r="H844" s="430"/>
      <c r="I844" s="417"/>
    </row>
    <row r="845" spans="1:9" ht="20.149999999999999" customHeight="1" x14ac:dyDescent="0.2">
      <c r="A845" s="433"/>
      <c r="B845" s="432"/>
      <c r="C845" s="431" t="str">
        <f>IF(ISERROR(VLOOKUP($A845,参加者名簿!$A:$D,2,FALSE))=TRUE,"",VLOOKUP($A845,参加者名簿!$A:$D,2,FALSE))</f>
        <v/>
      </c>
      <c r="D845" s="434"/>
      <c r="E845" s="433"/>
      <c r="F845" s="432"/>
      <c r="G845" s="431" t="str">
        <f>IF(ISERROR(VLOOKUP($E845,参加者名簿!$A:$D,2,FALSE))=TRUE,"",VLOOKUP($E845,参加者名簿!$A:$D,2,FALSE))</f>
        <v/>
      </c>
      <c r="H845" s="430"/>
      <c r="I845" s="417"/>
    </row>
    <row r="846" spans="1:9" ht="20.149999999999999" customHeight="1" x14ac:dyDescent="0.2">
      <c r="A846" s="433"/>
      <c r="B846" s="432"/>
      <c r="C846" s="431" t="str">
        <f>IF(ISERROR(VLOOKUP($A846,参加者名簿!$A:$D,2,FALSE))=TRUE,"",VLOOKUP($A846,参加者名簿!$A:$D,2,FALSE))</f>
        <v/>
      </c>
      <c r="D846" s="434"/>
      <c r="E846" s="433"/>
      <c r="F846" s="432"/>
      <c r="G846" s="431" t="str">
        <f>IF(ISERROR(VLOOKUP($E846,参加者名簿!$A:$D,2,FALSE))=TRUE,"",VLOOKUP($E846,参加者名簿!$A:$D,2,FALSE))</f>
        <v/>
      </c>
      <c r="H846" s="430"/>
      <c r="I846" s="417"/>
    </row>
    <row r="847" spans="1:9" ht="20.149999999999999" customHeight="1" x14ac:dyDescent="0.2">
      <c r="A847" s="433"/>
      <c r="B847" s="432"/>
      <c r="C847" s="431" t="str">
        <f>IF(ISERROR(VLOOKUP($A847,参加者名簿!$A:$D,2,FALSE))=TRUE,"",VLOOKUP($A847,参加者名簿!$A:$D,2,FALSE))</f>
        <v/>
      </c>
      <c r="D847" s="434"/>
      <c r="E847" s="433"/>
      <c r="F847" s="432"/>
      <c r="G847" s="431" t="str">
        <f>IF(ISERROR(VLOOKUP($E847,参加者名簿!$A:$D,2,FALSE))=TRUE,"",VLOOKUP($E847,参加者名簿!$A:$D,2,FALSE))</f>
        <v/>
      </c>
      <c r="H847" s="430"/>
      <c r="I847" s="417"/>
    </row>
    <row r="848" spans="1:9" ht="20.149999999999999" customHeight="1" x14ac:dyDescent="0.2">
      <c r="A848" s="433"/>
      <c r="B848" s="432"/>
      <c r="C848" s="431" t="str">
        <f>IF(ISERROR(VLOOKUP($A848,参加者名簿!$A:$D,2,FALSE))=TRUE,"",VLOOKUP($A848,参加者名簿!$A:$D,2,FALSE))</f>
        <v/>
      </c>
      <c r="D848" s="434"/>
      <c r="E848" s="433"/>
      <c r="F848" s="432"/>
      <c r="G848" s="431" t="str">
        <f>IF(ISERROR(VLOOKUP($E848,参加者名簿!$A:$D,2,FALSE))=TRUE,"",VLOOKUP($E848,参加者名簿!$A:$D,2,FALSE))</f>
        <v/>
      </c>
      <c r="H848" s="430"/>
      <c r="I848" s="417"/>
    </row>
    <row r="849" spans="1:20" ht="20.149999999999999" customHeight="1" thickBot="1" x14ac:dyDescent="0.25">
      <c r="A849" s="433"/>
      <c r="B849" s="432"/>
      <c r="C849" s="431" t="str">
        <f>IF(ISERROR(VLOOKUP($A849,参加者名簿!$A:$D,2,FALSE))=TRUE,"",VLOOKUP($A849,参加者名簿!$A:$D,2,FALSE))</f>
        <v/>
      </c>
      <c r="D849" s="434"/>
      <c r="E849" s="433"/>
      <c r="F849" s="432"/>
      <c r="G849" s="431" t="str">
        <f>IF(ISERROR(VLOOKUP($E849,参加者名簿!$A:$D,2,FALSE))=TRUE,"",VLOOKUP($E849,参加者名簿!$A:$D,2,FALSE))</f>
        <v/>
      </c>
      <c r="H849" s="430"/>
      <c r="I849" s="417"/>
    </row>
    <row r="850" spans="1:20" ht="20.149999999999999" customHeight="1" thickBot="1" x14ac:dyDescent="0.25">
      <c r="A850" s="429" t="s">
        <v>6120</v>
      </c>
      <c r="B850" s="428">
        <f>COUNTIFS(C829:C849,"農業者",D829:D849,"○")+COUNTIFS(G829:G849,"農業者",H829:H849,"○")</f>
        <v>0</v>
      </c>
      <c r="C850" s="505" t="s">
        <v>6119</v>
      </c>
      <c r="D850" s="506"/>
      <c r="E850" s="428">
        <f>COUNTIFS(C829:C849,"農業者以外",D829:D849,"○")+COUNTIFS(G829:G849,"農業者以外",H829:H849,"○")</f>
        <v>0</v>
      </c>
      <c r="F850" s="427" t="s">
        <v>6118</v>
      </c>
      <c r="G850" s="495">
        <f>SUMIF(D829:D849,"○",B829:B849)+SUMIF(H829:H849,"○",F829:F849)</f>
        <v>0</v>
      </c>
      <c r="H850" s="496"/>
      <c r="I850" s="426"/>
    </row>
    <row r="851" spans="1:20" ht="20.149999999999999" customHeight="1" x14ac:dyDescent="0.2">
      <c r="A851" s="425" t="s">
        <v>6117</v>
      </c>
      <c r="B851" s="424"/>
      <c r="C851" s="424"/>
      <c r="D851" s="424"/>
      <c r="E851" s="424"/>
      <c r="F851" s="424"/>
      <c r="G851" s="424"/>
      <c r="H851" s="423"/>
      <c r="I851" s="417"/>
    </row>
    <row r="852" spans="1:20" ht="20.149999999999999" customHeight="1" x14ac:dyDescent="0.2">
      <c r="A852" s="422"/>
      <c r="B852" s="417"/>
      <c r="C852" s="417"/>
      <c r="D852" s="417"/>
      <c r="E852" s="417"/>
      <c r="F852" s="417"/>
      <c r="G852" s="417"/>
      <c r="H852" s="421"/>
      <c r="I852" s="417"/>
    </row>
    <row r="853" spans="1:20" ht="20.149999999999999" customHeight="1" x14ac:dyDescent="0.2">
      <c r="A853" s="422"/>
      <c r="B853" s="417"/>
      <c r="C853" s="417"/>
      <c r="D853" s="417"/>
      <c r="E853" s="417"/>
      <c r="F853" s="417"/>
      <c r="G853" s="417"/>
      <c r="H853" s="421"/>
      <c r="I853" s="417"/>
    </row>
    <row r="854" spans="1:20" ht="20.149999999999999" customHeight="1" x14ac:dyDescent="0.2">
      <c r="A854" s="422"/>
      <c r="B854" s="417"/>
      <c r="C854" s="417"/>
      <c r="D854" s="417"/>
      <c r="E854" s="417"/>
      <c r="F854" s="417"/>
      <c r="G854" s="417"/>
      <c r="H854" s="421"/>
      <c r="I854" s="417"/>
    </row>
    <row r="855" spans="1:20" ht="20.149999999999999" customHeight="1" x14ac:dyDescent="0.2">
      <c r="A855" s="422"/>
      <c r="B855" s="417"/>
      <c r="C855" s="417"/>
      <c r="D855" s="417"/>
      <c r="E855" s="417"/>
      <c r="F855" s="417"/>
      <c r="G855" s="417"/>
      <c r="H855" s="421"/>
      <c r="I855" s="417"/>
    </row>
    <row r="856" spans="1:20" ht="20.149999999999999" customHeight="1" x14ac:dyDescent="0.2">
      <c r="A856" s="422"/>
      <c r="B856" s="417"/>
      <c r="C856" s="417"/>
      <c r="D856" s="417"/>
      <c r="E856" s="417"/>
      <c r="F856" s="417"/>
      <c r="G856" s="417"/>
      <c r="H856" s="421"/>
      <c r="I856" s="417"/>
    </row>
    <row r="857" spans="1:20" ht="20.149999999999999" customHeight="1" x14ac:dyDescent="0.2">
      <c r="A857" s="422"/>
      <c r="B857" s="417"/>
      <c r="C857" s="417"/>
      <c r="D857" s="417"/>
      <c r="E857" s="417"/>
      <c r="F857" s="417"/>
      <c r="G857" s="417"/>
      <c r="H857" s="421"/>
      <c r="I857" s="417"/>
    </row>
    <row r="858" spans="1:20" ht="20.149999999999999" customHeight="1" x14ac:dyDescent="0.2">
      <c r="A858" s="422"/>
      <c r="B858" s="417"/>
      <c r="C858" s="417"/>
      <c r="D858" s="417"/>
      <c r="E858" s="417"/>
      <c r="F858" s="417"/>
      <c r="G858" s="417"/>
      <c r="H858" s="421"/>
      <c r="I858" s="417"/>
    </row>
    <row r="859" spans="1:20" ht="20.149999999999999" customHeight="1" thickBot="1" x14ac:dyDescent="0.25">
      <c r="A859" s="420"/>
      <c r="B859" s="419"/>
      <c r="C859" s="419"/>
      <c r="D859" s="419"/>
      <c r="E859" s="419"/>
      <c r="F859" s="419"/>
      <c r="G859" s="419"/>
      <c r="H859" s="418"/>
      <c r="I859" s="417"/>
    </row>
    <row r="860" spans="1:20" ht="20.149999999999999" customHeight="1" thickBot="1" x14ac:dyDescent="0.25">
      <c r="A860" s="416" t="s">
        <v>6116</v>
      </c>
      <c r="B860" s="415" t="s">
        <v>6115</v>
      </c>
      <c r="C860" s="415" t="s">
        <v>6137</v>
      </c>
      <c r="D860" s="414"/>
    </row>
    <row r="861" spans="1:20" ht="20.149999999999999" customHeight="1" thickBot="1" x14ac:dyDescent="0.35">
      <c r="A861" s="465" t="str">
        <f>A818</f>
        <v>令和</v>
      </c>
      <c r="B861" s="464">
        <f>B818</f>
        <v>0</v>
      </c>
      <c r="C861" s="789" t="str">
        <f>C818</f>
        <v>年度　多面的機能支払交付金に係る作業日報</v>
      </c>
      <c r="D861" s="789"/>
      <c r="E861" s="789"/>
      <c r="F861" s="789"/>
      <c r="G861" s="463" t="s">
        <v>6138</v>
      </c>
      <c r="H861" s="462">
        <f>H818+1</f>
        <v>21</v>
      </c>
      <c r="I861" s="461">
        <f>H861</f>
        <v>21</v>
      </c>
      <c r="J861" s="455">
        <f>F862</f>
        <v>0</v>
      </c>
      <c r="K861" s="455">
        <f>B863</f>
        <v>0</v>
      </c>
      <c r="L861" s="460" t="e">
        <f>F863-J864</f>
        <v>#VALUE!</v>
      </c>
      <c r="M861" s="459">
        <f>B893</f>
        <v>0</v>
      </c>
      <c r="N861" s="459">
        <f>E893</f>
        <v>0</v>
      </c>
      <c r="O861" s="455">
        <f>B865</f>
        <v>0</v>
      </c>
      <c r="P861" s="455">
        <f>D865</f>
        <v>0</v>
      </c>
      <c r="Q861" s="455">
        <f>F865</f>
        <v>0</v>
      </c>
      <c r="R861" s="1">
        <f>B869</f>
        <v>0</v>
      </c>
      <c r="S861" s="1">
        <f>D869</f>
        <v>0</v>
      </c>
      <c r="T861" s="1">
        <f>F869</f>
        <v>0</v>
      </c>
    </row>
    <row r="862" spans="1:20" ht="20.149999999999999" customHeight="1" thickBot="1" x14ac:dyDescent="0.35">
      <c r="A862" s="458" t="s">
        <v>6131</v>
      </c>
      <c r="B862" s="501">
        <f>B819</f>
        <v>0</v>
      </c>
      <c r="C862" s="501"/>
      <c r="D862" s="501"/>
      <c r="E862" s="457" t="s">
        <v>6130</v>
      </c>
      <c r="F862" s="512"/>
      <c r="G862" s="513"/>
      <c r="H862" s="514"/>
      <c r="I862" s="456"/>
      <c r="M862" s="455"/>
      <c r="N862" s="455"/>
      <c r="O862" s="455"/>
      <c r="P862" s="455"/>
      <c r="Q862" s="455"/>
      <c r="R862" s="455"/>
    </row>
    <row r="863" spans="1:20" ht="20.149999999999999" customHeight="1" x14ac:dyDescent="0.2">
      <c r="A863" s="449" t="s">
        <v>173</v>
      </c>
      <c r="B863" s="454"/>
      <c r="C863" s="509" t="s">
        <v>6134</v>
      </c>
      <c r="D863" s="509"/>
      <c r="E863" s="454"/>
      <c r="F863" s="453" t="str">
        <f>IF((E863-B863)*24=0,"",(E863-B863)*24)</f>
        <v/>
      </c>
      <c r="G863" s="510" t="s">
        <v>6126</v>
      </c>
      <c r="H863" s="511"/>
      <c r="I863" s="450"/>
    </row>
    <row r="864" spans="1:20" ht="20.149999999999999" customHeight="1" thickBot="1" x14ac:dyDescent="0.25">
      <c r="A864" s="445" t="s">
        <v>6128</v>
      </c>
      <c r="B864" s="452"/>
      <c r="C864" s="492" t="s">
        <v>6127</v>
      </c>
      <c r="D864" s="492"/>
      <c r="E864" s="452"/>
      <c r="F864" s="451" t="str">
        <f>IF((E864-B864)*24=0,"",(E864-B864)*24)</f>
        <v/>
      </c>
      <c r="G864" s="493" t="s">
        <v>6126</v>
      </c>
      <c r="H864" s="494"/>
      <c r="I864" s="450"/>
      <c r="J864" s="1">
        <f>IF(F864="",0,F864)</f>
        <v>0</v>
      </c>
    </row>
    <row r="865" spans="1:9" ht="20.149999999999999" customHeight="1" thickTop="1" x14ac:dyDescent="0.2">
      <c r="A865" s="449" t="s">
        <v>6125</v>
      </c>
      <c r="B865" s="497"/>
      <c r="C865" s="498"/>
      <c r="D865" s="497"/>
      <c r="E865" s="498"/>
      <c r="F865" s="497"/>
      <c r="G865" s="498"/>
      <c r="H865" s="448"/>
      <c r="I865" s="441"/>
    </row>
    <row r="866" spans="1:9" ht="20.149999999999999" customHeight="1" x14ac:dyDescent="0.2">
      <c r="A866" s="447" t="s">
        <v>6124</v>
      </c>
      <c r="B866" s="499" t="str">
        <f>IF(B$865="","",(IFERROR(VLOOKUP(B$865,【選択肢】!$K$3:$O$74,2,)," ")))</f>
        <v/>
      </c>
      <c r="C866" s="500"/>
      <c r="D866" s="499" t="str">
        <f>IF(D$865="","",(IFERROR(VLOOKUP(D$865,【選択肢】!$K$3:$O$74,2,)," ")))</f>
        <v/>
      </c>
      <c r="E866" s="500"/>
      <c r="F866" s="499" t="str">
        <f>IF(F$865="","",(IFERROR(VLOOKUP(F$865,【選択肢】!$K$3:$O$74,2,)," ")))</f>
        <v/>
      </c>
      <c r="G866" s="500"/>
      <c r="H866" s="446"/>
      <c r="I866" s="441"/>
    </row>
    <row r="867" spans="1:9" ht="20.149999999999999" customHeight="1" x14ac:dyDescent="0.2">
      <c r="A867" s="447" t="s">
        <v>5</v>
      </c>
      <c r="B867" s="499" t="str">
        <f>IF(B$865="","",(IFERROR(VLOOKUP(B$865,【選択肢】!$K$3:$O$74,4,)," ")))</f>
        <v/>
      </c>
      <c r="C867" s="500"/>
      <c r="D867" s="499" t="str">
        <f>IF(D$865="","",(IFERROR(VLOOKUP(D$865,【選択肢】!$K$3:$O$74,4,)," ")))</f>
        <v/>
      </c>
      <c r="E867" s="500"/>
      <c r="F867" s="499" t="str">
        <f>IF(F$865="","",(IFERROR(VLOOKUP(F$865,【選択肢】!$K$3:$O$74,4,)," ")))</f>
        <v/>
      </c>
      <c r="G867" s="500"/>
      <c r="H867" s="446"/>
      <c r="I867" s="441"/>
    </row>
    <row r="868" spans="1:9" ht="20.149999999999999" customHeight="1" x14ac:dyDescent="0.2">
      <c r="A868" s="445" t="s">
        <v>6123</v>
      </c>
      <c r="B868" s="499" t="str">
        <f>IF(B$865="","",(IFERROR(VLOOKUP(B$865,【選択肢】!$K$3:$O$74,5,)," ")))</f>
        <v/>
      </c>
      <c r="C868" s="500"/>
      <c r="D868" s="499" t="str">
        <f>IF(D$865="","",(IFERROR(VLOOKUP(D$865,【選択肢】!$K$3:$O$74,5,)," ")))</f>
        <v/>
      </c>
      <c r="E868" s="500"/>
      <c r="F868" s="499" t="str">
        <f>IF(F$865="","",(IFERROR(VLOOKUP(F$865,【選択肢】!$K$3:$O$74,5,)," ")))</f>
        <v/>
      </c>
      <c r="G868" s="500"/>
      <c r="H868" s="444"/>
      <c r="I868" s="441"/>
    </row>
    <row r="869" spans="1:9" ht="20.149999999999999" customHeight="1" thickBot="1" x14ac:dyDescent="0.25">
      <c r="A869" s="443" t="s">
        <v>12</v>
      </c>
      <c r="B869" s="488"/>
      <c r="C869" s="489"/>
      <c r="D869" s="488"/>
      <c r="E869" s="489"/>
      <c r="F869" s="490"/>
      <c r="G869" s="491"/>
      <c r="H869" s="442"/>
      <c r="I869" s="441"/>
    </row>
    <row r="870" spans="1:9" ht="20.149999999999999" customHeight="1" x14ac:dyDescent="0.2">
      <c r="A870" s="502" t="s">
        <v>6122</v>
      </c>
      <c r="B870" s="503"/>
      <c r="C870" s="503"/>
      <c r="D870" s="503"/>
      <c r="E870" s="503"/>
      <c r="F870" s="503"/>
      <c r="G870" s="503"/>
      <c r="H870" s="504"/>
      <c r="I870" s="436"/>
    </row>
    <row r="871" spans="1:9" ht="20.149999999999999" customHeight="1" x14ac:dyDescent="0.2">
      <c r="A871" s="440" t="s">
        <v>29</v>
      </c>
      <c r="B871" s="439" t="s">
        <v>2</v>
      </c>
      <c r="C871" s="438" t="s">
        <v>6112</v>
      </c>
      <c r="D871" s="437" t="s">
        <v>6121</v>
      </c>
      <c r="E871" s="440" t="s">
        <v>29</v>
      </c>
      <c r="F871" s="439" t="s">
        <v>2</v>
      </c>
      <c r="G871" s="438" t="s">
        <v>6112</v>
      </c>
      <c r="H871" s="437" t="s">
        <v>6121</v>
      </c>
      <c r="I871" s="436"/>
    </row>
    <row r="872" spans="1:9" ht="20.149999999999999" customHeight="1" x14ac:dyDescent="0.2">
      <c r="A872" s="433"/>
      <c r="B872" s="435"/>
      <c r="C872" s="431" t="str">
        <f>IF(ISERROR(VLOOKUP($A872,参加者名簿!$A:$D,2,FALSE))=TRUE,"",VLOOKUP($A872,参加者名簿!$A:$D,2,FALSE))</f>
        <v/>
      </c>
      <c r="D872" s="434"/>
      <c r="E872" s="433"/>
      <c r="F872" s="435"/>
      <c r="G872" s="431" t="str">
        <f>IF(ISERROR(VLOOKUP($E872,参加者名簿!$A:$D,2,FALSE))=TRUE,"",VLOOKUP($E872,参加者名簿!$A:$D,2,FALSE))</f>
        <v/>
      </c>
      <c r="H872" s="430"/>
      <c r="I872" s="417"/>
    </row>
    <row r="873" spans="1:9" ht="20.149999999999999" customHeight="1" x14ac:dyDescent="0.2">
      <c r="A873" s="433"/>
      <c r="B873" s="435"/>
      <c r="C873" s="431" t="str">
        <f>IF(ISERROR(VLOOKUP($A873,参加者名簿!$A:$D,2,FALSE))=TRUE,"",VLOOKUP($A873,参加者名簿!$A:$D,2,FALSE))</f>
        <v/>
      </c>
      <c r="D873" s="434"/>
      <c r="E873" s="433"/>
      <c r="F873" s="435"/>
      <c r="G873" s="431" t="str">
        <f>IF(ISERROR(VLOOKUP($E873,参加者名簿!$A:$D,2,FALSE))=TRUE,"",VLOOKUP($E873,参加者名簿!$A:$D,2,FALSE))</f>
        <v/>
      </c>
      <c r="H873" s="430"/>
      <c r="I873" s="417"/>
    </row>
    <row r="874" spans="1:9" ht="20.149999999999999" customHeight="1" x14ac:dyDescent="0.2">
      <c r="A874" s="433"/>
      <c r="B874" s="435"/>
      <c r="C874" s="431" t="str">
        <f>IF(ISERROR(VLOOKUP($A874,参加者名簿!$A:$D,2,FALSE))=TRUE,"",VLOOKUP($A874,参加者名簿!$A:$D,2,FALSE))</f>
        <v/>
      </c>
      <c r="D874" s="434"/>
      <c r="E874" s="433"/>
      <c r="F874" s="435"/>
      <c r="G874" s="431" t="str">
        <f>IF(ISERROR(VLOOKUP($E874,参加者名簿!$A:$D,2,FALSE))=TRUE,"",VLOOKUP($E874,参加者名簿!$A:$D,2,FALSE))</f>
        <v/>
      </c>
      <c r="H874" s="430"/>
      <c r="I874" s="417"/>
    </row>
    <row r="875" spans="1:9" ht="20.149999999999999" customHeight="1" x14ac:dyDescent="0.2">
      <c r="A875" s="433"/>
      <c r="B875" s="435"/>
      <c r="C875" s="431" t="str">
        <f>IF(ISERROR(VLOOKUP($A875,参加者名簿!$A:$D,2,FALSE))=TRUE,"",VLOOKUP($A875,参加者名簿!$A:$D,2,FALSE))</f>
        <v/>
      </c>
      <c r="D875" s="434"/>
      <c r="E875" s="433"/>
      <c r="F875" s="435"/>
      <c r="G875" s="431" t="str">
        <f>IF(ISERROR(VLOOKUP($E875,参加者名簿!$A:$D,2,FALSE))=TRUE,"",VLOOKUP($E875,参加者名簿!$A:$D,2,FALSE))</f>
        <v/>
      </c>
      <c r="H875" s="430"/>
      <c r="I875" s="417"/>
    </row>
    <row r="876" spans="1:9" ht="20.149999999999999" customHeight="1" x14ac:dyDescent="0.2">
      <c r="A876" s="433"/>
      <c r="B876" s="435"/>
      <c r="C876" s="431" t="str">
        <f>IF(ISERROR(VLOOKUP($A876,参加者名簿!$A:$D,2,FALSE))=TRUE,"",VLOOKUP($A876,参加者名簿!$A:$D,2,FALSE))</f>
        <v/>
      </c>
      <c r="D876" s="434"/>
      <c r="E876" s="433"/>
      <c r="F876" s="435"/>
      <c r="G876" s="431" t="str">
        <f>IF(ISERROR(VLOOKUP($E876,参加者名簿!$A:$D,2,FALSE))=TRUE,"",VLOOKUP($E876,参加者名簿!$A:$D,2,FALSE))</f>
        <v/>
      </c>
      <c r="H876" s="430"/>
      <c r="I876" s="417"/>
    </row>
    <row r="877" spans="1:9" ht="20.149999999999999" customHeight="1" x14ac:dyDescent="0.2">
      <c r="A877" s="433"/>
      <c r="B877" s="435"/>
      <c r="C877" s="431" t="str">
        <f>IF(ISERROR(VLOOKUP($A877,参加者名簿!$A:$D,2,FALSE))=TRUE,"",VLOOKUP($A877,参加者名簿!$A:$D,2,FALSE))</f>
        <v/>
      </c>
      <c r="D877" s="434"/>
      <c r="E877" s="433"/>
      <c r="F877" s="435"/>
      <c r="G877" s="431" t="str">
        <f>IF(ISERROR(VLOOKUP($E877,参加者名簿!$A:$D,2,FALSE))=TRUE,"",VLOOKUP($E877,参加者名簿!$A:$D,2,FALSE))</f>
        <v/>
      </c>
      <c r="H877" s="430"/>
      <c r="I877" s="417"/>
    </row>
    <row r="878" spans="1:9" ht="20.149999999999999" customHeight="1" x14ac:dyDescent="0.2">
      <c r="A878" s="433"/>
      <c r="B878" s="435"/>
      <c r="C878" s="431" t="str">
        <f>IF(ISERROR(VLOOKUP($A878,参加者名簿!$A:$D,2,FALSE))=TRUE,"",VLOOKUP($A878,参加者名簿!$A:$D,2,FALSE))</f>
        <v/>
      </c>
      <c r="D878" s="434"/>
      <c r="E878" s="433"/>
      <c r="F878" s="435"/>
      <c r="G878" s="431" t="str">
        <f>IF(ISERROR(VLOOKUP($E878,参加者名簿!$A:$D,2,FALSE))=TRUE,"",VLOOKUP($E878,参加者名簿!$A:$D,2,FALSE))</f>
        <v/>
      </c>
      <c r="H878" s="430"/>
      <c r="I878" s="417"/>
    </row>
    <row r="879" spans="1:9" ht="20.149999999999999" customHeight="1" x14ac:dyDescent="0.2">
      <c r="A879" s="433"/>
      <c r="B879" s="435"/>
      <c r="C879" s="431" t="str">
        <f>IF(ISERROR(VLOOKUP($A879,参加者名簿!$A:$D,2,FALSE))=TRUE,"",VLOOKUP($A879,参加者名簿!$A:$D,2,FALSE))</f>
        <v/>
      </c>
      <c r="D879" s="434"/>
      <c r="E879" s="433"/>
      <c r="F879" s="435"/>
      <c r="G879" s="431" t="str">
        <f>IF(ISERROR(VLOOKUP($E879,参加者名簿!$A:$D,2,FALSE))=TRUE,"",VLOOKUP($E879,参加者名簿!$A:$D,2,FALSE))</f>
        <v/>
      </c>
      <c r="H879" s="430"/>
      <c r="I879" s="417"/>
    </row>
    <row r="880" spans="1:9" ht="20.149999999999999" customHeight="1" x14ac:dyDescent="0.2">
      <c r="A880" s="433"/>
      <c r="B880" s="435"/>
      <c r="C880" s="431" t="str">
        <f>IF(ISERROR(VLOOKUP($A880,参加者名簿!$A:$D,2,FALSE))=TRUE,"",VLOOKUP($A880,参加者名簿!$A:$D,2,FALSE))</f>
        <v/>
      </c>
      <c r="D880" s="434"/>
      <c r="E880" s="433"/>
      <c r="F880" s="435"/>
      <c r="G880" s="431" t="str">
        <f>IF(ISERROR(VLOOKUP($E880,参加者名簿!$A:$D,2,FALSE))=TRUE,"",VLOOKUP($E880,参加者名簿!$A:$D,2,FALSE))</f>
        <v/>
      </c>
      <c r="H880" s="430"/>
      <c r="I880" s="417"/>
    </row>
    <row r="881" spans="1:9" ht="20.149999999999999" customHeight="1" x14ac:dyDescent="0.2">
      <c r="A881" s="433"/>
      <c r="B881" s="435"/>
      <c r="C881" s="431" t="str">
        <f>IF(ISERROR(VLOOKUP($A881,参加者名簿!$A:$D,2,FALSE))=TRUE,"",VLOOKUP($A881,参加者名簿!$A:$D,2,FALSE))</f>
        <v/>
      </c>
      <c r="D881" s="434"/>
      <c r="E881" s="433"/>
      <c r="F881" s="435"/>
      <c r="G881" s="431" t="str">
        <f>IF(ISERROR(VLOOKUP($E881,参加者名簿!$A:$D,2,FALSE))=TRUE,"",VLOOKUP($E881,参加者名簿!$A:$D,2,FALSE))</f>
        <v/>
      </c>
      <c r="H881" s="430"/>
      <c r="I881" s="417"/>
    </row>
    <row r="882" spans="1:9" ht="20.149999999999999" customHeight="1" x14ac:dyDescent="0.2">
      <c r="A882" s="433"/>
      <c r="B882" s="435"/>
      <c r="C882" s="431" t="str">
        <f>IF(ISERROR(VLOOKUP($A882,参加者名簿!$A:$D,2,FALSE))=TRUE,"",VLOOKUP($A882,参加者名簿!$A:$D,2,FALSE))</f>
        <v/>
      </c>
      <c r="D882" s="434"/>
      <c r="E882" s="433"/>
      <c r="F882" s="435"/>
      <c r="G882" s="431" t="str">
        <f>IF(ISERROR(VLOOKUP($E882,参加者名簿!$A:$D,2,FALSE))=TRUE,"",VLOOKUP($E882,参加者名簿!$A:$D,2,FALSE))</f>
        <v/>
      </c>
      <c r="H882" s="430"/>
      <c r="I882" s="417"/>
    </row>
    <row r="883" spans="1:9" ht="20.149999999999999" customHeight="1" x14ac:dyDescent="0.2">
      <c r="A883" s="433"/>
      <c r="B883" s="435"/>
      <c r="C883" s="431" t="str">
        <f>IF(ISERROR(VLOOKUP($A883,参加者名簿!$A:$D,2,FALSE))=TRUE,"",VLOOKUP($A883,参加者名簿!$A:$D,2,FALSE))</f>
        <v/>
      </c>
      <c r="D883" s="434"/>
      <c r="E883" s="433"/>
      <c r="F883" s="435"/>
      <c r="G883" s="431" t="str">
        <f>IF(ISERROR(VLOOKUP($E883,参加者名簿!$A:$D,2,FALSE))=TRUE,"",VLOOKUP($E883,参加者名簿!$A:$D,2,FALSE))</f>
        <v/>
      </c>
      <c r="H883" s="430"/>
      <c r="I883" s="417"/>
    </row>
    <row r="884" spans="1:9" ht="20.149999999999999" customHeight="1" x14ac:dyDescent="0.2">
      <c r="A884" s="433"/>
      <c r="B884" s="432"/>
      <c r="C884" s="431" t="str">
        <f>IF(ISERROR(VLOOKUP($A884,参加者名簿!$A:$D,2,FALSE))=TRUE,"",VLOOKUP($A884,参加者名簿!$A:$D,2,FALSE))</f>
        <v/>
      </c>
      <c r="D884" s="434"/>
      <c r="E884" s="433"/>
      <c r="F884" s="435"/>
      <c r="G884" s="431" t="str">
        <f>IF(ISERROR(VLOOKUP($E884,参加者名簿!$A:$D,2,FALSE))=TRUE,"",VLOOKUP($E884,参加者名簿!$A:$D,2,FALSE))</f>
        <v/>
      </c>
      <c r="H884" s="430"/>
      <c r="I884" s="417"/>
    </row>
    <row r="885" spans="1:9" ht="20.149999999999999" customHeight="1" x14ac:dyDescent="0.2">
      <c r="A885" s="433"/>
      <c r="B885" s="432"/>
      <c r="C885" s="431" t="str">
        <f>IF(ISERROR(VLOOKUP($A885,参加者名簿!$A:$D,2,FALSE))=TRUE,"",VLOOKUP($A885,参加者名簿!$A:$D,2,FALSE))</f>
        <v/>
      </c>
      <c r="D885" s="434"/>
      <c r="E885" s="433"/>
      <c r="F885" s="435"/>
      <c r="G885" s="431" t="str">
        <f>IF(ISERROR(VLOOKUP($E885,参加者名簿!$A:$D,2,FALSE))=TRUE,"",VLOOKUP($E885,参加者名簿!$A:$D,2,FALSE))</f>
        <v/>
      </c>
      <c r="H885" s="430"/>
      <c r="I885" s="417"/>
    </row>
    <row r="886" spans="1:9" ht="20.149999999999999" customHeight="1" x14ac:dyDescent="0.2">
      <c r="A886" s="433"/>
      <c r="B886" s="432"/>
      <c r="C886" s="431" t="str">
        <f>IF(ISERROR(VLOOKUP($A886,参加者名簿!$A:$D,2,FALSE))=TRUE,"",VLOOKUP($A886,参加者名簿!$A:$D,2,FALSE))</f>
        <v/>
      </c>
      <c r="D886" s="434"/>
      <c r="E886" s="433"/>
      <c r="F886" s="435"/>
      <c r="G886" s="431" t="str">
        <f>IF(ISERROR(VLOOKUP($E886,参加者名簿!$A:$D,2,FALSE))=TRUE,"",VLOOKUP($E886,参加者名簿!$A:$D,2,FALSE))</f>
        <v/>
      </c>
      <c r="H886" s="430"/>
      <c r="I886" s="417"/>
    </row>
    <row r="887" spans="1:9" ht="20.149999999999999" customHeight="1" x14ac:dyDescent="0.2">
      <c r="A887" s="433"/>
      <c r="B887" s="432"/>
      <c r="C887" s="431" t="str">
        <f>IF(ISERROR(VLOOKUP($A887,参加者名簿!$A:$D,2,FALSE))=TRUE,"",VLOOKUP($A887,参加者名簿!$A:$D,2,FALSE))</f>
        <v/>
      </c>
      <c r="D887" s="434"/>
      <c r="E887" s="433"/>
      <c r="F887" s="432"/>
      <c r="G887" s="431" t="str">
        <f>IF(ISERROR(VLOOKUP($E887,参加者名簿!$A:$D,2,FALSE))=TRUE,"",VLOOKUP($E887,参加者名簿!$A:$D,2,FALSE))</f>
        <v/>
      </c>
      <c r="H887" s="430"/>
      <c r="I887" s="417"/>
    </row>
    <row r="888" spans="1:9" ht="20.149999999999999" customHeight="1" x14ac:dyDescent="0.2">
      <c r="A888" s="433"/>
      <c r="B888" s="432"/>
      <c r="C888" s="431" t="str">
        <f>IF(ISERROR(VLOOKUP($A888,参加者名簿!$A:$D,2,FALSE))=TRUE,"",VLOOKUP($A888,参加者名簿!$A:$D,2,FALSE))</f>
        <v/>
      </c>
      <c r="D888" s="434"/>
      <c r="E888" s="433"/>
      <c r="F888" s="432"/>
      <c r="G888" s="431" t="str">
        <f>IF(ISERROR(VLOOKUP($E888,参加者名簿!$A:$D,2,FALSE))=TRUE,"",VLOOKUP($E888,参加者名簿!$A:$D,2,FALSE))</f>
        <v/>
      </c>
      <c r="H888" s="430"/>
      <c r="I888" s="417"/>
    </row>
    <row r="889" spans="1:9" ht="20.149999999999999" customHeight="1" x14ac:dyDescent="0.2">
      <c r="A889" s="433"/>
      <c r="B889" s="432"/>
      <c r="C889" s="431" t="str">
        <f>IF(ISERROR(VLOOKUP($A889,参加者名簿!$A:$D,2,FALSE))=TRUE,"",VLOOKUP($A889,参加者名簿!$A:$D,2,FALSE))</f>
        <v/>
      </c>
      <c r="D889" s="434"/>
      <c r="E889" s="433"/>
      <c r="F889" s="432"/>
      <c r="G889" s="431" t="str">
        <f>IF(ISERROR(VLOOKUP($E889,参加者名簿!$A:$D,2,FALSE))=TRUE,"",VLOOKUP($E889,参加者名簿!$A:$D,2,FALSE))</f>
        <v/>
      </c>
      <c r="H889" s="430"/>
      <c r="I889" s="417"/>
    </row>
    <row r="890" spans="1:9" ht="20.149999999999999" customHeight="1" x14ac:dyDescent="0.2">
      <c r="A890" s="433"/>
      <c r="B890" s="432"/>
      <c r="C890" s="431" t="str">
        <f>IF(ISERROR(VLOOKUP($A890,参加者名簿!$A:$D,2,FALSE))=TRUE,"",VLOOKUP($A890,参加者名簿!$A:$D,2,FALSE))</f>
        <v/>
      </c>
      <c r="D890" s="434"/>
      <c r="E890" s="433"/>
      <c r="F890" s="432"/>
      <c r="G890" s="431" t="str">
        <f>IF(ISERROR(VLOOKUP($E890,参加者名簿!$A:$D,2,FALSE))=TRUE,"",VLOOKUP($E890,参加者名簿!$A:$D,2,FALSE))</f>
        <v/>
      </c>
      <c r="H890" s="430"/>
      <c r="I890" s="417"/>
    </row>
    <row r="891" spans="1:9" ht="20.149999999999999" customHeight="1" x14ac:dyDescent="0.2">
      <c r="A891" s="433"/>
      <c r="B891" s="432"/>
      <c r="C891" s="431" t="str">
        <f>IF(ISERROR(VLOOKUP($A891,参加者名簿!$A:$D,2,FALSE))=TRUE,"",VLOOKUP($A891,参加者名簿!$A:$D,2,FALSE))</f>
        <v/>
      </c>
      <c r="D891" s="434"/>
      <c r="E891" s="433"/>
      <c r="F891" s="432"/>
      <c r="G891" s="431" t="str">
        <f>IF(ISERROR(VLOOKUP($E891,参加者名簿!$A:$D,2,FALSE))=TRUE,"",VLOOKUP($E891,参加者名簿!$A:$D,2,FALSE))</f>
        <v/>
      </c>
      <c r="H891" s="430"/>
      <c r="I891" s="417"/>
    </row>
    <row r="892" spans="1:9" ht="20.149999999999999" customHeight="1" thickBot="1" x14ac:dyDescent="0.25">
      <c r="A892" s="433"/>
      <c r="B892" s="432"/>
      <c r="C892" s="431" t="str">
        <f>IF(ISERROR(VLOOKUP($A892,参加者名簿!$A:$D,2,FALSE))=TRUE,"",VLOOKUP($A892,参加者名簿!$A:$D,2,FALSE))</f>
        <v/>
      </c>
      <c r="D892" s="434"/>
      <c r="E892" s="433"/>
      <c r="F892" s="432"/>
      <c r="G892" s="431" t="str">
        <f>IF(ISERROR(VLOOKUP($E892,参加者名簿!$A:$D,2,FALSE))=TRUE,"",VLOOKUP($E892,参加者名簿!$A:$D,2,FALSE))</f>
        <v/>
      </c>
      <c r="H892" s="430"/>
      <c r="I892" s="417"/>
    </row>
    <row r="893" spans="1:9" ht="20.149999999999999" customHeight="1" thickBot="1" x14ac:dyDescent="0.25">
      <c r="A893" s="429" t="s">
        <v>6120</v>
      </c>
      <c r="B893" s="428">
        <f>COUNTIFS(C872:C892,"農業者",D872:D892,"○")+COUNTIFS(G872:G892,"農業者",H872:H892,"○")</f>
        <v>0</v>
      </c>
      <c r="C893" s="505" t="s">
        <v>6119</v>
      </c>
      <c r="D893" s="506"/>
      <c r="E893" s="428">
        <f>COUNTIFS(C872:C892,"農業者以外",D872:D892,"○")+COUNTIFS(G872:G892,"農業者以外",H872:H892,"○")</f>
        <v>0</v>
      </c>
      <c r="F893" s="427" t="s">
        <v>6118</v>
      </c>
      <c r="G893" s="495">
        <f>SUMIF(D872:D892,"○",B872:B892)+SUMIF(H872:H892,"○",F872:F892)</f>
        <v>0</v>
      </c>
      <c r="H893" s="496"/>
      <c r="I893" s="426"/>
    </row>
    <row r="894" spans="1:9" ht="20.149999999999999" customHeight="1" x14ac:dyDescent="0.2">
      <c r="A894" s="425" t="s">
        <v>6117</v>
      </c>
      <c r="B894" s="424"/>
      <c r="C894" s="424"/>
      <c r="D894" s="424"/>
      <c r="E894" s="424"/>
      <c r="F894" s="424"/>
      <c r="G894" s="424"/>
      <c r="H894" s="423"/>
      <c r="I894" s="417"/>
    </row>
    <row r="895" spans="1:9" ht="20.149999999999999" customHeight="1" x14ac:dyDescent="0.2">
      <c r="A895" s="422"/>
      <c r="B895" s="417"/>
      <c r="C895" s="417"/>
      <c r="D895" s="417"/>
      <c r="E895" s="417"/>
      <c r="F895" s="417"/>
      <c r="G895" s="417"/>
      <c r="H895" s="421"/>
      <c r="I895" s="417"/>
    </row>
    <row r="896" spans="1:9" ht="20.149999999999999" customHeight="1" x14ac:dyDescent="0.2">
      <c r="A896" s="422"/>
      <c r="B896" s="417"/>
      <c r="C896" s="417"/>
      <c r="D896" s="417"/>
      <c r="E896" s="417"/>
      <c r="F896" s="417"/>
      <c r="G896" s="417"/>
      <c r="H896" s="421"/>
      <c r="I896" s="417"/>
    </row>
    <row r="897" spans="1:20" ht="20.149999999999999" customHeight="1" x14ac:dyDescent="0.2">
      <c r="A897" s="422"/>
      <c r="B897" s="417"/>
      <c r="C897" s="417"/>
      <c r="D897" s="417"/>
      <c r="E897" s="417"/>
      <c r="F897" s="417"/>
      <c r="G897" s="417"/>
      <c r="H897" s="421"/>
      <c r="I897" s="417"/>
    </row>
    <row r="898" spans="1:20" ht="20.149999999999999" customHeight="1" x14ac:dyDescent="0.2">
      <c r="A898" s="422"/>
      <c r="B898" s="417"/>
      <c r="C898" s="417"/>
      <c r="D898" s="417"/>
      <c r="E898" s="417"/>
      <c r="F898" s="417"/>
      <c r="G898" s="417"/>
      <c r="H898" s="421"/>
      <c r="I898" s="417"/>
    </row>
    <row r="899" spans="1:20" ht="20.149999999999999" customHeight="1" x14ac:dyDescent="0.2">
      <c r="A899" s="422"/>
      <c r="B899" s="417"/>
      <c r="C899" s="417"/>
      <c r="D899" s="417"/>
      <c r="E899" s="417"/>
      <c r="F899" s="417"/>
      <c r="G899" s="417"/>
      <c r="H899" s="421"/>
      <c r="I899" s="417"/>
    </row>
    <row r="900" spans="1:20" ht="20.149999999999999" customHeight="1" x14ac:dyDescent="0.2">
      <c r="A900" s="422"/>
      <c r="B900" s="417"/>
      <c r="C900" s="417"/>
      <c r="D900" s="417"/>
      <c r="E900" s="417"/>
      <c r="F900" s="417"/>
      <c r="G900" s="417"/>
      <c r="H900" s="421"/>
      <c r="I900" s="417"/>
    </row>
    <row r="901" spans="1:20" ht="20.149999999999999" customHeight="1" x14ac:dyDescent="0.2">
      <c r="A901" s="422"/>
      <c r="B901" s="417"/>
      <c r="C901" s="417"/>
      <c r="D901" s="417"/>
      <c r="E901" s="417"/>
      <c r="F901" s="417"/>
      <c r="G901" s="417"/>
      <c r="H901" s="421"/>
      <c r="I901" s="417"/>
    </row>
    <row r="902" spans="1:20" ht="20.149999999999999" customHeight="1" thickBot="1" x14ac:dyDescent="0.25">
      <c r="A902" s="420"/>
      <c r="B902" s="419"/>
      <c r="C902" s="419"/>
      <c r="D902" s="419"/>
      <c r="E902" s="419"/>
      <c r="F902" s="419"/>
      <c r="G902" s="419"/>
      <c r="H902" s="418"/>
      <c r="I902" s="417"/>
    </row>
    <row r="903" spans="1:20" ht="20.149999999999999" customHeight="1" thickBot="1" x14ac:dyDescent="0.25">
      <c r="A903" s="416" t="s">
        <v>6116</v>
      </c>
      <c r="B903" s="415" t="s">
        <v>6115</v>
      </c>
      <c r="C903" s="415" t="s">
        <v>6137</v>
      </c>
      <c r="D903" s="414"/>
    </row>
    <row r="904" spans="1:20" ht="20.149999999999999" customHeight="1" thickBot="1" x14ac:dyDescent="0.35">
      <c r="A904" s="465" t="str">
        <f>A861</f>
        <v>令和</v>
      </c>
      <c r="B904" s="464">
        <f>B861</f>
        <v>0</v>
      </c>
      <c r="C904" s="789" t="str">
        <f>C861</f>
        <v>年度　多面的機能支払交付金に係る作業日報</v>
      </c>
      <c r="D904" s="789"/>
      <c r="E904" s="789"/>
      <c r="F904" s="789"/>
      <c r="G904" s="463" t="s">
        <v>6136</v>
      </c>
      <c r="H904" s="462">
        <f>H861+1</f>
        <v>22</v>
      </c>
      <c r="I904" s="461">
        <f>H904</f>
        <v>22</v>
      </c>
      <c r="J904" s="455">
        <f>F905</f>
        <v>0</v>
      </c>
      <c r="K904" s="455">
        <f>B906</f>
        <v>0</v>
      </c>
      <c r="L904" s="460" t="e">
        <f>F906-J907</f>
        <v>#VALUE!</v>
      </c>
      <c r="M904" s="459">
        <f>B936</f>
        <v>0</v>
      </c>
      <c r="N904" s="459">
        <f>E936</f>
        <v>0</v>
      </c>
      <c r="O904" s="455">
        <f>B908</f>
        <v>0</v>
      </c>
      <c r="P904" s="455">
        <f>D908</f>
        <v>0</v>
      </c>
      <c r="Q904" s="455">
        <f>F908</f>
        <v>0</v>
      </c>
      <c r="R904" s="1">
        <f>B912</f>
        <v>0</v>
      </c>
      <c r="S904" s="1">
        <f>D912</f>
        <v>0</v>
      </c>
      <c r="T904" s="1">
        <f>F912</f>
        <v>0</v>
      </c>
    </row>
    <row r="905" spans="1:20" ht="20.149999999999999" customHeight="1" thickBot="1" x14ac:dyDescent="0.35">
      <c r="A905" s="458" t="s">
        <v>6131</v>
      </c>
      <c r="B905" s="501">
        <f>B862</f>
        <v>0</v>
      </c>
      <c r="C905" s="501"/>
      <c r="D905" s="501"/>
      <c r="E905" s="457" t="s">
        <v>6130</v>
      </c>
      <c r="F905" s="512"/>
      <c r="G905" s="513"/>
      <c r="H905" s="514"/>
      <c r="I905" s="456"/>
      <c r="M905" s="455"/>
      <c r="N905" s="455"/>
      <c r="O905" s="455"/>
      <c r="P905" s="455"/>
      <c r="Q905" s="455"/>
      <c r="R905" s="455"/>
    </row>
    <row r="906" spans="1:20" ht="20.149999999999999" customHeight="1" x14ac:dyDescent="0.2">
      <c r="A906" s="449" t="s">
        <v>173</v>
      </c>
      <c r="B906" s="454"/>
      <c r="C906" s="509" t="s">
        <v>6135</v>
      </c>
      <c r="D906" s="509"/>
      <c r="E906" s="454"/>
      <c r="F906" s="453" t="str">
        <f>IF((E906-B906)*24=0,"",(E906-B906)*24)</f>
        <v/>
      </c>
      <c r="G906" s="510" t="s">
        <v>6126</v>
      </c>
      <c r="H906" s="511"/>
      <c r="I906" s="450"/>
    </row>
    <row r="907" spans="1:20" ht="20.149999999999999" customHeight="1" thickBot="1" x14ac:dyDescent="0.25">
      <c r="A907" s="445" t="s">
        <v>6128</v>
      </c>
      <c r="B907" s="452"/>
      <c r="C907" s="492" t="s">
        <v>6134</v>
      </c>
      <c r="D907" s="492"/>
      <c r="E907" s="452"/>
      <c r="F907" s="451" t="str">
        <f>IF((E907-B907)*24=0,"",(E907-B907)*24)</f>
        <v/>
      </c>
      <c r="G907" s="493" t="s">
        <v>6126</v>
      </c>
      <c r="H907" s="494"/>
      <c r="I907" s="450"/>
      <c r="J907" s="1">
        <f>IF(F907="",0,F907)</f>
        <v>0</v>
      </c>
    </row>
    <row r="908" spans="1:20" ht="20.149999999999999" customHeight="1" thickTop="1" x14ac:dyDescent="0.2">
      <c r="A908" s="449" t="s">
        <v>6125</v>
      </c>
      <c r="B908" s="497"/>
      <c r="C908" s="498"/>
      <c r="D908" s="497"/>
      <c r="E908" s="498"/>
      <c r="F908" s="497"/>
      <c r="G908" s="498"/>
      <c r="H908" s="448"/>
      <c r="I908" s="441"/>
    </row>
    <row r="909" spans="1:20" ht="20.149999999999999" customHeight="1" x14ac:dyDescent="0.2">
      <c r="A909" s="447" t="s">
        <v>6124</v>
      </c>
      <c r="B909" s="499" t="str">
        <f>IF(B$908="","",(IFERROR(VLOOKUP(B$908,【選択肢】!$K$3:$O$74,2,)," ")))</f>
        <v/>
      </c>
      <c r="C909" s="500"/>
      <c r="D909" s="499" t="str">
        <f>IF(D$908="","",(IFERROR(VLOOKUP(D$908,【選択肢】!$K$3:$O$74,2,)," ")))</f>
        <v/>
      </c>
      <c r="E909" s="500"/>
      <c r="F909" s="499" t="str">
        <f>IF(F$908="","",(IFERROR(VLOOKUP(F$908,【選択肢】!$K$3:$O$74,2,)," ")))</f>
        <v/>
      </c>
      <c r="G909" s="500"/>
      <c r="H909" s="446"/>
      <c r="I909" s="441"/>
    </row>
    <row r="910" spans="1:20" ht="20.149999999999999" customHeight="1" x14ac:dyDescent="0.2">
      <c r="A910" s="447" t="s">
        <v>5</v>
      </c>
      <c r="B910" s="499" t="str">
        <f>IF(B$908="","",(IFERROR(VLOOKUP(B$908,【選択肢】!$K$3:$O$74,4,)," ")))</f>
        <v/>
      </c>
      <c r="C910" s="500"/>
      <c r="D910" s="499" t="str">
        <f>IF(D$908="","",(IFERROR(VLOOKUP(D$908,【選択肢】!$K$3:$O$74,4,)," ")))</f>
        <v/>
      </c>
      <c r="E910" s="500"/>
      <c r="F910" s="499" t="str">
        <f>IF(F$908="","",(IFERROR(VLOOKUP(F$908,【選択肢】!$K$3:$O$74,4,)," ")))</f>
        <v/>
      </c>
      <c r="G910" s="500"/>
      <c r="H910" s="446"/>
      <c r="I910" s="441"/>
    </row>
    <row r="911" spans="1:20" ht="20.149999999999999" customHeight="1" x14ac:dyDescent="0.2">
      <c r="A911" s="445" t="s">
        <v>6123</v>
      </c>
      <c r="B911" s="499" t="str">
        <f>IF(B$908="","",(IFERROR(VLOOKUP(B$908,【選択肢】!$K$3:$O$74,5,)," ")))</f>
        <v/>
      </c>
      <c r="C911" s="500"/>
      <c r="D911" s="499" t="str">
        <f>IF(D$908="","",(IFERROR(VLOOKUP(D$908,【選択肢】!$K$3:$O$74,5,)," ")))</f>
        <v/>
      </c>
      <c r="E911" s="500"/>
      <c r="F911" s="499" t="str">
        <f>IF(F$908="","",(IFERROR(VLOOKUP(F$908,【選択肢】!$K$3:$O$74,5,)," ")))</f>
        <v/>
      </c>
      <c r="G911" s="500"/>
      <c r="H911" s="444"/>
      <c r="I911" s="441"/>
    </row>
    <row r="912" spans="1:20" ht="20.149999999999999" customHeight="1" thickBot="1" x14ac:dyDescent="0.25">
      <c r="A912" s="443" t="s">
        <v>12</v>
      </c>
      <c r="B912" s="488"/>
      <c r="C912" s="489"/>
      <c r="D912" s="488"/>
      <c r="E912" s="489"/>
      <c r="F912" s="490"/>
      <c r="G912" s="491"/>
      <c r="H912" s="442"/>
      <c r="I912" s="441"/>
    </row>
    <row r="913" spans="1:9" ht="20.149999999999999" customHeight="1" x14ac:dyDescent="0.2">
      <c r="A913" s="502" t="s">
        <v>6122</v>
      </c>
      <c r="B913" s="503"/>
      <c r="C913" s="503"/>
      <c r="D913" s="503"/>
      <c r="E913" s="503"/>
      <c r="F913" s="503"/>
      <c r="G913" s="503"/>
      <c r="H913" s="504"/>
      <c r="I913" s="436"/>
    </row>
    <row r="914" spans="1:9" ht="20.149999999999999" customHeight="1" x14ac:dyDescent="0.2">
      <c r="A914" s="440" t="s">
        <v>29</v>
      </c>
      <c r="B914" s="439" t="s">
        <v>2</v>
      </c>
      <c r="C914" s="438" t="s">
        <v>6112</v>
      </c>
      <c r="D914" s="437" t="s">
        <v>6121</v>
      </c>
      <c r="E914" s="440" t="s">
        <v>29</v>
      </c>
      <c r="F914" s="439" t="s">
        <v>2</v>
      </c>
      <c r="G914" s="438" t="s">
        <v>6112</v>
      </c>
      <c r="H914" s="437" t="s">
        <v>6121</v>
      </c>
      <c r="I914" s="436"/>
    </row>
    <row r="915" spans="1:9" ht="20.149999999999999" customHeight="1" x14ac:dyDescent="0.2">
      <c r="A915" s="433"/>
      <c r="B915" s="435"/>
      <c r="C915" s="431" t="str">
        <f>IF(ISERROR(VLOOKUP($A915,参加者名簿!$A:$D,2,FALSE))=TRUE,"",VLOOKUP($A915,参加者名簿!$A:$D,2,FALSE))</f>
        <v/>
      </c>
      <c r="D915" s="434"/>
      <c r="E915" s="433"/>
      <c r="F915" s="435"/>
      <c r="G915" s="431" t="str">
        <f>IF(ISERROR(VLOOKUP($E915,参加者名簿!$A:$D,2,FALSE))=TRUE,"",VLOOKUP($E915,参加者名簿!$A:$D,2,FALSE))</f>
        <v/>
      </c>
      <c r="H915" s="430"/>
      <c r="I915" s="417"/>
    </row>
    <row r="916" spans="1:9" ht="20.149999999999999" customHeight="1" x14ac:dyDescent="0.2">
      <c r="A916" s="433"/>
      <c r="B916" s="435"/>
      <c r="C916" s="431" t="str">
        <f>IF(ISERROR(VLOOKUP($A916,参加者名簿!$A:$D,2,FALSE))=TRUE,"",VLOOKUP($A916,参加者名簿!$A:$D,2,FALSE))</f>
        <v/>
      </c>
      <c r="D916" s="434"/>
      <c r="E916" s="433"/>
      <c r="F916" s="435"/>
      <c r="G916" s="431" t="str">
        <f>IF(ISERROR(VLOOKUP($E916,参加者名簿!$A:$D,2,FALSE))=TRUE,"",VLOOKUP($E916,参加者名簿!$A:$D,2,FALSE))</f>
        <v/>
      </c>
      <c r="H916" s="430"/>
      <c r="I916" s="417"/>
    </row>
    <row r="917" spans="1:9" ht="20.149999999999999" customHeight="1" x14ac:dyDescent="0.2">
      <c r="A917" s="433"/>
      <c r="B917" s="435"/>
      <c r="C917" s="431" t="str">
        <f>IF(ISERROR(VLOOKUP($A917,参加者名簿!$A:$D,2,FALSE))=TRUE,"",VLOOKUP($A917,参加者名簿!$A:$D,2,FALSE))</f>
        <v/>
      </c>
      <c r="D917" s="434"/>
      <c r="E917" s="433"/>
      <c r="F917" s="435"/>
      <c r="G917" s="431" t="str">
        <f>IF(ISERROR(VLOOKUP($E917,参加者名簿!$A:$D,2,FALSE))=TRUE,"",VLOOKUP($E917,参加者名簿!$A:$D,2,FALSE))</f>
        <v/>
      </c>
      <c r="H917" s="430"/>
      <c r="I917" s="417"/>
    </row>
    <row r="918" spans="1:9" ht="20.149999999999999" customHeight="1" x14ac:dyDescent="0.2">
      <c r="A918" s="433"/>
      <c r="B918" s="435"/>
      <c r="C918" s="431" t="str">
        <f>IF(ISERROR(VLOOKUP($A918,参加者名簿!$A:$D,2,FALSE))=TRUE,"",VLOOKUP($A918,参加者名簿!$A:$D,2,FALSE))</f>
        <v/>
      </c>
      <c r="D918" s="434"/>
      <c r="E918" s="433"/>
      <c r="F918" s="435"/>
      <c r="G918" s="431" t="str">
        <f>IF(ISERROR(VLOOKUP($E918,参加者名簿!$A:$D,2,FALSE))=TRUE,"",VLOOKUP($E918,参加者名簿!$A:$D,2,FALSE))</f>
        <v/>
      </c>
      <c r="H918" s="430"/>
      <c r="I918" s="417"/>
    </row>
    <row r="919" spans="1:9" ht="20.149999999999999" customHeight="1" x14ac:dyDescent="0.2">
      <c r="A919" s="433"/>
      <c r="B919" s="435"/>
      <c r="C919" s="431" t="str">
        <f>IF(ISERROR(VLOOKUP($A919,参加者名簿!$A:$D,2,FALSE))=TRUE,"",VLOOKUP($A919,参加者名簿!$A:$D,2,FALSE))</f>
        <v/>
      </c>
      <c r="D919" s="434"/>
      <c r="E919" s="433"/>
      <c r="F919" s="435"/>
      <c r="G919" s="431" t="str">
        <f>IF(ISERROR(VLOOKUP($E919,参加者名簿!$A:$D,2,FALSE))=TRUE,"",VLOOKUP($E919,参加者名簿!$A:$D,2,FALSE))</f>
        <v/>
      </c>
      <c r="H919" s="430"/>
      <c r="I919" s="417"/>
    </row>
    <row r="920" spans="1:9" ht="20.149999999999999" customHeight="1" x14ac:dyDescent="0.2">
      <c r="A920" s="433"/>
      <c r="B920" s="435"/>
      <c r="C920" s="431" t="str">
        <f>IF(ISERROR(VLOOKUP($A920,参加者名簿!$A:$D,2,FALSE))=TRUE,"",VLOOKUP($A920,参加者名簿!$A:$D,2,FALSE))</f>
        <v/>
      </c>
      <c r="D920" s="434"/>
      <c r="E920" s="433"/>
      <c r="F920" s="435"/>
      <c r="G920" s="431" t="str">
        <f>IF(ISERROR(VLOOKUP($E920,参加者名簿!$A:$D,2,FALSE))=TRUE,"",VLOOKUP($E920,参加者名簿!$A:$D,2,FALSE))</f>
        <v/>
      </c>
      <c r="H920" s="430"/>
      <c r="I920" s="417"/>
    </row>
    <row r="921" spans="1:9" ht="20.149999999999999" customHeight="1" x14ac:dyDescent="0.2">
      <c r="A921" s="433"/>
      <c r="B921" s="432"/>
      <c r="C921" s="431" t="str">
        <f>IF(ISERROR(VLOOKUP($A921,参加者名簿!$A:$D,2,FALSE))=TRUE,"",VLOOKUP($A921,参加者名簿!$A:$D,2,FALSE))</f>
        <v/>
      </c>
      <c r="D921" s="434"/>
      <c r="E921" s="433"/>
      <c r="F921" s="435"/>
      <c r="G921" s="431" t="str">
        <f>IF(ISERROR(VLOOKUP($E921,参加者名簿!$A:$D,2,FALSE))=TRUE,"",VLOOKUP($E921,参加者名簿!$A:$D,2,FALSE))</f>
        <v/>
      </c>
      <c r="H921" s="430"/>
      <c r="I921" s="417"/>
    </row>
    <row r="922" spans="1:9" ht="20.149999999999999" customHeight="1" x14ac:dyDescent="0.2">
      <c r="A922" s="433"/>
      <c r="B922" s="432"/>
      <c r="C922" s="431" t="str">
        <f>IF(ISERROR(VLOOKUP($A922,参加者名簿!$A:$D,2,FALSE))=TRUE,"",VLOOKUP($A922,参加者名簿!$A:$D,2,FALSE))</f>
        <v/>
      </c>
      <c r="D922" s="434"/>
      <c r="E922" s="433"/>
      <c r="F922" s="435"/>
      <c r="G922" s="431" t="str">
        <f>IF(ISERROR(VLOOKUP($E922,参加者名簿!$A:$D,2,FALSE))=TRUE,"",VLOOKUP($E922,参加者名簿!$A:$D,2,FALSE))</f>
        <v/>
      </c>
      <c r="H922" s="430"/>
      <c r="I922" s="417"/>
    </row>
    <row r="923" spans="1:9" ht="20.149999999999999" customHeight="1" x14ac:dyDescent="0.2">
      <c r="A923" s="433"/>
      <c r="B923" s="432"/>
      <c r="C923" s="431" t="str">
        <f>IF(ISERROR(VLOOKUP($A923,参加者名簿!$A:$D,2,FALSE))=TRUE,"",VLOOKUP($A923,参加者名簿!$A:$D,2,FALSE))</f>
        <v/>
      </c>
      <c r="D923" s="434"/>
      <c r="E923" s="433"/>
      <c r="F923" s="435"/>
      <c r="G923" s="431" t="str">
        <f>IF(ISERROR(VLOOKUP($E923,参加者名簿!$A:$D,2,FALSE))=TRUE,"",VLOOKUP($E923,参加者名簿!$A:$D,2,FALSE))</f>
        <v/>
      </c>
      <c r="H923" s="430"/>
      <c r="I923" s="417"/>
    </row>
    <row r="924" spans="1:9" ht="20.149999999999999" customHeight="1" x14ac:dyDescent="0.2">
      <c r="A924" s="433"/>
      <c r="B924" s="432"/>
      <c r="C924" s="431" t="str">
        <f>IF(ISERROR(VLOOKUP($A924,参加者名簿!$A:$D,2,FALSE))=TRUE,"",VLOOKUP($A924,参加者名簿!$A:$D,2,FALSE))</f>
        <v/>
      </c>
      <c r="D924" s="434"/>
      <c r="E924" s="433"/>
      <c r="F924" s="435"/>
      <c r="G924" s="431" t="str">
        <f>IF(ISERROR(VLOOKUP($E924,参加者名簿!$A:$D,2,FALSE))=TRUE,"",VLOOKUP($E924,参加者名簿!$A:$D,2,FALSE))</f>
        <v/>
      </c>
      <c r="H924" s="430"/>
      <c r="I924" s="417"/>
    </row>
    <row r="925" spans="1:9" ht="20.149999999999999" customHeight="1" x14ac:dyDescent="0.2">
      <c r="A925" s="433"/>
      <c r="B925" s="432"/>
      <c r="C925" s="431" t="str">
        <f>IF(ISERROR(VLOOKUP($A925,参加者名簿!$A:$D,2,FALSE))=TRUE,"",VLOOKUP($A925,参加者名簿!$A:$D,2,FALSE))</f>
        <v/>
      </c>
      <c r="D925" s="434"/>
      <c r="E925" s="433"/>
      <c r="F925" s="435"/>
      <c r="G925" s="431" t="str">
        <f>IF(ISERROR(VLOOKUP($E925,参加者名簿!$A:$D,2,FALSE))=TRUE,"",VLOOKUP($E925,参加者名簿!$A:$D,2,FALSE))</f>
        <v/>
      </c>
      <c r="H925" s="430"/>
      <c r="I925" s="417"/>
    </row>
    <row r="926" spans="1:9" ht="20.149999999999999" customHeight="1" x14ac:dyDescent="0.2">
      <c r="A926" s="433"/>
      <c r="B926" s="432"/>
      <c r="C926" s="431" t="str">
        <f>IF(ISERROR(VLOOKUP($A926,参加者名簿!$A:$D,2,FALSE))=TRUE,"",VLOOKUP($A926,参加者名簿!$A:$D,2,FALSE))</f>
        <v/>
      </c>
      <c r="D926" s="434"/>
      <c r="E926" s="433"/>
      <c r="F926" s="435"/>
      <c r="G926" s="431" t="str">
        <f>IF(ISERROR(VLOOKUP($E926,参加者名簿!$A:$D,2,FALSE))=TRUE,"",VLOOKUP($E926,参加者名簿!$A:$D,2,FALSE))</f>
        <v/>
      </c>
      <c r="H926" s="430"/>
      <c r="I926" s="417"/>
    </row>
    <row r="927" spans="1:9" ht="20.149999999999999" customHeight="1" x14ac:dyDescent="0.2">
      <c r="A927" s="433"/>
      <c r="B927" s="432"/>
      <c r="C927" s="431" t="str">
        <f>IF(ISERROR(VLOOKUP($A927,参加者名簿!$A:$D,2,FALSE))=TRUE,"",VLOOKUP($A927,参加者名簿!$A:$D,2,FALSE))</f>
        <v/>
      </c>
      <c r="D927" s="434"/>
      <c r="E927" s="433"/>
      <c r="F927" s="435"/>
      <c r="G927" s="431" t="str">
        <f>IF(ISERROR(VLOOKUP($E927,参加者名簿!$A:$D,2,FALSE))=TRUE,"",VLOOKUP($E927,参加者名簿!$A:$D,2,FALSE))</f>
        <v/>
      </c>
      <c r="H927" s="430"/>
      <c r="I927" s="417"/>
    </row>
    <row r="928" spans="1:9" ht="20.149999999999999" customHeight="1" x14ac:dyDescent="0.2">
      <c r="A928" s="433"/>
      <c r="B928" s="432"/>
      <c r="C928" s="431" t="str">
        <f>IF(ISERROR(VLOOKUP($A928,参加者名簿!$A:$D,2,FALSE))=TRUE,"",VLOOKUP($A928,参加者名簿!$A:$D,2,FALSE))</f>
        <v/>
      </c>
      <c r="D928" s="434"/>
      <c r="E928" s="433"/>
      <c r="F928" s="435"/>
      <c r="G928" s="431" t="str">
        <f>IF(ISERROR(VLOOKUP($E928,参加者名簿!$A:$D,2,FALSE))=TRUE,"",VLOOKUP($E928,参加者名簿!$A:$D,2,FALSE))</f>
        <v/>
      </c>
      <c r="H928" s="430"/>
      <c r="I928" s="417"/>
    </row>
    <row r="929" spans="1:9" ht="20.149999999999999" customHeight="1" x14ac:dyDescent="0.2">
      <c r="A929" s="433"/>
      <c r="B929" s="432"/>
      <c r="C929" s="431" t="str">
        <f>IF(ISERROR(VLOOKUP($A929,参加者名簿!$A:$D,2,FALSE))=TRUE,"",VLOOKUP($A929,参加者名簿!$A:$D,2,FALSE))</f>
        <v/>
      </c>
      <c r="D929" s="434"/>
      <c r="E929" s="433"/>
      <c r="F929" s="435"/>
      <c r="G929" s="431" t="str">
        <f>IF(ISERROR(VLOOKUP($E929,参加者名簿!$A:$D,2,FALSE))=TRUE,"",VLOOKUP($E929,参加者名簿!$A:$D,2,FALSE))</f>
        <v/>
      </c>
      <c r="H929" s="430"/>
      <c r="I929" s="417"/>
    </row>
    <row r="930" spans="1:9" ht="20.149999999999999" customHeight="1" x14ac:dyDescent="0.2">
      <c r="A930" s="433"/>
      <c r="B930" s="432"/>
      <c r="C930" s="431" t="str">
        <f>IF(ISERROR(VLOOKUP($A930,参加者名簿!$A:$D,2,FALSE))=TRUE,"",VLOOKUP($A930,参加者名簿!$A:$D,2,FALSE))</f>
        <v/>
      </c>
      <c r="D930" s="434"/>
      <c r="E930" s="433"/>
      <c r="F930" s="432"/>
      <c r="G930" s="431" t="str">
        <f>IF(ISERROR(VLOOKUP($E930,参加者名簿!$A:$D,2,FALSE))=TRUE,"",VLOOKUP($E930,参加者名簿!$A:$D,2,FALSE))</f>
        <v/>
      </c>
      <c r="H930" s="430"/>
      <c r="I930" s="417"/>
    </row>
    <row r="931" spans="1:9" ht="20.149999999999999" customHeight="1" x14ac:dyDescent="0.2">
      <c r="A931" s="433"/>
      <c r="B931" s="432"/>
      <c r="C931" s="431" t="str">
        <f>IF(ISERROR(VLOOKUP($A931,参加者名簿!$A:$D,2,FALSE))=TRUE,"",VLOOKUP($A931,参加者名簿!$A:$D,2,FALSE))</f>
        <v/>
      </c>
      <c r="D931" s="434"/>
      <c r="E931" s="433"/>
      <c r="F931" s="432"/>
      <c r="G931" s="431" t="str">
        <f>IF(ISERROR(VLOOKUP($E931,参加者名簿!$A:$D,2,FALSE))=TRUE,"",VLOOKUP($E931,参加者名簿!$A:$D,2,FALSE))</f>
        <v/>
      </c>
      <c r="H931" s="430"/>
      <c r="I931" s="417"/>
    </row>
    <row r="932" spans="1:9" ht="20.149999999999999" customHeight="1" x14ac:dyDescent="0.2">
      <c r="A932" s="433"/>
      <c r="B932" s="432"/>
      <c r="C932" s="431" t="str">
        <f>IF(ISERROR(VLOOKUP($A932,参加者名簿!$A:$D,2,FALSE))=TRUE,"",VLOOKUP($A932,参加者名簿!$A:$D,2,FALSE))</f>
        <v/>
      </c>
      <c r="D932" s="434"/>
      <c r="E932" s="433"/>
      <c r="F932" s="432"/>
      <c r="G932" s="431" t="str">
        <f>IF(ISERROR(VLOOKUP($E932,参加者名簿!$A:$D,2,FALSE))=TRUE,"",VLOOKUP($E932,参加者名簿!$A:$D,2,FALSE))</f>
        <v/>
      </c>
      <c r="H932" s="430"/>
      <c r="I932" s="417"/>
    </row>
    <row r="933" spans="1:9" ht="20.149999999999999" customHeight="1" x14ac:dyDescent="0.2">
      <c r="A933" s="433"/>
      <c r="B933" s="432"/>
      <c r="C933" s="431" t="str">
        <f>IF(ISERROR(VLOOKUP($A933,参加者名簿!$A:$D,2,FALSE))=TRUE,"",VLOOKUP($A933,参加者名簿!$A:$D,2,FALSE))</f>
        <v/>
      </c>
      <c r="D933" s="434"/>
      <c r="E933" s="433"/>
      <c r="F933" s="432"/>
      <c r="G933" s="431" t="str">
        <f>IF(ISERROR(VLOOKUP($E933,参加者名簿!$A:$D,2,FALSE))=TRUE,"",VLOOKUP($E933,参加者名簿!$A:$D,2,FALSE))</f>
        <v/>
      </c>
      <c r="H933" s="430"/>
      <c r="I933" s="417"/>
    </row>
    <row r="934" spans="1:9" ht="20.149999999999999" customHeight="1" x14ac:dyDescent="0.2">
      <c r="A934" s="433"/>
      <c r="B934" s="432"/>
      <c r="C934" s="431" t="str">
        <f>IF(ISERROR(VLOOKUP($A934,参加者名簿!$A:$D,2,FALSE))=TRUE,"",VLOOKUP($A934,参加者名簿!$A:$D,2,FALSE))</f>
        <v/>
      </c>
      <c r="D934" s="434"/>
      <c r="E934" s="433"/>
      <c r="F934" s="432"/>
      <c r="G934" s="431" t="str">
        <f>IF(ISERROR(VLOOKUP($E934,参加者名簿!$A:$D,2,FALSE))=TRUE,"",VLOOKUP($E934,参加者名簿!$A:$D,2,FALSE))</f>
        <v/>
      </c>
      <c r="H934" s="430"/>
      <c r="I934" s="417"/>
    </row>
    <row r="935" spans="1:9" ht="20.149999999999999" customHeight="1" thickBot="1" x14ac:dyDescent="0.25">
      <c r="A935" s="433"/>
      <c r="B935" s="432"/>
      <c r="C935" s="431" t="str">
        <f>IF(ISERROR(VLOOKUP($A935,参加者名簿!$A:$D,2,FALSE))=TRUE,"",VLOOKUP($A935,参加者名簿!$A:$D,2,FALSE))</f>
        <v/>
      </c>
      <c r="D935" s="434"/>
      <c r="E935" s="433"/>
      <c r="F935" s="432"/>
      <c r="G935" s="431" t="str">
        <f>IF(ISERROR(VLOOKUP($E935,参加者名簿!$A:$D,2,FALSE))=TRUE,"",VLOOKUP($E935,参加者名簿!$A:$D,2,FALSE))</f>
        <v/>
      </c>
      <c r="H935" s="430"/>
      <c r="I935" s="417"/>
    </row>
    <row r="936" spans="1:9" ht="20.149999999999999" customHeight="1" thickBot="1" x14ac:dyDescent="0.25">
      <c r="A936" s="429" t="s">
        <v>6120</v>
      </c>
      <c r="B936" s="428">
        <f>COUNTIFS(C915:C935,"農業者",D915:D935,"○")+COUNTIFS(G915:G935,"農業者",H915:H935,"○")</f>
        <v>0</v>
      </c>
      <c r="C936" s="505" t="s">
        <v>6119</v>
      </c>
      <c r="D936" s="506"/>
      <c r="E936" s="428">
        <f>COUNTIFS(C915:C935,"農業者以外",D915:D935,"○")+COUNTIFS(G915:G935,"農業者以外",H915:H935,"○")</f>
        <v>0</v>
      </c>
      <c r="F936" s="427" t="s">
        <v>6118</v>
      </c>
      <c r="G936" s="495">
        <f>SUMIF(D915:D935,"○",B915:B935)+SUMIF(H915:H935,"○",F915:F935)</f>
        <v>0</v>
      </c>
      <c r="H936" s="496"/>
      <c r="I936" s="426"/>
    </row>
    <row r="937" spans="1:9" ht="20.149999999999999" customHeight="1" x14ac:dyDescent="0.2">
      <c r="A937" s="425" t="s">
        <v>6117</v>
      </c>
      <c r="B937" s="424"/>
      <c r="C937" s="424"/>
      <c r="D937" s="424"/>
      <c r="E937" s="424"/>
      <c r="F937" s="424"/>
      <c r="G937" s="424"/>
      <c r="H937" s="423"/>
      <c r="I937" s="417"/>
    </row>
    <row r="938" spans="1:9" ht="20.149999999999999" customHeight="1" x14ac:dyDescent="0.2">
      <c r="A938" s="422"/>
      <c r="B938" s="417"/>
      <c r="C938" s="417"/>
      <c r="D938" s="417"/>
      <c r="E938" s="417"/>
      <c r="F938" s="417"/>
      <c r="G938" s="417"/>
      <c r="H938" s="421"/>
      <c r="I938" s="417"/>
    </row>
    <row r="939" spans="1:9" ht="20.149999999999999" customHeight="1" x14ac:dyDescent="0.2">
      <c r="A939" s="422"/>
      <c r="B939" s="417"/>
      <c r="C939" s="417"/>
      <c r="D939" s="417"/>
      <c r="E939" s="417"/>
      <c r="F939" s="417"/>
      <c r="G939" s="417"/>
      <c r="H939" s="421"/>
      <c r="I939" s="417"/>
    </row>
    <row r="940" spans="1:9" ht="20.149999999999999" customHeight="1" x14ac:dyDescent="0.2">
      <c r="A940" s="422"/>
      <c r="B940" s="417"/>
      <c r="C940" s="417"/>
      <c r="D940" s="417"/>
      <c r="E940" s="417"/>
      <c r="F940" s="417"/>
      <c r="G940" s="417"/>
      <c r="H940" s="421"/>
      <c r="I940" s="417"/>
    </row>
    <row r="941" spans="1:9" ht="20.149999999999999" customHeight="1" x14ac:dyDescent="0.2">
      <c r="A941" s="422"/>
      <c r="B941" s="417"/>
      <c r="C941" s="417"/>
      <c r="D941" s="417"/>
      <c r="E941" s="417"/>
      <c r="F941" s="417"/>
      <c r="G941" s="417"/>
      <c r="H941" s="421"/>
      <c r="I941" s="417"/>
    </row>
    <row r="942" spans="1:9" ht="20.149999999999999" customHeight="1" x14ac:dyDescent="0.2">
      <c r="A942" s="422"/>
      <c r="B942" s="417"/>
      <c r="C942" s="417"/>
      <c r="D942" s="417"/>
      <c r="E942" s="417"/>
      <c r="F942" s="417"/>
      <c r="G942" s="417"/>
      <c r="H942" s="421"/>
      <c r="I942" s="417"/>
    </row>
    <row r="943" spans="1:9" ht="20.149999999999999" customHeight="1" x14ac:dyDescent="0.2">
      <c r="A943" s="422"/>
      <c r="B943" s="417"/>
      <c r="C943" s="417"/>
      <c r="D943" s="417"/>
      <c r="E943" s="417"/>
      <c r="F943" s="417"/>
      <c r="G943" s="417"/>
      <c r="H943" s="421"/>
      <c r="I943" s="417"/>
    </row>
    <row r="944" spans="1:9" ht="20.149999999999999" customHeight="1" x14ac:dyDescent="0.2">
      <c r="A944" s="422"/>
      <c r="B944" s="417"/>
      <c r="C944" s="417"/>
      <c r="D944" s="417"/>
      <c r="E944" s="417"/>
      <c r="F944" s="417"/>
      <c r="G944" s="417"/>
      <c r="H944" s="421"/>
      <c r="I944" s="417"/>
    </row>
    <row r="945" spans="1:20" ht="20.149999999999999" customHeight="1" thickBot="1" x14ac:dyDescent="0.25">
      <c r="A945" s="420"/>
      <c r="B945" s="419"/>
      <c r="C945" s="419"/>
      <c r="D945" s="419"/>
      <c r="E945" s="419"/>
      <c r="F945" s="419"/>
      <c r="G945" s="419"/>
      <c r="H945" s="418"/>
      <c r="I945" s="417"/>
    </row>
    <row r="946" spans="1:20" ht="20.149999999999999" customHeight="1" thickBot="1" x14ac:dyDescent="0.25">
      <c r="A946" s="416" t="s">
        <v>6116</v>
      </c>
      <c r="B946" s="415" t="s">
        <v>6115</v>
      </c>
      <c r="C946" s="415" t="s">
        <v>6133</v>
      </c>
      <c r="D946" s="414"/>
    </row>
    <row r="947" spans="1:20" ht="20.149999999999999" customHeight="1" thickBot="1" x14ac:dyDescent="0.35">
      <c r="A947" s="465" t="str">
        <f>A904</f>
        <v>令和</v>
      </c>
      <c r="B947" s="464">
        <f>B904</f>
        <v>0</v>
      </c>
      <c r="C947" s="789" t="str">
        <f>C904</f>
        <v>年度　多面的機能支払交付金に係る作業日報</v>
      </c>
      <c r="D947" s="789"/>
      <c r="E947" s="789"/>
      <c r="F947" s="789"/>
      <c r="G947" s="463" t="s">
        <v>6132</v>
      </c>
      <c r="H947" s="462">
        <f>H904+1</f>
        <v>23</v>
      </c>
      <c r="I947" s="461">
        <f>H947</f>
        <v>23</v>
      </c>
      <c r="J947" s="455">
        <f>F948</f>
        <v>0</v>
      </c>
      <c r="K947" s="455">
        <f>B949</f>
        <v>0</v>
      </c>
      <c r="L947" s="460" t="e">
        <f>F949-J950</f>
        <v>#VALUE!</v>
      </c>
      <c r="M947" s="459">
        <f>B979</f>
        <v>0</v>
      </c>
      <c r="N947" s="459">
        <f>E979</f>
        <v>0</v>
      </c>
      <c r="O947" s="455">
        <f>B951</f>
        <v>0</v>
      </c>
      <c r="P947" s="455">
        <f>D951</f>
        <v>0</v>
      </c>
      <c r="Q947" s="455">
        <f>F951</f>
        <v>0</v>
      </c>
      <c r="R947" s="1">
        <f>B955</f>
        <v>0</v>
      </c>
      <c r="S947" s="1">
        <f>D955</f>
        <v>0</v>
      </c>
      <c r="T947" s="1">
        <f>F955</f>
        <v>0</v>
      </c>
    </row>
    <row r="948" spans="1:20" ht="20.149999999999999" customHeight="1" thickBot="1" x14ac:dyDescent="0.35">
      <c r="A948" s="458" t="s">
        <v>6131</v>
      </c>
      <c r="B948" s="501">
        <f>B905</f>
        <v>0</v>
      </c>
      <c r="C948" s="501"/>
      <c r="D948" s="501"/>
      <c r="E948" s="457" t="s">
        <v>6130</v>
      </c>
      <c r="F948" s="512"/>
      <c r="G948" s="513"/>
      <c r="H948" s="514"/>
      <c r="I948" s="456"/>
      <c r="M948" s="455"/>
      <c r="N948" s="455"/>
      <c r="O948" s="455"/>
      <c r="P948" s="455"/>
      <c r="Q948" s="455"/>
      <c r="R948" s="455"/>
    </row>
    <row r="949" spans="1:20" ht="20.149999999999999" customHeight="1" x14ac:dyDescent="0.2">
      <c r="A949" s="449" t="s">
        <v>173</v>
      </c>
      <c r="B949" s="454"/>
      <c r="C949" s="509" t="s">
        <v>6129</v>
      </c>
      <c r="D949" s="509"/>
      <c r="E949" s="454"/>
      <c r="F949" s="453" t="str">
        <f>IF((E949-B949)*24=0,"",(E949-B949)*24)</f>
        <v/>
      </c>
      <c r="G949" s="510" t="s">
        <v>6126</v>
      </c>
      <c r="H949" s="511"/>
      <c r="I949" s="450"/>
    </row>
    <row r="950" spans="1:20" ht="20.149999999999999" customHeight="1" thickBot="1" x14ac:dyDescent="0.25">
      <c r="A950" s="445" t="s">
        <v>6128</v>
      </c>
      <c r="B950" s="452"/>
      <c r="C950" s="492" t="s">
        <v>6127</v>
      </c>
      <c r="D950" s="492"/>
      <c r="E950" s="452"/>
      <c r="F950" s="451" t="str">
        <f>IF((E950-B950)*24=0,"",(E950-B950)*24)</f>
        <v/>
      </c>
      <c r="G950" s="493" t="s">
        <v>6126</v>
      </c>
      <c r="H950" s="494"/>
      <c r="I950" s="450"/>
      <c r="J950" s="1">
        <f>IF(F950="",0,F950)</f>
        <v>0</v>
      </c>
    </row>
    <row r="951" spans="1:20" ht="20.149999999999999" customHeight="1" thickTop="1" x14ac:dyDescent="0.2">
      <c r="A951" s="449" t="s">
        <v>6125</v>
      </c>
      <c r="B951" s="497"/>
      <c r="C951" s="498"/>
      <c r="D951" s="497"/>
      <c r="E951" s="498"/>
      <c r="F951" s="497"/>
      <c r="G951" s="498"/>
      <c r="H951" s="448"/>
      <c r="I951" s="441"/>
    </row>
    <row r="952" spans="1:20" ht="20.149999999999999" customHeight="1" x14ac:dyDescent="0.2">
      <c r="A952" s="447" t="s">
        <v>6124</v>
      </c>
      <c r="B952" s="499" t="str">
        <f>IF(B$951="","",(IFERROR(VLOOKUP(B$951,【選択肢】!$K$3:$O$74,2,)," ")))</f>
        <v/>
      </c>
      <c r="C952" s="500"/>
      <c r="D952" s="499" t="str">
        <f>IF(D$950="","",(IFERROR(VLOOKUP(D$950,【選択肢】!$K$3:$O$74,2,)," ")))</f>
        <v/>
      </c>
      <c r="E952" s="500"/>
      <c r="F952" s="499" t="str">
        <f>IF(F$950="","",(IFERROR(VLOOKUP(F$950,【選択肢】!$K$3:$O$74,2,)," ")))</f>
        <v/>
      </c>
      <c r="G952" s="500"/>
      <c r="H952" s="446"/>
      <c r="I952" s="441"/>
    </row>
    <row r="953" spans="1:20" ht="20.149999999999999" customHeight="1" x14ac:dyDescent="0.2">
      <c r="A953" s="447" t="s">
        <v>5</v>
      </c>
      <c r="B953" s="499" t="str">
        <f>IF(B$951="","",(IFERROR(VLOOKUP(B$951,【選択肢】!$K$3:$O$74,4,)," ")))</f>
        <v/>
      </c>
      <c r="C953" s="500"/>
      <c r="D953" s="499" t="str">
        <f>IF(D$950="","",(IFERROR(VLOOKUP(D$950,【選択肢】!$K$3:$O$74,4,)," ")))</f>
        <v/>
      </c>
      <c r="E953" s="500"/>
      <c r="F953" s="499" t="str">
        <f>IF(F$950="","",(IFERROR(VLOOKUP(F$950,【選択肢】!$K$3:$O$74,4,)," ")))</f>
        <v/>
      </c>
      <c r="G953" s="500"/>
      <c r="H953" s="446"/>
      <c r="I953" s="441"/>
    </row>
    <row r="954" spans="1:20" ht="20.149999999999999" customHeight="1" x14ac:dyDescent="0.2">
      <c r="A954" s="445" t="s">
        <v>6123</v>
      </c>
      <c r="B954" s="499" t="str">
        <f>IF(B$951="","",(IFERROR(VLOOKUP(B$951,【選択肢】!$K$3:$O$74,5,)," ")))</f>
        <v/>
      </c>
      <c r="C954" s="500"/>
      <c r="D954" s="499" t="str">
        <f>IF(D$950="","",(IFERROR(VLOOKUP(D$950,【選択肢】!$K$3:$O$74,5,)," ")))</f>
        <v/>
      </c>
      <c r="E954" s="500"/>
      <c r="F954" s="499" t="str">
        <f>IF(F$950="","",(IFERROR(VLOOKUP(F$950,【選択肢】!$K$3:$O$74,5,)," ")))</f>
        <v/>
      </c>
      <c r="G954" s="500"/>
      <c r="H954" s="444"/>
      <c r="I954" s="441"/>
    </row>
    <row r="955" spans="1:20" ht="20.149999999999999" customHeight="1" thickBot="1" x14ac:dyDescent="0.25">
      <c r="A955" s="443" t="s">
        <v>12</v>
      </c>
      <c r="B955" s="488"/>
      <c r="C955" s="489"/>
      <c r="D955" s="488"/>
      <c r="E955" s="489"/>
      <c r="F955" s="490"/>
      <c r="G955" s="491"/>
      <c r="H955" s="442"/>
      <c r="I955" s="441"/>
    </row>
    <row r="956" spans="1:20" ht="20.149999999999999" customHeight="1" x14ac:dyDescent="0.2">
      <c r="A956" s="502" t="s">
        <v>6122</v>
      </c>
      <c r="B956" s="503"/>
      <c r="C956" s="503"/>
      <c r="D956" s="503"/>
      <c r="E956" s="503"/>
      <c r="F956" s="503"/>
      <c r="G956" s="503"/>
      <c r="H956" s="504"/>
      <c r="I956" s="436"/>
    </row>
    <row r="957" spans="1:20" ht="20.149999999999999" customHeight="1" x14ac:dyDescent="0.2">
      <c r="A957" s="440" t="s">
        <v>29</v>
      </c>
      <c r="B957" s="439" t="s">
        <v>2</v>
      </c>
      <c r="C957" s="438" t="s">
        <v>6112</v>
      </c>
      <c r="D957" s="437" t="s">
        <v>6121</v>
      </c>
      <c r="E957" s="440" t="s">
        <v>29</v>
      </c>
      <c r="F957" s="439" t="s">
        <v>2</v>
      </c>
      <c r="G957" s="438" t="s">
        <v>6112</v>
      </c>
      <c r="H957" s="437" t="s">
        <v>6121</v>
      </c>
      <c r="I957" s="436"/>
    </row>
    <row r="958" spans="1:20" ht="20.149999999999999" customHeight="1" x14ac:dyDescent="0.2">
      <c r="A958" s="433"/>
      <c r="B958" s="435"/>
      <c r="C958" s="431" t="str">
        <f>IF(ISERROR(VLOOKUP($A958,参加者名簿!$A:$D,2,FALSE))=TRUE,"",VLOOKUP($A958,参加者名簿!$A:$D,2,FALSE))</f>
        <v/>
      </c>
      <c r="D958" s="434"/>
      <c r="E958" s="433"/>
      <c r="F958" s="435"/>
      <c r="G958" s="431" t="str">
        <f>IF(ISERROR(VLOOKUP($E958,参加者名簿!$A:$D,2,FALSE))=TRUE,"",VLOOKUP($E958,参加者名簿!$A:$D,2,FALSE))</f>
        <v/>
      </c>
      <c r="H958" s="430"/>
      <c r="I958" s="417"/>
    </row>
    <row r="959" spans="1:20" ht="20.149999999999999" customHeight="1" x14ac:dyDescent="0.2">
      <c r="A959" s="433"/>
      <c r="B959" s="435"/>
      <c r="C959" s="431" t="str">
        <f>IF(ISERROR(VLOOKUP($A959,参加者名簿!$A:$D,2,FALSE))=TRUE,"",VLOOKUP($A959,参加者名簿!$A:$D,2,FALSE))</f>
        <v/>
      </c>
      <c r="D959" s="434"/>
      <c r="E959" s="433"/>
      <c r="F959" s="435"/>
      <c r="G959" s="431" t="str">
        <f>IF(ISERROR(VLOOKUP($E959,参加者名簿!$A:$D,2,FALSE))=TRUE,"",VLOOKUP($E959,参加者名簿!$A:$D,2,FALSE))</f>
        <v/>
      </c>
      <c r="H959" s="430"/>
      <c r="I959" s="417"/>
    </row>
    <row r="960" spans="1:20" ht="20.149999999999999" customHeight="1" x14ac:dyDescent="0.2">
      <c r="A960" s="433"/>
      <c r="B960" s="435"/>
      <c r="C960" s="431" t="str">
        <f>IF(ISERROR(VLOOKUP($A960,参加者名簿!$A:$D,2,FALSE))=TRUE,"",VLOOKUP($A960,参加者名簿!$A:$D,2,FALSE))</f>
        <v/>
      </c>
      <c r="D960" s="434"/>
      <c r="E960" s="433"/>
      <c r="F960" s="435"/>
      <c r="G960" s="431" t="str">
        <f>IF(ISERROR(VLOOKUP($E960,参加者名簿!$A:$D,2,FALSE))=TRUE,"",VLOOKUP($E960,参加者名簿!$A:$D,2,FALSE))</f>
        <v/>
      </c>
      <c r="H960" s="430"/>
      <c r="I960" s="417"/>
    </row>
    <row r="961" spans="1:9" ht="20.149999999999999" customHeight="1" x14ac:dyDescent="0.2">
      <c r="A961" s="433"/>
      <c r="B961" s="435"/>
      <c r="C961" s="431" t="str">
        <f>IF(ISERROR(VLOOKUP($A961,参加者名簿!$A:$D,2,FALSE))=TRUE,"",VLOOKUP($A961,参加者名簿!$A:$D,2,FALSE))</f>
        <v/>
      </c>
      <c r="D961" s="434"/>
      <c r="E961" s="433"/>
      <c r="F961" s="435"/>
      <c r="G961" s="431" t="str">
        <f>IF(ISERROR(VLOOKUP($E961,参加者名簿!$A:$D,2,FALSE))=TRUE,"",VLOOKUP($E961,参加者名簿!$A:$D,2,FALSE))</f>
        <v/>
      </c>
      <c r="H961" s="430"/>
      <c r="I961" s="417"/>
    </row>
    <row r="962" spans="1:9" ht="20.149999999999999" customHeight="1" x14ac:dyDescent="0.2">
      <c r="A962" s="433"/>
      <c r="B962" s="435"/>
      <c r="C962" s="431" t="str">
        <f>IF(ISERROR(VLOOKUP($A962,参加者名簿!$A:$D,2,FALSE))=TRUE,"",VLOOKUP($A962,参加者名簿!$A:$D,2,FALSE))</f>
        <v/>
      </c>
      <c r="D962" s="434"/>
      <c r="E962" s="433"/>
      <c r="F962" s="435"/>
      <c r="G962" s="431" t="str">
        <f>IF(ISERROR(VLOOKUP($E962,参加者名簿!$A:$D,2,FALSE))=TRUE,"",VLOOKUP($E962,参加者名簿!$A:$D,2,FALSE))</f>
        <v/>
      </c>
      <c r="H962" s="430"/>
      <c r="I962" s="417"/>
    </row>
    <row r="963" spans="1:9" ht="20.149999999999999" customHeight="1" x14ac:dyDescent="0.2">
      <c r="A963" s="433"/>
      <c r="B963" s="435"/>
      <c r="C963" s="431" t="str">
        <f>IF(ISERROR(VLOOKUP($A963,参加者名簿!$A:$D,2,FALSE))=TRUE,"",VLOOKUP($A963,参加者名簿!$A:$D,2,FALSE))</f>
        <v/>
      </c>
      <c r="D963" s="434"/>
      <c r="E963" s="433"/>
      <c r="F963" s="435"/>
      <c r="G963" s="431" t="str">
        <f>IF(ISERROR(VLOOKUP($E963,参加者名簿!$A:$D,2,FALSE))=TRUE,"",VLOOKUP($E963,参加者名簿!$A:$D,2,FALSE))</f>
        <v/>
      </c>
      <c r="H963" s="430"/>
      <c r="I963" s="417"/>
    </row>
    <row r="964" spans="1:9" ht="20.149999999999999" customHeight="1" x14ac:dyDescent="0.2">
      <c r="A964" s="433"/>
      <c r="B964" s="432"/>
      <c r="C964" s="431" t="str">
        <f>IF(ISERROR(VLOOKUP($A964,参加者名簿!$A:$D,2,FALSE))=TRUE,"",VLOOKUP($A964,参加者名簿!$A:$D,2,FALSE))</f>
        <v/>
      </c>
      <c r="D964" s="434"/>
      <c r="E964" s="433"/>
      <c r="F964" s="435"/>
      <c r="G964" s="431" t="str">
        <f>IF(ISERROR(VLOOKUP($E964,参加者名簿!$A:$D,2,FALSE))=TRUE,"",VLOOKUP($E964,参加者名簿!$A:$D,2,FALSE))</f>
        <v/>
      </c>
      <c r="H964" s="430"/>
      <c r="I964" s="417"/>
    </row>
    <row r="965" spans="1:9" ht="20.149999999999999" customHeight="1" x14ac:dyDescent="0.2">
      <c r="A965" s="433"/>
      <c r="B965" s="432"/>
      <c r="C965" s="431" t="str">
        <f>IF(ISERROR(VLOOKUP($A965,参加者名簿!$A:$D,2,FALSE))=TRUE,"",VLOOKUP($A965,参加者名簿!$A:$D,2,FALSE))</f>
        <v/>
      </c>
      <c r="D965" s="434"/>
      <c r="E965" s="433"/>
      <c r="F965" s="435"/>
      <c r="G965" s="431" t="str">
        <f>IF(ISERROR(VLOOKUP($E965,参加者名簿!$A:$D,2,FALSE))=TRUE,"",VLOOKUP($E965,参加者名簿!$A:$D,2,FALSE))</f>
        <v/>
      </c>
      <c r="H965" s="430"/>
      <c r="I965" s="417"/>
    </row>
    <row r="966" spans="1:9" ht="20.149999999999999" customHeight="1" x14ac:dyDescent="0.2">
      <c r="A966" s="433"/>
      <c r="B966" s="432"/>
      <c r="C966" s="431" t="str">
        <f>IF(ISERROR(VLOOKUP($A966,参加者名簿!$A:$D,2,FALSE))=TRUE,"",VLOOKUP($A966,参加者名簿!$A:$D,2,FALSE))</f>
        <v/>
      </c>
      <c r="D966" s="434"/>
      <c r="E966" s="433"/>
      <c r="F966" s="435"/>
      <c r="G966" s="431" t="str">
        <f>IF(ISERROR(VLOOKUP($E966,参加者名簿!$A:$D,2,FALSE))=TRUE,"",VLOOKUP($E966,参加者名簿!$A:$D,2,FALSE))</f>
        <v/>
      </c>
      <c r="H966" s="430"/>
      <c r="I966" s="417"/>
    </row>
    <row r="967" spans="1:9" ht="20.149999999999999" customHeight="1" x14ac:dyDescent="0.2">
      <c r="A967" s="433"/>
      <c r="B967" s="432"/>
      <c r="C967" s="431" t="str">
        <f>IF(ISERROR(VLOOKUP($A967,参加者名簿!$A:$D,2,FALSE))=TRUE,"",VLOOKUP($A967,参加者名簿!$A:$D,2,FALSE))</f>
        <v/>
      </c>
      <c r="D967" s="434"/>
      <c r="E967" s="433"/>
      <c r="F967" s="435"/>
      <c r="G967" s="431" t="str">
        <f>IF(ISERROR(VLOOKUP($E967,参加者名簿!$A:$D,2,FALSE))=TRUE,"",VLOOKUP($E967,参加者名簿!$A:$D,2,FALSE))</f>
        <v/>
      </c>
      <c r="H967" s="430"/>
      <c r="I967" s="417"/>
    </row>
    <row r="968" spans="1:9" ht="20.149999999999999" customHeight="1" x14ac:dyDescent="0.2">
      <c r="A968" s="433"/>
      <c r="B968" s="432"/>
      <c r="C968" s="431" t="str">
        <f>IF(ISERROR(VLOOKUP($A968,参加者名簿!$A:$D,2,FALSE))=TRUE,"",VLOOKUP($A968,参加者名簿!$A:$D,2,FALSE))</f>
        <v/>
      </c>
      <c r="D968" s="434"/>
      <c r="E968" s="433"/>
      <c r="F968" s="435"/>
      <c r="G968" s="431" t="str">
        <f>IF(ISERROR(VLOOKUP($E968,参加者名簿!$A:$D,2,FALSE))=TRUE,"",VLOOKUP($E968,参加者名簿!$A:$D,2,FALSE))</f>
        <v/>
      </c>
      <c r="H968" s="430"/>
      <c r="I968" s="417"/>
    </row>
    <row r="969" spans="1:9" ht="20.149999999999999" customHeight="1" x14ac:dyDescent="0.2">
      <c r="A969" s="433"/>
      <c r="B969" s="432"/>
      <c r="C969" s="431" t="str">
        <f>IF(ISERROR(VLOOKUP($A969,参加者名簿!$A:$D,2,FALSE))=TRUE,"",VLOOKUP($A969,参加者名簿!$A:$D,2,FALSE))</f>
        <v/>
      </c>
      <c r="D969" s="434"/>
      <c r="E969" s="433"/>
      <c r="F969" s="435"/>
      <c r="G969" s="431" t="str">
        <f>IF(ISERROR(VLOOKUP($E969,参加者名簿!$A:$D,2,FALSE))=TRUE,"",VLOOKUP($E969,参加者名簿!$A:$D,2,FALSE))</f>
        <v/>
      </c>
      <c r="H969" s="430"/>
      <c r="I969" s="417"/>
    </row>
    <row r="970" spans="1:9" ht="20.149999999999999" customHeight="1" x14ac:dyDescent="0.2">
      <c r="A970" s="433"/>
      <c r="B970" s="432"/>
      <c r="C970" s="431" t="str">
        <f>IF(ISERROR(VLOOKUP($A970,参加者名簿!$A:$D,2,FALSE))=TRUE,"",VLOOKUP($A970,参加者名簿!$A:$D,2,FALSE))</f>
        <v/>
      </c>
      <c r="D970" s="434"/>
      <c r="E970" s="433"/>
      <c r="F970" s="435"/>
      <c r="G970" s="431" t="str">
        <f>IF(ISERROR(VLOOKUP($E970,参加者名簿!$A:$D,2,FALSE))=TRUE,"",VLOOKUP($E970,参加者名簿!$A:$D,2,FALSE))</f>
        <v/>
      </c>
      <c r="H970" s="430"/>
      <c r="I970" s="417"/>
    </row>
    <row r="971" spans="1:9" ht="20.149999999999999" customHeight="1" x14ac:dyDescent="0.2">
      <c r="A971" s="433"/>
      <c r="B971" s="432"/>
      <c r="C971" s="431" t="str">
        <f>IF(ISERROR(VLOOKUP($A971,参加者名簿!$A:$D,2,FALSE))=TRUE,"",VLOOKUP($A971,参加者名簿!$A:$D,2,FALSE))</f>
        <v/>
      </c>
      <c r="D971" s="434"/>
      <c r="E971" s="433"/>
      <c r="F971" s="435"/>
      <c r="G971" s="431" t="str">
        <f>IF(ISERROR(VLOOKUP($E971,参加者名簿!$A:$D,2,FALSE))=TRUE,"",VLOOKUP($E971,参加者名簿!$A:$D,2,FALSE))</f>
        <v/>
      </c>
      <c r="H971" s="430"/>
      <c r="I971" s="417"/>
    </row>
    <row r="972" spans="1:9" ht="20.149999999999999" customHeight="1" x14ac:dyDescent="0.2">
      <c r="A972" s="433"/>
      <c r="B972" s="432"/>
      <c r="C972" s="431" t="str">
        <f>IF(ISERROR(VLOOKUP($A972,参加者名簿!$A:$D,2,FALSE))=TRUE,"",VLOOKUP($A972,参加者名簿!$A:$D,2,FALSE))</f>
        <v/>
      </c>
      <c r="D972" s="434"/>
      <c r="E972" s="433"/>
      <c r="F972" s="435"/>
      <c r="G972" s="431" t="str">
        <f>IF(ISERROR(VLOOKUP($E972,参加者名簿!$A:$D,2,FALSE))=TRUE,"",VLOOKUP($E972,参加者名簿!$A:$D,2,FALSE))</f>
        <v/>
      </c>
      <c r="H972" s="430"/>
      <c r="I972" s="417"/>
    </row>
    <row r="973" spans="1:9" ht="20.149999999999999" customHeight="1" x14ac:dyDescent="0.2">
      <c r="A973" s="433"/>
      <c r="B973" s="432"/>
      <c r="C973" s="431" t="str">
        <f>IF(ISERROR(VLOOKUP($A973,参加者名簿!$A:$D,2,FALSE))=TRUE,"",VLOOKUP($A973,参加者名簿!$A:$D,2,FALSE))</f>
        <v/>
      </c>
      <c r="D973" s="434"/>
      <c r="E973" s="433"/>
      <c r="F973" s="432"/>
      <c r="G973" s="431" t="str">
        <f>IF(ISERROR(VLOOKUP($E973,参加者名簿!$A:$D,2,FALSE))=TRUE,"",VLOOKUP($E973,参加者名簿!$A:$D,2,FALSE))</f>
        <v/>
      </c>
      <c r="H973" s="430"/>
      <c r="I973" s="417"/>
    </row>
    <row r="974" spans="1:9" ht="20.149999999999999" customHeight="1" x14ac:dyDescent="0.2">
      <c r="A974" s="433"/>
      <c r="B974" s="432"/>
      <c r="C974" s="431" t="str">
        <f>IF(ISERROR(VLOOKUP($A974,参加者名簿!$A:$D,2,FALSE))=TRUE,"",VLOOKUP($A974,参加者名簿!$A:$D,2,FALSE))</f>
        <v/>
      </c>
      <c r="D974" s="434"/>
      <c r="E974" s="433"/>
      <c r="F974" s="432"/>
      <c r="G974" s="431" t="str">
        <f>IF(ISERROR(VLOOKUP($E974,参加者名簿!$A:$D,2,FALSE))=TRUE,"",VLOOKUP($E974,参加者名簿!$A:$D,2,FALSE))</f>
        <v/>
      </c>
      <c r="H974" s="430"/>
      <c r="I974" s="417"/>
    </row>
    <row r="975" spans="1:9" ht="20.149999999999999" customHeight="1" x14ac:dyDescent="0.2">
      <c r="A975" s="433"/>
      <c r="B975" s="432"/>
      <c r="C975" s="431" t="str">
        <f>IF(ISERROR(VLOOKUP($A975,参加者名簿!$A:$D,2,FALSE))=TRUE,"",VLOOKUP($A975,参加者名簿!$A:$D,2,FALSE))</f>
        <v/>
      </c>
      <c r="D975" s="434"/>
      <c r="E975" s="433"/>
      <c r="F975" s="432"/>
      <c r="G975" s="431" t="str">
        <f>IF(ISERROR(VLOOKUP($E975,参加者名簿!$A:$D,2,FALSE))=TRUE,"",VLOOKUP($E975,参加者名簿!$A:$D,2,FALSE))</f>
        <v/>
      </c>
      <c r="H975" s="430"/>
      <c r="I975" s="417"/>
    </row>
    <row r="976" spans="1:9" ht="20.149999999999999" customHeight="1" x14ac:dyDescent="0.2">
      <c r="A976" s="433"/>
      <c r="B976" s="432"/>
      <c r="C976" s="431" t="str">
        <f>IF(ISERROR(VLOOKUP($A976,参加者名簿!$A:$D,2,FALSE))=TRUE,"",VLOOKUP($A976,参加者名簿!$A:$D,2,FALSE))</f>
        <v/>
      </c>
      <c r="D976" s="434"/>
      <c r="E976" s="433"/>
      <c r="F976" s="432"/>
      <c r="G976" s="431" t="str">
        <f>IF(ISERROR(VLOOKUP($E976,参加者名簿!$A:$D,2,FALSE))=TRUE,"",VLOOKUP($E976,参加者名簿!$A:$D,2,FALSE))</f>
        <v/>
      </c>
      <c r="H976" s="430"/>
      <c r="I976" s="417"/>
    </row>
    <row r="977" spans="1:19" ht="20.149999999999999" customHeight="1" x14ac:dyDescent="0.2">
      <c r="A977" s="433"/>
      <c r="B977" s="432"/>
      <c r="C977" s="431" t="str">
        <f>IF(ISERROR(VLOOKUP($A977,参加者名簿!$A:$D,2,FALSE))=TRUE,"",VLOOKUP($A977,参加者名簿!$A:$D,2,FALSE))</f>
        <v/>
      </c>
      <c r="D977" s="434"/>
      <c r="E977" s="433"/>
      <c r="F977" s="432"/>
      <c r="G977" s="431" t="str">
        <f>IF(ISERROR(VLOOKUP($E977,参加者名簿!$A:$D,2,FALSE))=TRUE,"",VLOOKUP($E977,参加者名簿!$A:$D,2,FALSE))</f>
        <v/>
      </c>
      <c r="H977" s="430"/>
      <c r="I977" s="417"/>
    </row>
    <row r="978" spans="1:19" ht="20.149999999999999" customHeight="1" thickBot="1" x14ac:dyDescent="0.25">
      <c r="A978" s="433"/>
      <c r="B978" s="432"/>
      <c r="C978" s="431" t="str">
        <f>IF(ISERROR(VLOOKUP($A978,参加者名簿!$A:$D,2,FALSE))=TRUE,"",VLOOKUP($A978,参加者名簿!$A:$D,2,FALSE))</f>
        <v/>
      </c>
      <c r="D978" s="434"/>
      <c r="E978" s="433"/>
      <c r="F978" s="432"/>
      <c r="G978" s="431" t="str">
        <f>IF(ISERROR(VLOOKUP($E978,参加者名簿!$A:$D,2,FALSE))=TRUE,"",VLOOKUP($E978,参加者名簿!$A:$D,2,FALSE))</f>
        <v/>
      </c>
      <c r="H978" s="430"/>
      <c r="I978" s="417"/>
    </row>
    <row r="979" spans="1:19" ht="20.149999999999999" customHeight="1" thickBot="1" x14ac:dyDescent="0.25">
      <c r="A979" s="429" t="s">
        <v>6120</v>
      </c>
      <c r="B979" s="428">
        <f>COUNTIFS(C958:C978,"農業者",D958:D978,"○")+COUNTIFS(G958:G978,"農業者",H958:H978,"○")</f>
        <v>0</v>
      </c>
      <c r="C979" s="505" t="s">
        <v>6119</v>
      </c>
      <c r="D979" s="506"/>
      <c r="E979" s="428">
        <f>COUNTIFS(C958:C978,"農業者以外",D958:D978,"○")+COUNTIFS(G958:G978,"農業者以外",H958:H978,"○")</f>
        <v>0</v>
      </c>
      <c r="F979" s="427" t="s">
        <v>6118</v>
      </c>
      <c r="G979" s="495">
        <f>SUMIF(D958:D978,"○",B958:B978)+SUMIF(H958:H978,"○",F958:F978)</f>
        <v>0</v>
      </c>
      <c r="H979" s="496"/>
      <c r="I979" s="426"/>
    </row>
    <row r="980" spans="1:19" ht="20.149999999999999" customHeight="1" x14ac:dyDescent="0.2">
      <c r="A980" s="425" t="s">
        <v>6117</v>
      </c>
      <c r="B980" s="424"/>
      <c r="C980" s="424"/>
      <c r="D980" s="424"/>
      <c r="E980" s="424"/>
      <c r="F980" s="424"/>
      <c r="G980" s="424"/>
      <c r="H980" s="423"/>
      <c r="I980" s="417"/>
    </row>
    <row r="981" spans="1:19" ht="20.149999999999999" customHeight="1" x14ac:dyDescent="0.2">
      <c r="A981" s="422"/>
      <c r="B981" s="417"/>
      <c r="C981" s="417"/>
      <c r="D981" s="417"/>
      <c r="E981" s="417"/>
      <c r="F981" s="417"/>
      <c r="G981" s="417"/>
      <c r="H981" s="421"/>
      <c r="I981" s="417"/>
    </row>
    <row r="982" spans="1:19" ht="20.149999999999999" customHeight="1" x14ac:dyDescent="0.2">
      <c r="A982" s="422"/>
      <c r="B982" s="417"/>
      <c r="C982" s="417"/>
      <c r="D982" s="417"/>
      <c r="E982" s="417"/>
      <c r="F982" s="417"/>
      <c r="G982" s="417"/>
      <c r="H982" s="421"/>
      <c r="I982" s="417"/>
    </row>
    <row r="983" spans="1:19" ht="20.149999999999999" customHeight="1" x14ac:dyDescent="0.2">
      <c r="A983" s="422"/>
      <c r="B983" s="417"/>
      <c r="C983" s="417"/>
      <c r="D983" s="417"/>
      <c r="E983" s="417"/>
      <c r="F983" s="417"/>
      <c r="G983" s="417"/>
      <c r="H983" s="421"/>
      <c r="I983" s="417"/>
    </row>
    <row r="984" spans="1:19" ht="20.149999999999999" customHeight="1" x14ac:dyDescent="0.2">
      <c r="A984" s="422"/>
      <c r="B984" s="417"/>
      <c r="C984" s="417"/>
      <c r="D984" s="417"/>
      <c r="E984" s="417"/>
      <c r="F984" s="417"/>
      <c r="G984" s="417"/>
      <c r="H984" s="421"/>
      <c r="I984" s="417"/>
    </row>
    <row r="985" spans="1:19" ht="20.149999999999999" customHeight="1" x14ac:dyDescent="0.2">
      <c r="A985" s="422"/>
      <c r="B985" s="417"/>
      <c r="C985" s="417"/>
      <c r="D985" s="417"/>
      <c r="E985" s="417"/>
      <c r="F985" s="417"/>
      <c r="G985" s="417"/>
      <c r="H985" s="421"/>
      <c r="I985" s="417"/>
    </row>
    <row r="986" spans="1:19" ht="20.149999999999999" customHeight="1" x14ac:dyDescent="0.2">
      <c r="A986" s="422"/>
      <c r="B986" s="417"/>
      <c r="C986" s="417"/>
      <c r="D986" s="417"/>
      <c r="E986" s="417"/>
      <c r="F986" s="417"/>
      <c r="G986" s="417"/>
      <c r="H986" s="421"/>
      <c r="I986" s="417"/>
    </row>
    <row r="987" spans="1:19" ht="20.149999999999999" customHeight="1" x14ac:dyDescent="0.2">
      <c r="A987" s="422"/>
      <c r="B987" s="417"/>
      <c r="C987" s="417"/>
      <c r="D987" s="417"/>
      <c r="E987" s="417"/>
      <c r="F987" s="417"/>
      <c r="G987" s="417"/>
      <c r="H987" s="421"/>
      <c r="I987" s="417"/>
    </row>
    <row r="988" spans="1:19" ht="20.149999999999999" customHeight="1" thickBot="1" x14ac:dyDescent="0.25">
      <c r="A988" s="420"/>
      <c r="B988" s="419"/>
      <c r="C988" s="419"/>
      <c r="D988" s="419"/>
      <c r="E988" s="419"/>
      <c r="F988" s="419"/>
      <c r="G988" s="419"/>
      <c r="H988" s="418"/>
      <c r="I988" s="417"/>
    </row>
    <row r="989" spans="1:19" ht="20.149999999999999" customHeight="1" thickBot="1" x14ac:dyDescent="0.25">
      <c r="A989" s="416" t="s">
        <v>6116</v>
      </c>
      <c r="B989" s="415" t="s">
        <v>6115</v>
      </c>
      <c r="C989" s="415" t="s">
        <v>6114</v>
      </c>
      <c r="D989" s="414"/>
    </row>
    <row r="990" spans="1:19" ht="20.149999999999999" customHeight="1" thickBot="1" x14ac:dyDescent="0.35">
      <c r="A990" s="465" t="str">
        <f t="shared" ref="A990:C990" si="0">A947</f>
        <v>令和</v>
      </c>
      <c r="B990" s="469">
        <f t="shared" si="0"/>
        <v>0</v>
      </c>
      <c r="C990" s="789" t="str">
        <f>C947</f>
        <v>年度　多面的機能支払交付金に係る作業日報</v>
      </c>
      <c r="D990" s="789"/>
      <c r="E990" s="789"/>
      <c r="F990" s="789"/>
      <c r="G990" s="463" t="s">
        <v>6132</v>
      </c>
      <c r="H990" s="462">
        <f t="shared" ref="H990" si="1">H947+1</f>
        <v>24</v>
      </c>
      <c r="I990" s="461">
        <f t="shared" ref="I990" si="2">H990</f>
        <v>24</v>
      </c>
      <c r="J990" s="455">
        <f t="shared" ref="J990" si="3">F991</f>
        <v>0</v>
      </c>
      <c r="K990" s="455">
        <f t="shared" ref="K990" si="4">B992</f>
        <v>0</v>
      </c>
      <c r="L990" s="460" t="e">
        <f t="shared" ref="L990" si="5">F992-J993</f>
        <v>#VALUE!</v>
      </c>
      <c r="M990" s="459">
        <f t="shared" ref="M990" si="6">B1022</f>
        <v>0</v>
      </c>
      <c r="N990" s="459">
        <f t="shared" ref="N990" si="7">E1022</f>
        <v>0</v>
      </c>
      <c r="O990" s="455">
        <f t="shared" ref="O990" si="8">B994</f>
        <v>0</v>
      </c>
      <c r="P990" s="455">
        <f t="shared" ref="P990" si="9">D994</f>
        <v>0</v>
      </c>
      <c r="Q990" s="455">
        <f t="shared" ref="Q990" si="10">F994</f>
        <v>0</v>
      </c>
      <c r="R990" s="1">
        <f t="shared" ref="R990" si="11">B998</f>
        <v>0</v>
      </c>
      <c r="S990" s="1">
        <f t="shared" ref="S990" si="12">D998</f>
        <v>0</v>
      </c>
    </row>
    <row r="991" spans="1:19" ht="20.149999999999999" customHeight="1" thickBot="1" x14ac:dyDescent="0.35">
      <c r="A991" s="458" t="s">
        <v>6131</v>
      </c>
      <c r="B991" s="501">
        <f t="shared" ref="B991" si="13">B948</f>
        <v>0</v>
      </c>
      <c r="C991" s="501"/>
      <c r="D991" s="501"/>
      <c r="E991" s="457" t="s">
        <v>6130</v>
      </c>
      <c r="F991" s="512"/>
      <c r="G991" s="513"/>
      <c r="H991" s="514"/>
      <c r="I991" s="456"/>
      <c r="M991" s="455"/>
      <c r="N991" s="455"/>
      <c r="O991" s="455"/>
      <c r="P991" s="455"/>
      <c r="Q991" s="455"/>
      <c r="R991" s="455"/>
    </row>
    <row r="992" spans="1:19" ht="20.149999999999999" customHeight="1" x14ac:dyDescent="0.2">
      <c r="A992" s="449" t="s">
        <v>173</v>
      </c>
      <c r="B992" s="454"/>
      <c r="C992" s="509" t="s">
        <v>6127</v>
      </c>
      <c r="D992" s="509"/>
      <c r="E992" s="454"/>
      <c r="F992" s="453" t="str">
        <f t="shared" ref="F992:F993" si="14">IF((E992-B992)*24=0,"",(E992-B992)*24)</f>
        <v/>
      </c>
      <c r="G992" s="510" t="s">
        <v>6126</v>
      </c>
      <c r="H992" s="511"/>
      <c r="I992" s="450"/>
    </row>
    <row r="993" spans="1:10" ht="20.149999999999999" customHeight="1" thickBot="1" x14ac:dyDescent="0.25">
      <c r="A993" s="445" t="s">
        <v>6128</v>
      </c>
      <c r="B993" s="452"/>
      <c r="C993" s="492" t="s">
        <v>6127</v>
      </c>
      <c r="D993" s="492"/>
      <c r="E993" s="452"/>
      <c r="F993" s="451" t="str">
        <f t="shared" si="14"/>
        <v/>
      </c>
      <c r="G993" s="493" t="s">
        <v>6126</v>
      </c>
      <c r="H993" s="494"/>
      <c r="I993" s="450"/>
      <c r="J993" s="1">
        <f t="shared" ref="J993" si="15">IF(F993="",0,F993)</f>
        <v>0</v>
      </c>
    </row>
    <row r="994" spans="1:10" ht="20.149999999999999" customHeight="1" thickTop="1" x14ac:dyDescent="0.2">
      <c r="A994" s="449" t="s">
        <v>6125</v>
      </c>
      <c r="B994" s="497"/>
      <c r="C994" s="498"/>
      <c r="D994" s="497"/>
      <c r="E994" s="498"/>
      <c r="F994" s="497"/>
      <c r="G994" s="498"/>
      <c r="H994" s="448"/>
      <c r="I994" s="441"/>
    </row>
    <row r="995" spans="1:10" ht="20.149999999999999" customHeight="1" x14ac:dyDescent="0.2">
      <c r="A995" s="447" t="s">
        <v>6124</v>
      </c>
      <c r="B995" s="499" t="str">
        <f>IF(B$994="","",(IFERROR(VLOOKUP(B$994,【選択肢】!$K$3:$O$74,2,)," ")))</f>
        <v/>
      </c>
      <c r="C995" s="500"/>
      <c r="D995" s="499" t="str">
        <f>IF(D$994="","",(IFERROR(VLOOKUP(D$994,【選択肢】!$K$3:$O$74,2,)," ")))</f>
        <v/>
      </c>
      <c r="E995" s="500"/>
      <c r="F995" s="499" t="str">
        <f>IF(F$994="","",(IFERROR(VLOOKUP(F$994,【選択肢】!$K$3:$O$74,2,)," ")))</f>
        <v/>
      </c>
      <c r="G995" s="500"/>
      <c r="H995" s="446"/>
      <c r="I995" s="441"/>
    </row>
    <row r="996" spans="1:10" ht="20.149999999999999" customHeight="1" x14ac:dyDescent="0.2">
      <c r="A996" s="447" t="s">
        <v>5</v>
      </c>
      <c r="B996" s="499" t="str">
        <f>IF(B$994="","",(IFERROR(VLOOKUP(B$994,【選択肢】!$K$3:$O$74,4,)," ")))</f>
        <v/>
      </c>
      <c r="C996" s="500"/>
      <c r="D996" s="499" t="str">
        <f>IF(D$994="","",(IFERROR(VLOOKUP(D$994,【選択肢】!$K$3:$O$74,4,)," ")))</f>
        <v/>
      </c>
      <c r="E996" s="500"/>
      <c r="F996" s="499" t="str">
        <f>IF(F$994="","",(IFERROR(VLOOKUP(F$994,【選択肢】!$K$3:$O$74,4,)," ")))</f>
        <v/>
      </c>
      <c r="G996" s="500"/>
      <c r="H996" s="446"/>
      <c r="I996" s="441"/>
    </row>
    <row r="997" spans="1:10" ht="20.149999999999999" customHeight="1" x14ac:dyDescent="0.2">
      <c r="A997" s="445" t="s">
        <v>6123</v>
      </c>
      <c r="B997" s="499" t="str">
        <f>IF(B$994="","",(IFERROR(VLOOKUP(B$994,【選択肢】!$K$3:$O$74,5,)," ")))</f>
        <v/>
      </c>
      <c r="C997" s="500"/>
      <c r="D997" s="499" t="str">
        <f>IF(D$994="","",(IFERROR(VLOOKUP(D$994,【選択肢】!$K$3:$O$74,5,)," ")))</f>
        <v/>
      </c>
      <c r="E997" s="500"/>
      <c r="F997" s="499" t="str">
        <f>IF(F$994="","",(IFERROR(VLOOKUP(F$994,【選択肢】!$K$3:$O$74,5,)," ")))</f>
        <v/>
      </c>
      <c r="G997" s="500"/>
      <c r="H997" s="444"/>
      <c r="I997" s="441"/>
    </row>
    <row r="998" spans="1:10" ht="20.149999999999999" customHeight="1" thickBot="1" x14ac:dyDescent="0.25">
      <c r="A998" s="443" t="s">
        <v>12</v>
      </c>
      <c r="B998" s="488"/>
      <c r="C998" s="489"/>
      <c r="D998" s="488"/>
      <c r="E998" s="489"/>
      <c r="F998" s="490"/>
      <c r="G998" s="491"/>
      <c r="H998" s="442"/>
      <c r="I998" s="441"/>
    </row>
    <row r="999" spans="1:10" ht="20.149999999999999" customHeight="1" x14ac:dyDescent="0.2">
      <c r="A999" s="502" t="s">
        <v>6122</v>
      </c>
      <c r="B999" s="503"/>
      <c r="C999" s="503"/>
      <c r="D999" s="503"/>
      <c r="E999" s="503"/>
      <c r="F999" s="503"/>
      <c r="G999" s="503"/>
      <c r="H999" s="504"/>
      <c r="I999" s="467"/>
    </row>
    <row r="1000" spans="1:10" ht="20.149999999999999" customHeight="1" x14ac:dyDescent="0.2">
      <c r="A1000" s="440" t="s">
        <v>29</v>
      </c>
      <c r="B1000" s="439" t="s">
        <v>2</v>
      </c>
      <c r="C1000" s="438" t="s">
        <v>6112</v>
      </c>
      <c r="D1000" s="437" t="s">
        <v>6121</v>
      </c>
      <c r="E1000" s="440" t="s">
        <v>29</v>
      </c>
      <c r="F1000" s="439" t="s">
        <v>2</v>
      </c>
      <c r="G1000" s="438" t="s">
        <v>6112</v>
      </c>
      <c r="H1000" s="437" t="s">
        <v>6121</v>
      </c>
      <c r="I1000" s="467"/>
    </row>
    <row r="1001" spans="1:10" ht="20.149999999999999" customHeight="1" x14ac:dyDescent="0.2">
      <c r="A1001" s="433"/>
      <c r="B1001" s="435"/>
      <c r="C1001" s="431" t="str">
        <f>IF(ISERROR(VLOOKUP($A1001,参加者名簿!$A:$D,2,FALSE))=TRUE,"",VLOOKUP($A1001,参加者名簿!$A:$D,2,FALSE))</f>
        <v/>
      </c>
      <c r="D1001" s="434"/>
      <c r="E1001" s="433"/>
      <c r="F1001" s="435"/>
      <c r="G1001" s="431" t="str">
        <f>IF(ISERROR(VLOOKUP($E1001,参加者名簿!$A:$D,2,FALSE))=TRUE,"",VLOOKUP($E1001,参加者名簿!$A:$D,2,FALSE))</f>
        <v/>
      </c>
      <c r="H1001" s="430"/>
      <c r="I1001" s="417"/>
    </row>
    <row r="1002" spans="1:10" ht="20.149999999999999" customHeight="1" x14ac:dyDescent="0.2">
      <c r="A1002" s="433"/>
      <c r="B1002" s="435"/>
      <c r="C1002" s="431" t="str">
        <f>IF(ISERROR(VLOOKUP($A1002,参加者名簿!$A:$D,2,FALSE))=TRUE,"",VLOOKUP($A1002,参加者名簿!$A:$D,2,FALSE))</f>
        <v/>
      </c>
      <c r="D1002" s="434"/>
      <c r="E1002" s="433"/>
      <c r="F1002" s="435"/>
      <c r="G1002" s="431" t="str">
        <f>IF(ISERROR(VLOOKUP($E1002,参加者名簿!$A:$D,2,FALSE))=TRUE,"",VLOOKUP($E1002,参加者名簿!$A:$D,2,FALSE))</f>
        <v/>
      </c>
      <c r="H1002" s="430"/>
      <c r="I1002" s="417"/>
    </row>
    <row r="1003" spans="1:10" ht="20.149999999999999" customHeight="1" x14ac:dyDescent="0.2">
      <c r="A1003" s="433"/>
      <c r="B1003" s="435"/>
      <c r="C1003" s="431" t="str">
        <f>IF(ISERROR(VLOOKUP($A1003,参加者名簿!$A:$D,2,FALSE))=TRUE,"",VLOOKUP($A1003,参加者名簿!$A:$D,2,FALSE))</f>
        <v/>
      </c>
      <c r="D1003" s="434"/>
      <c r="E1003" s="433"/>
      <c r="F1003" s="435"/>
      <c r="G1003" s="431" t="str">
        <f>IF(ISERROR(VLOOKUP($E1003,参加者名簿!$A:$D,2,FALSE))=TRUE,"",VLOOKUP($E1003,参加者名簿!$A:$D,2,FALSE))</f>
        <v/>
      </c>
      <c r="H1003" s="430"/>
      <c r="I1003" s="417"/>
    </row>
    <row r="1004" spans="1:10" ht="20.149999999999999" customHeight="1" x14ac:dyDescent="0.2">
      <c r="A1004" s="433"/>
      <c r="B1004" s="435"/>
      <c r="C1004" s="431" t="str">
        <f>IF(ISERROR(VLOOKUP($A1004,参加者名簿!$A:$D,2,FALSE))=TRUE,"",VLOOKUP($A1004,参加者名簿!$A:$D,2,FALSE))</f>
        <v/>
      </c>
      <c r="D1004" s="434"/>
      <c r="E1004" s="433"/>
      <c r="F1004" s="435"/>
      <c r="G1004" s="431" t="str">
        <f>IF(ISERROR(VLOOKUP($E1004,参加者名簿!$A:$D,2,FALSE))=TRUE,"",VLOOKUP($E1004,参加者名簿!$A:$D,2,FALSE))</f>
        <v/>
      </c>
      <c r="H1004" s="430"/>
      <c r="I1004" s="417"/>
    </row>
    <row r="1005" spans="1:10" ht="20.149999999999999" customHeight="1" x14ac:dyDescent="0.2">
      <c r="A1005" s="433"/>
      <c r="B1005" s="435"/>
      <c r="C1005" s="431" t="str">
        <f>IF(ISERROR(VLOOKUP($A1005,参加者名簿!$A:$D,2,FALSE))=TRUE,"",VLOOKUP($A1005,参加者名簿!$A:$D,2,FALSE))</f>
        <v/>
      </c>
      <c r="D1005" s="434"/>
      <c r="E1005" s="433"/>
      <c r="F1005" s="435"/>
      <c r="G1005" s="431" t="str">
        <f>IF(ISERROR(VLOOKUP($E1005,参加者名簿!$A:$D,2,FALSE))=TRUE,"",VLOOKUP($E1005,参加者名簿!$A:$D,2,FALSE))</f>
        <v/>
      </c>
      <c r="H1005" s="430"/>
      <c r="I1005" s="417"/>
    </row>
    <row r="1006" spans="1:10" ht="20.149999999999999" customHeight="1" x14ac:dyDescent="0.2">
      <c r="A1006" s="433"/>
      <c r="B1006" s="435"/>
      <c r="C1006" s="431" t="str">
        <f>IF(ISERROR(VLOOKUP($A1006,参加者名簿!$A:$D,2,FALSE))=TRUE,"",VLOOKUP($A1006,参加者名簿!$A:$D,2,FALSE))</f>
        <v/>
      </c>
      <c r="D1006" s="434"/>
      <c r="E1006" s="433"/>
      <c r="F1006" s="435"/>
      <c r="G1006" s="431" t="str">
        <f>IF(ISERROR(VLOOKUP($E1006,参加者名簿!$A:$D,2,FALSE))=TRUE,"",VLOOKUP($E1006,参加者名簿!$A:$D,2,FALSE))</f>
        <v/>
      </c>
      <c r="H1006" s="430"/>
      <c r="I1006" s="417"/>
    </row>
    <row r="1007" spans="1:10" ht="20.149999999999999" customHeight="1" x14ac:dyDescent="0.2">
      <c r="A1007" s="433"/>
      <c r="B1007" s="432"/>
      <c r="C1007" s="431" t="str">
        <f>IF(ISERROR(VLOOKUP($A1007,参加者名簿!$A:$D,2,FALSE))=TRUE,"",VLOOKUP($A1007,参加者名簿!$A:$D,2,FALSE))</f>
        <v/>
      </c>
      <c r="D1007" s="434"/>
      <c r="E1007" s="433"/>
      <c r="F1007" s="435"/>
      <c r="G1007" s="431" t="str">
        <f>IF(ISERROR(VLOOKUP($E1007,参加者名簿!$A:$D,2,FALSE))=TRUE,"",VLOOKUP($E1007,参加者名簿!$A:$D,2,FALSE))</f>
        <v/>
      </c>
      <c r="H1007" s="430"/>
      <c r="I1007" s="417"/>
    </row>
    <row r="1008" spans="1:10" ht="20.149999999999999" customHeight="1" x14ac:dyDescent="0.2">
      <c r="A1008" s="433"/>
      <c r="B1008" s="432"/>
      <c r="C1008" s="431" t="str">
        <f>IF(ISERROR(VLOOKUP($A1008,参加者名簿!$A:$D,2,FALSE))=TRUE,"",VLOOKUP($A1008,参加者名簿!$A:$D,2,FALSE))</f>
        <v/>
      </c>
      <c r="D1008" s="434"/>
      <c r="E1008" s="433"/>
      <c r="F1008" s="435"/>
      <c r="G1008" s="431" t="str">
        <f>IF(ISERROR(VLOOKUP($E1008,参加者名簿!$A:$D,2,FALSE))=TRUE,"",VLOOKUP($E1008,参加者名簿!$A:$D,2,FALSE))</f>
        <v/>
      </c>
      <c r="H1008" s="430"/>
      <c r="I1008" s="417"/>
    </row>
    <row r="1009" spans="1:9" ht="20.149999999999999" customHeight="1" x14ac:dyDescent="0.2">
      <c r="A1009" s="433"/>
      <c r="B1009" s="432"/>
      <c r="C1009" s="431" t="str">
        <f>IF(ISERROR(VLOOKUP($A1009,参加者名簿!$A:$D,2,FALSE))=TRUE,"",VLOOKUP($A1009,参加者名簿!$A:$D,2,FALSE))</f>
        <v/>
      </c>
      <c r="D1009" s="434"/>
      <c r="E1009" s="433"/>
      <c r="F1009" s="435"/>
      <c r="G1009" s="431" t="str">
        <f>IF(ISERROR(VLOOKUP($E1009,参加者名簿!$A:$D,2,FALSE))=TRUE,"",VLOOKUP($E1009,参加者名簿!$A:$D,2,FALSE))</f>
        <v/>
      </c>
      <c r="H1009" s="430"/>
      <c r="I1009" s="417"/>
    </row>
    <row r="1010" spans="1:9" ht="20.149999999999999" customHeight="1" x14ac:dyDescent="0.2">
      <c r="A1010" s="433"/>
      <c r="B1010" s="432"/>
      <c r="C1010" s="431" t="str">
        <f>IF(ISERROR(VLOOKUP($A1010,参加者名簿!$A:$D,2,FALSE))=TRUE,"",VLOOKUP($A1010,参加者名簿!$A:$D,2,FALSE))</f>
        <v/>
      </c>
      <c r="D1010" s="434"/>
      <c r="E1010" s="433"/>
      <c r="F1010" s="435"/>
      <c r="G1010" s="431" t="str">
        <f>IF(ISERROR(VLOOKUP($E1010,参加者名簿!$A:$D,2,FALSE))=TRUE,"",VLOOKUP($E1010,参加者名簿!$A:$D,2,FALSE))</f>
        <v/>
      </c>
      <c r="H1010" s="430"/>
      <c r="I1010" s="417"/>
    </row>
    <row r="1011" spans="1:9" ht="20.149999999999999" customHeight="1" x14ac:dyDescent="0.2">
      <c r="A1011" s="433"/>
      <c r="B1011" s="432"/>
      <c r="C1011" s="431" t="str">
        <f>IF(ISERROR(VLOOKUP($A1011,参加者名簿!$A:$D,2,FALSE))=TRUE,"",VLOOKUP($A1011,参加者名簿!$A:$D,2,FALSE))</f>
        <v/>
      </c>
      <c r="D1011" s="434"/>
      <c r="E1011" s="433"/>
      <c r="F1011" s="435"/>
      <c r="G1011" s="431" t="str">
        <f>IF(ISERROR(VLOOKUP($E1011,参加者名簿!$A:$D,2,FALSE))=TRUE,"",VLOOKUP($E1011,参加者名簿!$A:$D,2,FALSE))</f>
        <v/>
      </c>
      <c r="H1011" s="430"/>
      <c r="I1011" s="417"/>
    </row>
    <row r="1012" spans="1:9" ht="20.149999999999999" customHeight="1" x14ac:dyDescent="0.2">
      <c r="A1012" s="433"/>
      <c r="B1012" s="432"/>
      <c r="C1012" s="431" t="str">
        <f>IF(ISERROR(VLOOKUP($A1012,参加者名簿!$A:$D,2,FALSE))=TRUE,"",VLOOKUP($A1012,参加者名簿!$A:$D,2,FALSE))</f>
        <v/>
      </c>
      <c r="D1012" s="434"/>
      <c r="E1012" s="433"/>
      <c r="F1012" s="435"/>
      <c r="G1012" s="431" t="str">
        <f>IF(ISERROR(VLOOKUP($E1012,参加者名簿!$A:$D,2,FALSE))=TRUE,"",VLOOKUP($E1012,参加者名簿!$A:$D,2,FALSE))</f>
        <v/>
      </c>
      <c r="H1012" s="430"/>
      <c r="I1012" s="417"/>
    </row>
    <row r="1013" spans="1:9" ht="20.149999999999999" customHeight="1" x14ac:dyDescent="0.2">
      <c r="A1013" s="433"/>
      <c r="B1013" s="432"/>
      <c r="C1013" s="431" t="str">
        <f>IF(ISERROR(VLOOKUP($A1013,参加者名簿!$A:$D,2,FALSE))=TRUE,"",VLOOKUP($A1013,参加者名簿!$A:$D,2,FALSE))</f>
        <v/>
      </c>
      <c r="D1013" s="434"/>
      <c r="E1013" s="433"/>
      <c r="F1013" s="435"/>
      <c r="G1013" s="431" t="str">
        <f>IF(ISERROR(VLOOKUP($E1013,参加者名簿!$A:$D,2,FALSE))=TRUE,"",VLOOKUP($E1013,参加者名簿!$A:$D,2,FALSE))</f>
        <v/>
      </c>
      <c r="H1013" s="430"/>
      <c r="I1013" s="417"/>
    </row>
    <row r="1014" spans="1:9" ht="20.149999999999999" customHeight="1" x14ac:dyDescent="0.2">
      <c r="A1014" s="433"/>
      <c r="B1014" s="432"/>
      <c r="C1014" s="431" t="str">
        <f>IF(ISERROR(VLOOKUP($A1014,参加者名簿!$A:$D,2,FALSE))=TRUE,"",VLOOKUP($A1014,参加者名簿!$A:$D,2,FALSE))</f>
        <v/>
      </c>
      <c r="D1014" s="434"/>
      <c r="E1014" s="433"/>
      <c r="F1014" s="435"/>
      <c r="G1014" s="431" t="str">
        <f>IF(ISERROR(VLOOKUP($E1014,参加者名簿!$A:$D,2,FALSE))=TRUE,"",VLOOKUP($E1014,参加者名簿!$A:$D,2,FALSE))</f>
        <v/>
      </c>
      <c r="H1014" s="430"/>
      <c r="I1014" s="417"/>
    </row>
    <row r="1015" spans="1:9" ht="20.149999999999999" customHeight="1" x14ac:dyDescent="0.2">
      <c r="A1015" s="433"/>
      <c r="B1015" s="432"/>
      <c r="C1015" s="431" t="str">
        <f>IF(ISERROR(VLOOKUP($A1015,参加者名簿!$A:$D,2,FALSE))=TRUE,"",VLOOKUP($A1015,参加者名簿!$A:$D,2,FALSE))</f>
        <v/>
      </c>
      <c r="D1015" s="434"/>
      <c r="E1015" s="433"/>
      <c r="F1015" s="435"/>
      <c r="G1015" s="431" t="str">
        <f>IF(ISERROR(VLOOKUP($E1015,参加者名簿!$A:$D,2,FALSE))=TRUE,"",VLOOKUP($E1015,参加者名簿!$A:$D,2,FALSE))</f>
        <v/>
      </c>
      <c r="H1015" s="430"/>
      <c r="I1015" s="417"/>
    </row>
    <row r="1016" spans="1:9" ht="20.149999999999999" customHeight="1" x14ac:dyDescent="0.2">
      <c r="A1016" s="433"/>
      <c r="B1016" s="432"/>
      <c r="C1016" s="431" t="str">
        <f>IF(ISERROR(VLOOKUP($A1016,参加者名簿!$A:$D,2,FALSE))=TRUE,"",VLOOKUP($A1016,参加者名簿!$A:$D,2,FALSE))</f>
        <v/>
      </c>
      <c r="D1016" s="434"/>
      <c r="E1016" s="433"/>
      <c r="F1016" s="432"/>
      <c r="G1016" s="431" t="str">
        <f>IF(ISERROR(VLOOKUP($E1016,参加者名簿!$A:$D,2,FALSE))=TRUE,"",VLOOKUP($E1016,参加者名簿!$A:$D,2,FALSE))</f>
        <v/>
      </c>
      <c r="H1016" s="430"/>
      <c r="I1016" s="417"/>
    </row>
    <row r="1017" spans="1:9" ht="20.149999999999999" customHeight="1" x14ac:dyDescent="0.2">
      <c r="A1017" s="433"/>
      <c r="B1017" s="432"/>
      <c r="C1017" s="431" t="str">
        <f>IF(ISERROR(VLOOKUP($A1017,参加者名簿!$A:$D,2,FALSE))=TRUE,"",VLOOKUP($A1017,参加者名簿!$A:$D,2,FALSE))</f>
        <v/>
      </c>
      <c r="D1017" s="434"/>
      <c r="E1017" s="433"/>
      <c r="F1017" s="432"/>
      <c r="G1017" s="431" t="str">
        <f>IF(ISERROR(VLOOKUP($E1017,参加者名簿!$A:$D,2,FALSE))=TRUE,"",VLOOKUP($E1017,参加者名簿!$A:$D,2,FALSE))</f>
        <v/>
      </c>
      <c r="H1017" s="430"/>
      <c r="I1017" s="417"/>
    </row>
    <row r="1018" spans="1:9" ht="20.149999999999999" customHeight="1" x14ac:dyDescent="0.2">
      <c r="A1018" s="433"/>
      <c r="B1018" s="432"/>
      <c r="C1018" s="431" t="str">
        <f>IF(ISERROR(VLOOKUP($A1018,参加者名簿!$A:$D,2,FALSE))=TRUE,"",VLOOKUP($A1018,参加者名簿!$A:$D,2,FALSE))</f>
        <v/>
      </c>
      <c r="D1018" s="434"/>
      <c r="E1018" s="433"/>
      <c r="F1018" s="432"/>
      <c r="G1018" s="431" t="str">
        <f>IF(ISERROR(VLOOKUP($E1018,参加者名簿!$A:$D,2,FALSE))=TRUE,"",VLOOKUP($E1018,参加者名簿!$A:$D,2,FALSE))</f>
        <v/>
      </c>
      <c r="H1018" s="430"/>
      <c r="I1018" s="417"/>
    </row>
    <row r="1019" spans="1:9" ht="20.149999999999999" customHeight="1" x14ac:dyDescent="0.2">
      <c r="A1019" s="433"/>
      <c r="B1019" s="432"/>
      <c r="C1019" s="431" t="str">
        <f>IF(ISERROR(VLOOKUP($A1019,参加者名簿!$A:$D,2,FALSE))=TRUE,"",VLOOKUP($A1019,参加者名簿!$A:$D,2,FALSE))</f>
        <v/>
      </c>
      <c r="D1019" s="434"/>
      <c r="E1019" s="433"/>
      <c r="F1019" s="432"/>
      <c r="G1019" s="431" t="str">
        <f>IF(ISERROR(VLOOKUP($E1019,参加者名簿!$A:$D,2,FALSE))=TRUE,"",VLOOKUP($E1019,参加者名簿!$A:$D,2,FALSE))</f>
        <v/>
      </c>
      <c r="H1019" s="430"/>
      <c r="I1019" s="417"/>
    </row>
    <row r="1020" spans="1:9" ht="20.149999999999999" customHeight="1" x14ac:dyDescent="0.2">
      <c r="A1020" s="433"/>
      <c r="B1020" s="432"/>
      <c r="C1020" s="431" t="str">
        <f>IF(ISERROR(VLOOKUP($A1020,参加者名簿!$A:$D,2,FALSE))=TRUE,"",VLOOKUP($A1020,参加者名簿!$A:$D,2,FALSE))</f>
        <v/>
      </c>
      <c r="D1020" s="434"/>
      <c r="E1020" s="433"/>
      <c r="F1020" s="432"/>
      <c r="G1020" s="431" t="str">
        <f>IF(ISERROR(VLOOKUP($E1020,参加者名簿!$A:$D,2,FALSE))=TRUE,"",VLOOKUP($E1020,参加者名簿!$A:$D,2,FALSE))</f>
        <v/>
      </c>
      <c r="H1020" s="430"/>
      <c r="I1020" s="417"/>
    </row>
    <row r="1021" spans="1:9" ht="20.149999999999999" customHeight="1" thickBot="1" x14ac:dyDescent="0.25">
      <c r="A1021" s="433"/>
      <c r="B1021" s="432"/>
      <c r="C1021" s="431" t="str">
        <f>IF(ISERROR(VLOOKUP($A1021,参加者名簿!$A:$D,2,FALSE))=TRUE,"",VLOOKUP($A1021,参加者名簿!$A:$D,2,FALSE))</f>
        <v/>
      </c>
      <c r="D1021" s="434"/>
      <c r="E1021" s="433"/>
      <c r="F1021" s="432"/>
      <c r="G1021" s="431" t="str">
        <f>IF(ISERROR(VLOOKUP($E1021,参加者名簿!$A:$D,2,FALSE))=TRUE,"",VLOOKUP($E1021,参加者名簿!$A:$D,2,FALSE))</f>
        <v/>
      </c>
      <c r="H1021" s="430"/>
      <c r="I1021" s="417"/>
    </row>
    <row r="1022" spans="1:9" ht="20.149999999999999" customHeight="1" thickBot="1" x14ac:dyDescent="0.25">
      <c r="A1022" s="429" t="s">
        <v>6120</v>
      </c>
      <c r="B1022" s="428">
        <f t="shared" ref="B1022" si="16">COUNTIFS(C1001:C1021,"農業者",D1001:D1021,"○")+COUNTIFS(G1001:G1021,"農業者",H1001:H1021,"○")</f>
        <v>0</v>
      </c>
      <c r="C1022" s="505" t="s">
        <v>6119</v>
      </c>
      <c r="D1022" s="506"/>
      <c r="E1022" s="428">
        <f t="shared" ref="E1022" si="17">COUNTIFS(C1001:C1021,"農業者以外",D1001:D1021,"○")+COUNTIFS(G1001:G1021,"農業者以外",H1001:H1021,"○")</f>
        <v>0</v>
      </c>
      <c r="F1022" s="468" t="s">
        <v>6118</v>
      </c>
      <c r="G1022" s="495">
        <f t="shared" ref="G1022" si="18">SUMIF(D1001:D1021,"○",B1001:B1021)+SUMIF(H1001:H1021,"○",F1001:F1021)</f>
        <v>0</v>
      </c>
      <c r="H1022" s="496"/>
      <c r="I1022" s="426"/>
    </row>
    <row r="1023" spans="1:9" ht="20.149999999999999" customHeight="1" x14ac:dyDescent="0.2">
      <c r="A1023" s="425" t="s">
        <v>6117</v>
      </c>
      <c r="B1023" s="424"/>
      <c r="C1023" s="424"/>
      <c r="D1023" s="424"/>
      <c r="E1023" s="424"/>
      <c r="F1023" s="424"/>
      <c r="G1023" s="424"/>
      <c r="H1023" s="423"/>
      <c r="I1023" s="417"/>
    </row>
    <row r="1024" spans="1:9" ht="20.149999999999999" customHeight="1" x14ac:dyDescent="0.2">
      <c r="A1024" s="422"/>
      <c r="B1024" s="417"/>
      <c r="C1024" s="417"/>
      <c r="D1024" s="417"/>
      <c r="E1024" s="417"/>
      <c r="F1024" s="417"/>
      <c r="G1024" s="417"/>
      <c r="H1024" s="421"/>
      <c r="I1024" s="417"/>
    </row>
    <row r="1025" spans="1:19" ht="20.149999999999999" customHeight="1" x14ac:dyDescent="0.2">
      <c r="A1025" s="422"/>
      <c r="B1025" s="417"/>
      <c r="C1025" s="417"/>
      <c r="D1025" s="417"/>
      <c r="E1025" s="417"/>
      <c r="F1025" s="417"/>
      <c r="G1025" s="417"/>
      <c r="H1025" s="421"/>
      <c r="I1025" s="417"/>
    </row>
    <row r="1026" spans="1:19" ht="20.149999999999999" customHeight="1" x14ac:dyDescent="0.2">
      <c r="A1026" s="422"/>
      <c r="B1026" s="417"/>
      <c r="C1026" s="417"/>
      <c r="D1026" s="417"/>
      <c r="E1026" s="417"/>
      <c r="F1026" s="417"/>
      <c r="G1026" s="417"/>
      <c r="H1026" s="421"/>
      <c r="I1026" s="417"/>
    </row>
    <row r="1027" spans="1:19" ht="20.149999999999999" customHeight="1" x14ac:dyDescent="0.2">
      <c r="A1027" s="422"/>
      <c r="B1027" s="417"/>
      <c r="C1027" s="417"/>
      <c r="D1027" s="417"/>
      <c r="E1027" s="417"/>
      <c r="F1027" s="417"/>
      <c r="G1027" s="417"/>
      <c r="H1027" s="421"/>
      <c r="I1027" s="417"/>
    </row>
    <row r="1028" spans="1:19" ht="20.149999999999999" customHeight="1" x14ac:dyDescent="0.2">
      <c r="A1028" s="422"/>
      <c r="B1028" s="417"/>
      <c r="C1028" s="417"/>
      <c r="D1028" s="417"/>
      <c r="E1028" s="417"/>
      <c r="F1028" s="417"/>
      <c r="G1028" s="417"/>
      <c r="H1028" s="421"/>
      <c r="I1028" s="417"/>
    </row>
    <row r="1029" spans="1:19" ht="20.149999999999999" customHeight="1" x14ac:dyDescent="0.2">
      <c r="A1029" s="422"/>
      <c r="B1029" s="417"/>
      <c r="C1029" s="417"/>
      <c r="D1029" s="417"/>
      <c r="E1029" s="417"/>
      <c r="F1029" s="417"/>
      <c r="G1029" s="417"/>
      <c r="H1029" s="421"/>
      <c r="I1029" s="417"/>
    </row>
    <row r="1030" spans="1:19" ht="20.149999999999999" customHeight="1" x14ac:dyDescent="0.2">
      <c r="A1030" s="422"/>
      <c r="B1030" s="417"/>
      <c r="C1030" s="417"/>
      <c r="D1030" s="417"/>
      <c r="E1030" s="417"/>
      <c r="F1030" s="417"/>
      <c r="G1030" s="417"/>
      <c r="H1030" s="421"/>
      <c r="I1030" s="417"/>
    </row>
    <row r="1031" spans="1:19" ht="20.149999999999999" customHeight="1" thickBot="1" x14ac:dyDescent="0.25">
      <c r="A1031" s="420"/>
      <c r="B1031" s="419"/>
      <c r="C1031" s="419"/>
      <c r="D1031" s="419"/>
      <c r="E1031" s="419"/>
      <c r="F1031" s="419"/>
      <c r="G1031" s="419"/>
      <c r="H1031" s="418"/>
      <c r="I1031" s="417"/>
    </row>
    <row r="1032" spans="1:19" ht="20.149999999999999" customHeight="1" thickBot="1" x14ac:dyDescent="0.25">
      <c r="A1032" s="416" t="s">
        <v>6116</v>
      </c>
      <c r="B1032" s="415" t="s">
        <v>6115</v>
      </c>
      <c r="C1032" s="415" t="s">
        <v>6114</v>
      </c>
      <c r="D1032" s="414"/>
    </row>
    <row r="1033" spans="1:19" ht="20.149999999999999" customHeight="1" thickBot="1" x14ac:dyDescent="0.35">
      <c r="A1033" s="465" t="str">
        <f t="shared" ref="A1033:C1033" si="19">A990</f>
        <v>令和</v>
      </c>
      <c r="B1033" s="469">
        <f t="shared" si="19"/>
        <v>0</v>
      </c>
      <c r="C1033" s="789" t="str">
        <f>C990</f>
        <v>年度　多面的機能支払交付金に係る作業日報</v>
      </c>
      <c r="D1033" s="789"/>
      <c r="E1033" s="789"/>
      <c r="F1033" s="789"/>
      <c r="G1033" s="463" t="s">
        <v>6132</v>
      </c>
      <c r="H1033" s="462">
        <f t="shared" ref="H1033" si="20">H990+1</f>
        <v>25</v>
      </c>
      <c r="I1033" s="461">
        <f t="shared" ref="I1033" si="21">H1033</f>
        <v>25</v>
      </c>
      <c r="J1033" s="455">
        <f t="shared" ref="J1033" si="22">F1034</f>
        <v>0</v>
      </c>
      <c r="K1033" s="455">
        <f t="shared" ref="K1033" si="23">B1035</f>
        <v>0</v>
      </c>
      <c r="L1033" s="460" t="e">
        <f t="shared" ref="L1033" si="24">F1035-J1036</f>
        <v>#VALUE!</v>
      </c>
      <c r="M1033" s="459">
        <f t="shared" ref="M1033" si="25">B1065</f>
        <v>0</v>
      </c>
      <c r="N1033" s="459">
        <f t="shared" ref="N1033" si="26">E1065</f>
        <v>0</v>
      </c>
      <c r="O1033" s="455">
        <f t="shared" ref="O1033" si="27">B1037</f>
        <v>0</v>
      </c>
      <c r="P1033" s="455">
        <f t="shared" ref="P1033" si="28">D1037</f>
        <v>0</v>
      </c>
      <c r="Q1033" s="455">
        <f t="shared" ref="Q1033" si="29">F1037</f>
        <v>0</v>
      </c>
      <c r="R1033" s="1">
        <f t="shared" ref="R1033" si="30">B1041</f>
        <v>0</v>
      </c>
      <c r="S1033" s="1">
        <f t="shared" ref="S1033" si="31">D1041</f>
        <v>0</v>
      </c>
    </row>
    <row r="1034" spans="1:19" ht="20.149999999999999" customHeight="1" thickBot="1" x14ac:dyDescent="0.35">
      <c r="A1034" s="458" t="s">
        <v>6131</v>
      </c>
      <c r="B1034" s="501">
        <f t="shared" ref="B1034" si="32">B991</f>
        <v>0</v>
      </c>
      <c r="C1034" s="501"/>
      <c r="D1034" s="501"/>
      <c r="E1034" s="457" t="s">
        <v>6130</v>
      </c>
      <c r="F1034" s="512"/>
      <c r="G1034" s="513"/>
      <c r="H1034" s="514"/>
      <c r="I1034" s="456"/>
      <c r="M1034" s="455"/>
      <c r="N1034" s="455"/>
      <c r="O1034" s="455"/>
      <c r="P1034" s="455"/>
      <c r="Q1034" s="455"/>
      <c r="R1034" s="455"/>
    </row>
    <row r="1035" spans="1:19" ht="20.149999999999999" customHeight="1" x14ac:dyDescent="0.2">
      <c r="A1035" s="449" t="s">
        <v>173</v>
      </c>
      <c r="B1035" s="454"/>
      <c r="C1035" s="509" t="s">
        <v>6127</v>
      </c>
      <c r="D1035" s="509"/>
      <c r="E1035" s="454"/>
      <c r="F1035" s="453" t="str">
        <f t="shared" ref="F1035:F1036" si="33">IF((E1035-B1035)*24=0,"",(E1035-B1035)*24)</f>
        <v/>
      </c>
      <c r="G1035" s="510" t="s">
        <v>6126</v>
      </c>
      <c r="H1035" s="511"/>
      <c r="I1035" s="450"/>
    </row>
    <row r="1036" spans="1:19" ht="20.149999999999999" customHeight="1" thickBot="1" x14ac:dyDescent="0.25">
      <c r="A1036" s="445" t="s">
        <v>6128</v>
      </c>
      <c r="B1036" s="452"/>
      <c r="C1036" s="492" t="s">
        <v>6127</v>
      </c>
      <c r="D1036" s="492"/>
      <c r="E1036" s="452"/>
      <c r="F1036" s="451" t="str">
        <f t="shared" si="33"/>
        <v/>
      </c>
      <c r="G1036" s="493" t="s">
        <v>6126</v>
      </c>
      <c r="H1036" s="494"/>
      <c r="I1036" s="450"/>
      <c r="J1036" s="1">
        <f t="shared" ref="J1036" si="34">IF(F1036="",0,F1036)</f>
        <v>0</v>
      </c>
    </row>
    <row r="1037" spans="1:19" ht="20.149999999999999" customHeight="1" thickTop="1" x14ac:dyDescent="0.2">
      <c r="A1037" s="449" t="s">
        <v>6125</v>
      </c>
      <c r="B1037" s="497"/>
      <c r="C1037" s="498"/>
      <c r="D1037" s="497"/>
      <c r="E1037" s="498"/>
      <c r="F1037" s="497"/>
      <c r="G1037" s="498"/>
      <c r="H1037" s="448"/>
      <c r="I1037" s="441"/>
    </row>
    <row r="1038" spans="1:19" ht="20.149999999999999" customHeight="1" x14ac:dyDescent="0.2">
      <c r="A1038" s="447" t="s">
        <v>6124</v>
      </c>
      <c r="B1038" s="499" t="str">
        <f>IF(B$1037="","",(IFERROR(VLOOKUP(B$1037,【選択肢】!$K$3:$O$74,2,)," ")))</f>
        <v/>
      </c>
      <c r="C1038" s="500"/>
      <c r="D1038" s="499" t="str">
        <f>IF(D$1037="","",(IFERROR(VLOOKUP(D$1037,【選択肢】!$K$3:$O$74,2,)," ")))</f>
        <v/>
      </c>
      <c r="E1038" s="500"/>
      <c r="F1038" s="499" t="str">
        <f>IF(F$1037="","",(IFERROR(VLOOKUP(F$1037,【選択肢】!$K$3:$O$74,2,)," ")))</f>
        <v/>
      </c>
      <c r="G1038" s="500"/>
      <c r="H1038" s="446"/>
      <c r="I1038" s="441"/>
    </row>
    <row r="1039" spans="1:19" ht="20.149999999999999" customHeight="1" x14ac:dyDescent="0.2">
      <c r="A1039" s="447" t="s">
        <v>5</v>
      </c>
      <c r="B1039" s="499" t="str">
        <f>IF(B$1037="","",(IFERROR(VLOOKUP(B$1037,【選択肢】!$K$3:$O$74,4,)," ")))</f>
        <v/>
      </c>
      <c r="C1039" s="500"/>
      <c r="D1039" s="499" t="str">
        <f>IF(D$1037="","",(IFERROR(VLOOKUP(D$1037,【選択肢】!$K$3:$O$74,4,)," ")))</f>
        <v/>
      </c>
      <c r="E1039" s="500"/>
      <c r="F1039" s="499" t="str">
        <f>IF(F$1037="","",(IFERROR(VLOOKUP(F$1037,【選択肢】!$K$3:$O$74,4,)," ")))</f>
        <v/>
      </c>
      <c r="G1039" s="500"/>
      <c r="H1039" s="446"/>
      <c r="I1039" s="441"/>
    </row>
    <row r="1040" spans="1:19" ht="20.149999999999999" customHeight="1" x14ac:dyDescent="0.2">
      <c r="A1040" s="445" t="s">
        <v>6123</v>
      </c>
      <c r="B1040" s="499" t="str">
        <f>IF(B$1037="","",(IFERROR(VLOOKUP(B$1037,【選択肢】!$K$3:$O$74,5,)," ")))</f>
        <v/>
      </c>
      <c r="C1040" s="500"/>
      <c r="D1040" s="499" t="str">
        <f>IF(D$1037="","",(IFERROR(VLOOKUP(D$1037,【選択肢】!$K$3:$O$74,5,)," ")))</f>
        <v/>
      </c>
      <c r="E1040" s="500"/>
      <c r="F1040" s="499" t="str">
        <f>IF(F$1037="","",(IFERROR(VLOOKUP(F$1037,【選択肢】!$K$3:$O$74,5,)," ")))</f>
        <v/>
      </c>
      <c r="G1040" s="500"/>
      <c r="H1040" s="444"/>
      <c r="I1040" s="441"/>
    </row>
    <row r="1041" spans="1:9" ht="20.149999999999999" customHeight="1" thickBot="1" x14ac:dyDescent="0.25">
      <c r="A1041" s="443" t="s">
        <v>12</v>
      </c>
      <c r="B1041" s="488"/>
      <c r="C1041" s="489"/>
      <c r="D1041" s="488"/>
      <c r="E1041" s="489"/>
      <c r="F1041" s="490"/>
      <c r="G1041" s="491"/>
      <c r="H1041" s="442"/>
      <c r="I1041" s="441"/>
    </row>
    <row r="1042" spans="1:9" ht="20.149999999999999" customHeight="1" x14ac:dyDescent="0.2">
      <c r="A1042" s="502" t="s">
        <v>6122</v>
      </c>
      <c r="B1042" s="503"/>
      <c r="C1042" s="503"/>
      <c r="D1042" s="503"/>
      <c r="E1042" s="503"/>
      <c r="F1042" s="503"/>
      <c r="G1042" s="503"/>
      <c r="H1042" s="504"/>
      <c r="I1042" s="467"/>
    </row>
    <row r="1043" spans="1:9" ht="20.149999999999999" customHeight="1" x14ac:dyDescent="0.2">
      <c r="A1043" s="440" t="s">
        <v>29</v>
      </c>
      <c r="B1043" s="439" t="s">
        <v>2</v>
      </c>
      <c r="C1043" s="438" t="s">
        <v>6112</v>
      </c>
      <c r="D1043" s="437" t="s">
        <v>6121</v>
      </c>
      <c r="E1043" s="440" t="s">
        <v>29</v>
      </c>
      <c r="F1043" s="439" t="s">
        <v>2</v>
      </c>
      <c r="G1043" s="438" t="s">
        <v>6112</v>
      </c>
      <c r="H1043" s="437" t="s">
        <v>6121</v>
      </c>
      <c r="I1043" s="467"/>
    </row>
    <row r="1044" spans="1:9" ht="20.149999999999999" customHeight="1" x14ac:dyDescent="0.2">
      <c r="A1044" s="433"/>
      <c r="B1044" s="435"/>
      <c r="C1044" s="431" t="str">
        <f>IF(ISERROR(VLOOKUP($A1044,参加者名簿!$A:$D,2,FALSE))=TRUE,"",VLOOKUP($A1044,参加者名簿!$A:$D,2,FALSE))</f>
        <v/>
      </c>
      <c r="D1044" s="434"/>
      <c r="E1044" s="433"/>
      <c r="F1044" s="435"/>
      <c r="G1044" s="431" t="str">
        <f>IF(ISERROR(VLOOKUP($E1044,参加者名簿!$A:$D,2,FALSE))=TRUE,"",VLOOKUP($E1044,参加者名簿!$A:$D,2,FALSE))</f>
        <v/>
      </c>
      <c r="H1044" s="430"/>
      <c r="I1044" s="417"/>
    </row>
    <row r="1045" spans="1:9" ht="20.149999999999999" customHeight="1" x14ac:dyDescent="0.2">
      <c r="A1045" s="433"/>
      <c r="B1045" s="435"/>
      <c r="C1045" s="431" t="str">
        <f>IF(ISERROR(VLOOKUP($A1045,参加者名簿!$A:$D,2,FALSE))=TRUE,"",VLOOKUP($A1045,参加者名簿!$A:$D,2,FALSE))</f>
        <v/>
      </c>
      <c r="D1045" s="434"/>
      <c r="E1045" s="433"/>
      <c r="F1045" s="435"/>
      <c r="G1045" s="431" t="str">
        <f>IF(ISERROR(VLOOKUP($E1045,参加者名簿!$A:$D,2,FALSE))=TRUE,"",VLOOKUP($E1045,参加者名簿!$A:$D,2,FALSE))</f>
        <v/>
      </c>
      <c r="H1045" s="430"/>
      <c r="I1045" s="417"/>
    </row>
    <row r="1046" spans="1:9" ht="20.149999999999999" customHeight="1" x14ac:dyDescent="0.2">
      <c r="A1046" s="433"/>
      <c r="B1046" s="435"/>
      <c r="C1046" s="431" t="str">
        <f>IF(ISERROR(VLOOKUP($A1046,参加者名簿!$A:$D,2,FALSE))=TRUE,"",VLOOKUP($A1046,参加者名簿!$A:$D,2,FALSE))</f>
        <v/>
      </c>
      <c r="D1046" s="434"/>
      <c r="E1046" s="433"/>
      <c r="F1046" s="435"/>
      <c r="G1046" s="431" t="str">
        <f>IF(ISERROR(VLOOKUP($E1046,参加者名簿!$A:$D,2,FALSE))=TRUE,"",VLOOKUP($E1046,参加者名簿!$A:$D,2,FALSE))</f>
        <v/>
      </c>
      <c r="H1046" s="430"/>
      <c r="I1046" s="417"/>
    </row>
    <row r="1047" spans="1:9" ht="20.149999999999999" customHeight="1" x14ac:dyDescent="0.2">
      <c r="A1047" s="433"/>
      <c r="B1047" s="435"/>
      <c r="C1047" s="431" t="str">
        <f>IF(ISERROR(VLOOKUP($A1047,参加者名簿!$A:$D,2,FALSE))=TRUE,"",VLOOKUP($A1047,参加者名簿!$A:$D,2,FALSE))</f>
        <v/>
      </c>
      <c r="D1047" s="434"/>
      <c r="E1047" s="433"/>
      <c r="F1047" s="435"/>
      <c r="G1047" s="431" t="str">
        <f>IF(ISERROR(VLOOKUP($E1047,参加者名簿!$A:$D,2,FALSE))=TRUE,"",VLOOKUP($E1047,参加者名簿!$A:$D,2,FALSE))</f>
        <v/>
      </c>
      <c r="H1047" s="430"/>
      <c r="I1047" s="417"/>
    </row>
    <row r="1048" spans="1:9" ht="20.149999999999999" customHeight="1" x14ac:dyDescent="0.2">
      <c r="A1048" s="433"/>
      <c r="B1048" s="435"/>
      <c r="C1048" s="431" t="str">
        <f>IF(ISERROR(VLOOKUP($A1048,参加者名簿!$A:$D,2,FALSE))=TRUE,"",VLOOKUP($A1048,参加者名簿!$A:$D,2,FALSE))</f>
        <v/>
      </c>
      <c r="D1048" s="434"/>
      <c r="E1048" s="433"/>
      <c r="F1048" s="435"/>
      <c r="G1048" s="431" t="str">
        <f>IF(ISERROR(VLOOKUP($E1048,参加者名簿!$A:$D,2,FALSE))=TRUE,"",VLOOKUP($E1048,参加者名簿!$A:$D,2,FALSE))</f>
        <v/>
      </c>
      <c r="H1048" s="430"/>
      <c r="I1048" s="417"/>
    </row>
    <row r="1049" spans="1:9" ht="20.149999999999999" customHeight="1" x14ac:dyDescent="0.2">
      <c r="A1049" s="433"/>
      <c r="B1049" s="435"/>
      <c r="C1049" s="431" t="str">
        <f>IF(ISERROR(VLOOKUP($A1049,参加者名簿!$A:$D,2,FALSE))=TRUE,"",VLOOKUP($A1049,参加者名簿!$A:$D,2,FALSE))</f>
        <v/>
      </c>
      <c r="D1049" s="434"/>
      <c r="E1049" s="433"/>
      <c r="F1049" s="435"/>
      <c r="G1049" s="431" t="str">
        <f>IF(ISERROR(VLOOKUP($E1049,参加者名簿!$A:$D,2,FALSE))=TRUE,"",VLOOKUP($E1049,参加者名簿!$A:$D,2,FALSE))</f>
        <v/>
      </c>
      <c r="H1049" s="430"/>
      <c r="I1049" s="417"/>
    </row>
    <row r="1050" spans="1:9" ht="20.149999999999999" customHeight="1" x14ac:dyDescent="0.2">
      <c r="A1050" s="433"/>
      <c r="B1050" s="432"/>
      <c r="C1050" s="431" t="str">
        <f>IF(ISERROR(VLOOKUP($A1050,参加者名簿!$A:$D,2,FALSE))=TRUE,"",VLOOKUP($A1050,参加者名簿!$A:$D,2,FALSE))</f>
        <v/>
      </c>
      <c r="D1050" s="434"/>
      <c r="E1050" s="433"/>
      <c r="F1050" s="435"/>
      <c r="G1050" s="431" t="str">
        <f>IF(ISERROR(VLOOKUP($E1050,参加者名簿!$A:$D,2,FALSE))=TRUE,"",VLOOKUP($E1050,参加者名簿!$A:$D,2,FALSE))</f>
        <v/>
      </c>
      <c r="H1050" s="430"/>
      <c r="I1050" s="417"/>
    </row>
    <row r="1051" spans="1:9" ht="20.149999999999999" customHeight="1" x14ac:dyDescent="0.2">
      <c r="A1051" s="433"/>
      <c r="B1051" s="432"/>
      <c r="C1051" s="431" t="str">
        <f>IF(ISERROR(VLOOKUP($A1051,参加者名簿!$A:$D,2,FALSE))=TRUE,"",VLOOKUP($A1051,参加者名簿!$A:$D,2,FALSE))</f>
        <v/>
      </c>
      <c r="D1051" s="434"/>
      <c r="E1051" s="433"/>
      <c r="F1051" s="435"/>
      <c r="G1051" s="431" t="str">
        <f>IF(ISERROR(VLOOKUP($E1051,参加者名簿!$A:$D,2,FALSE))=TRUE,"",VLOOKUP($E1051,参加者名簿!$A:$D,2,FALSE))</f>
        <v/>
      </c>
      <c r="H1051" s="430"/>
      <c r="I1051" s="417"/>
    </row>
    <row r="1052" spans="1:9" ht="20.149999999999999" customHeight="1" x14ac:dyDescent="0.2">
      <c r="A1052" s="433"/>
      <c r="B1052" s="432"/>
      <c r="C1052" s="431" t="str">
        <f>IF(ISERROR(VLOOKUP($A1052,参加者名簿!$A:$D,2,FALSE))=TRUE,"",VLOOKUP($A1052,参加者名簿!$A:$D,2,FALSE))</f>
        <v/>
      </c>
      <c r="D1052" s="434"/>
      <c r="E1052" s="433"/>
      <c r="F1052" s="435"/>
      <c r="G1052" s="431" t="str">
        <f>IF(ISERROR(VLOOKUP($E1052,参加者名簿!$A:$D,2,FALSE))=TRUE,"",VLOOKUP($E1052,参加者名簿!$A:$D,2,FALSE))</f>
        <v/>
      </c>
      <c r="H1052" s="430"/>
      <c r="I1052" s="417"/>
    </row>
    <row r="1053" spans="1:9" ht="20.149999999999999" customHeight="1" x14ac:dyDescent="0.2">
      <c r="A1053" s="433"/>
      <c r="B1053" s="432"/>
      <c r="C1053" s="431" t="str">
        <f>IF(ISERROR(VLOOKUP($A1053,参加者名簿!$A:$D,2,FALSE))=TRUE,"",VLOOKUP($A1053,参加者名簿!$A:$D,2,FALSE))</f>
        <v/>
      </c>
      <c r="D1053" s="434"/>
      <c r="E1053" s="433"/>
      <c r="F1053" s="435"/>
      <c r="G1053" s="431" t="str">
        <f>IF(ISERROR(VLOOKUP($E1053,参加者名簿!$A:$D,2,FALSE))=TRUE,"",VLOOKUP($E1053,参加者名簿!$A:$D,2,FALSE))</f>
        <v/>
      </c>
      <c r="H1053" s="430"/>
      <c r="I1053" s="417"/>
    </row>
    <row r="1054" spans="1:9" ht="20.149999999999999" customHeight="1" x14ac:dyDescent="0.2">
      <c r="A1054" s="433"/>
      <c r="B1054" s="432"/>
      <c r="C1054" s="431" t="str">
        <f>IF(ISERROR(VLOOKUP($A1054,参加者名簿!$A:$D,2,FALSE))=TRUE,"",VLOOKUP($A1054,参加者名簿!$A:$D,2,FALSE))</f>
        <v/>
      </c>
      <c r="D1054" s="434"/>
      <c r="E1054" s="433"/>
      <c r="F1054" s="435"/>
      <c r="G1054" s="431" t="str">
        <f>IF(ISERROR(VLOOKUP($E1054,参加者名簿!$A:$D,2,FALSE))=TRUE,"",VLOOKUP($E1054,参加者名簿!$A:$D,2,FALSE))</f>
        <v/>
      </c>
      <c r="H1054" s="430"/>
      <c r="I1054" s="417"/>
    </row>
    <row r="1055" spans="1:9" ht="20.149999999999999" customHeight="1" x14ac:dyDescent="0.2">
      <c r="A1055" s="433"/>
      <c r="B1055" s="432"/>
      <c r="C1055" s="431" t="str">
        <f>IF(ISERROR(VLOOKUP($A1055,参加者名簿!$A:$D,2,FALSE))=TRUE,"",VLOOKUP($A1055,参加者名簿!$A:$D,2,FALSE))</f>
        <v/>
      </c>
      <c r="D1055" s="434"/>
      <c r="E1055" s="433"/>
      <c r="F1055" s="435"/>
      <c r="G1055" s="431" t="str">
        <f>IF(ISERROR(VLOOKUP($E1055,参加者名簿!$A:$D,2,FALSE))=TRUE,"",VLOOKUP($E1055,参加者名簿!$A:$D,2,FALSE))</f>
        <v/>
      </c>
      <c r="H1055" s="430"/>
      <c r="I1055" s="417"/>
    </row>
    <row r="1056" spans="1:9" ht="20.149999999999999" customHeight="1" x14ac:dyDescent="0.2">
      <c r="A1056" s="433"/>
      <c r="B1056" s="432"/>
      <c r="C1056" s="431" t="str">
        <f>IF(ISERROR(VLOOKUP($A1056,参加者名簿!$A:$D,2,FALSE))=TRUE,"",VLOOKUP($A1056,参加者名簿!$A:$D,2,FALSE))</f>
        <v/>
      </c>
      <c r="D1056" s="434"/>
      <c r="E1056" s="433"/>
      <c r="F1056" s="435"/>
      <c r="G1056" s="431" t="str">
        <f>IF(ISERROR(VLOOKUP($E1056,参加者名簿!$A:$D,2,FALSE))=TRUE,"",VLOOKUP($E1056,参加者名簿!$A:$D,2,FALSE))</f>
        <v/>
      </c>
      <c r="H1056" s="430"/>
      <c r="I1056" s="417"/>
    </row>
    <row r="1057" spans="1:9" ht="20.149999999999999" customHeight="1" x14ac:dyDescent="0.2">
      <c r="A1057" s="433"/>
      <c r="B1057" s="432"/>
      <c r="C1057" s="431" t="str">
        <f>IF(ISERROR(VLOOKUP($A1057,参加者名簿!$A:$D,2,FALSE))=TRUE,"",VLOOKUP($A1057,参加者名簿!$A:$D,2,FALSE))</f>
        <v/>
      </c>
      <c r="D1057" s="434"/>
      <c r="E1057" s="433"/>
      <c r="F1057" s="435"/>
      <c r="G1057" s="431" t="str">
        <f>IF(ISERROR(VLOOKUP($E1057,参加者名簿!$A:$D,2,FALSE))=TRUE,"",VLOOKUP($E1057,参加者名簿!$A:$D,2,FALSE))</f>
        <v/>
      </c>
      <c r="H1057" s="430"/>
      <c r="I1057" s="417"/>
    </row>
    <row r="1058" spans="1:9" ht="20.149999999999999" customHeight="1" x14ac:dyDescent="0.2">
      <c r="A1058" s="433"/>
      <c r="B1058" s="432"/>
      <c r="C1058" s="431" t="str">
        <f>IF(ISERROR(VLOOKUP($A1058,参加者名簿!$A:$D,2,FALSE))=TRUE,"",VLOOKUP($A1058,参加者名簿!$A:$D,2,FALSE))</f>
        <v/>
      </c>
      <c r="D1058" s="434"/>
      <c r="E1058" s="433"/>
      <c r="F1058" s="435"/>
      <c r="G1058" s="431" t="str">
        <f>IF(ISERROR(VLOOKUP($E1058,参加者名簿!$A:$D,2,FALSE))=TRUE,"",VLOOKUP($E1058,参加者名簿!$A:$D,2,FALSE))</f>
        <v/>
      </c>
      <c r="H1058" s="430"/>
      <c r="I1058" s="417"/>
    </row>
    <row r="1059" spans="1:9" ht="20.149999999999999" customHeight="1" x14ac:dyDescent="0.2">
      <c r="A1059" s="433"/>
      <c r="B1059" s="432"/>
      <c r="C1059" s="431" t="str">
        <f>IF(ISERROR(VLOOKUP($A1059,参加者名簿!$A:$D,2,FALSE))=TRUE,"",VLOOKUP($A1059,参加者名簿!$A:$D,2,FALSE))</f>
        <v/>
      </c>
      <c r="D1059" s="434"/>
      <c r="E1059" s="433"/>
      <c r="F1059" s="432"/>
      <c r="G1059" s="431" t="str">
        <f>IF(ISERROR(VLOOKUP($E1059,参加者名簿!$A:$D,2,FALSE))=TRUE,"",VLOOKUP($E1059,参加者名簿!$A:$D,2,FALSE))</f>
        <v/>
      </c>
      <c r="H1059" s="430"/>
      <c r="I1059" s="417"/>
    </row>
    <row r="1060" spans="1:9" ht="20.149999999999999" customHeight="1" x14ac:dyDescent="0.2">
      <c r="A1060" s="433"/>
      <c r="B1060" s="432"/>
      <c r="C1060" s="431" t="str">
        <f>IF(ISERROR(VLOOKUP($A1060,参加者名簿!$A:$D,2,FALSE))=TRUE,"",VLOOKUP($A1060,参加者名簿!$A:$D,2,FALSE))</f>
        <v/>
      </c>
      <c r="D1060" s="434"/>
      <c r="E1060" s="433"/>
      <c r="F1060" s="432"/>
      <c r="G1060" s="431" t="str">
        <f>IF(ISERROR(VLOOKUP($E1060,参加者名簿!$A:$D,2,FALSE))=TRUE,"",VLOOKUP($E1060,参加者名簿!$A:$D,2,FALSE))</f>
        <v/>
      </c>
      <c r="H1060" s="430"/>
      <c r="I1060" s="417"/>
    </row>
    <row r="1061" spans="1:9" ht="20.149999999999999" customHeight="1" x14ac:dyDescent="0.2">
      <c r="A1061" s="433"/>
      <c r="B1061" s="432"/>
      <c r="C1061" s="431" t="str">
        <f>IF(ISERROR(VLOOKUP($A1061,参加者名簿!$A:$D,2,FALSE))=TRUE,"",VLOOKUP($A1061,参加者名簿!$A:$D,2,FALSE))</f>
        <v/>
      </c>
      <c r="D1061" s="434"/>
      <c r="E1061" s="433"/>
      <c r="F1061" s="432"/>
      <c r="G1061" s="431" t="str">
        <f>IF(ISERROR(VLOOKUP($E1061,参加者名簿!$A:$D,2,FALSE))=TRUE,"",VLOOKUP($E1061,参加者名簿!$A:$D,2,FALSE))</f>
        <v/>
      </c>
      <c r="H1061" s="430"/>
      <c r="I1061" s="417"/>
    </row>
    <row r="1062" spans="1:9" ht="20.149999999999999" customHeight="1" x14ac:dyDescent="0.2">
      <c r="A1062" s="433"/>
      <c r="B1062" s="432"/>
      <c r="C1062" s="431" t="str">
        <f>IF(ISERROR(VLOOKUP($A1062,参加者名簿!$A:$D,2,FALSE))=TRUE,"",VLOOKUP($A1062,参加者名簿!$A:$D,2,FALSE))</f>
        <v/>
      </c>
      <c r="D1062" s="434"/>
      <c r="E1062" s="433"/>
      <c r="F1062" s="432"/>
      <c r="G1062" s="431" t="str">
        <f>IF(ISERROR(VLOOKUP($E1062,参加者名簿!$A:$D,2,FALSE))=TRUE,"",VLOOKUP($E1062,参加者名簿!$A:$D,2,FALSE))</f>
        <v/>
      </c>
      <c r="H1062" s="430"/>
      <c r="I1062" s="417"/>
    </row>
    <row r="1063" spans="1:9" ht="20.149999999999999" customHeight="1" x14ac:dyDescent="0.2">
      <c r="A1063" s="433"/>
      <c r="B1063" s="432"/>
      <c r="C1063" s="431" t="str">
        <f>IF(ISERROR(VLOOKUP($A1063,参加者名簿!$A:$D,2,FALSE))=TRUE,"",VLOOKUP($A1063,参加者名簿!$A:$D,2,FALSE))</f>
        <v/>
      </c>
      <c r="D1063" s="434"/>
      <c r="E1063" s="433"/>
      <c r="F1063" s="432"/>
      <c r="G1063" s="431" t="str">
        <f>IF(ISERROR(VLOOKUP($E1063,参加者名簿!$A:$D,2,FALSE))=TRUE,"",VLOOKUP($E1063,参加者名簿!$A:$D,2,FALSE))</f>
        <v/>
      </c>
      <c r="H1063" s="430"/>
      <c r="I1063" s="417"/>
    </row>
    <row r="1064" spans="1:9" ht="20.149999999999999" customHeight="1" thickBot="1" x14ac:dyDescent="0.25">
      <c r="A1064" s="433"/>
      <c r="B1064" s="432"/>
      <c r="C1064" s="431" t="str">
        <f>IF(ISERROR(VLOOKUP($A1064,参加者名簿!$A:$D,2,FALSE))=TRUE,"",VLOOKUP($A1064,参加者名簿!$A:$D,2,FALSE))</f>
        <v/>
      </c>
      <c r="D1064" s="434"/>
      <c r="E1064" s="433"/>
      <c r="F1064" s="432"/>
      <c r="G1064" s="431" t="str">
        <f>IF(ISERROR(VLOOKUP($E1064,参加者名簿!$A:$D,2,FALSE))=TRUE,"",VLOOKUP($E1064,参加者名簿!$A:$D,2,FALSE))</f>
        <v/>
      </c>
      <c r="H1064" s="430"/>
      <c r="I1064" s="417"/>
    </row>
    <row r="1065" spans="1:9" ht="20.149999999999999" customHeight="1" thickBot="1" x14ac:dyDescent="0.25">
      <c r="A1065" s="429" t="s">
        <v>6120</v>
      </c>
      <c r="B1065" s="428">
        <f t="shared" ref="B1065" si="35">COUNTIFS(C1044:C1064,"農業者",D1044:D1064,"○")+COUNTIFS(G1044:G1064,"農業者",H1044:H1064,"○")</f>
        <v>0</v>
      </c>
      <c r="C1065" s="505" t="s">
        <v>6119</v>
      </c>
      <c r="D1065" s="506"/>
      <c r="E1065" s="428">
        <f t="shared" ref="E1065" si="36">COUNTIFS(C1044:C1064,"農業者以外",D1044:D1064,"○")+COUNTIFS(G1044:G1064,"農業者以外",H1044:H1064,"○")</f>
        <v>0</v>
      </c>
      <c r="F1065" s="468" t="s">
        <v>6118</v>
      </c>
      <c r="G1065" s="495">
        <f t="shared" ref="G1065" si="37">SUMIF(D1044:D1064,"○",B1044:B1064)+SUMIF(H1044:H1064,"○",F1044:F1064)</f>
        <v>0</v>
      </c>
      <c r="H1065" s="496"/>
      <c r="I1065" s="426"/>
    </row>
    <row r="1066" spans="1:9" ht="20.149999999999999" customHeight="1" x14ac:dyDescent="0.2">
      <c r="A1066" s="425" t="s">
        <v>6117</v>
      </c>
      <c r="B1066" s="424"/>
      <c r="C1066" s="424"/>
      <c r="D1066" s="424"/>
      <c r="E1066" s="424"/>
      <c r="F1066" s="424"/>
      <c r="G1066" s="424"/>
      <c r="H1066" s="423"/>
      <c r="I1066" s="417"/>
    </row>
    <row r="1067" spans="1:9" ht="20.149999999999999" customHeight="1" x14ac:dyDescent="0.2">
      <c r="A1067" s="422"/>
      <c r="B1067" s="417"/>
      <c r="C1067" s="417"/>
      <c r="D1067" s="417"/>
      <c r="E1067" s="417"/>
      <c r="F1067" s="417"/>
      <c r="G1067" s="417"/>
      <c r="H1067" s="421"/>
      <c r="I1067" s="417"/>
    </row>
    <row r="1068" spans="1:9" ht="20.149999999999999" customHeight="1" x14ac:dyDescent="0.2">
      <c r="A1068" s="422"/>
      <c r="B1068" s="417"/>
      <c r="C1068" s="417"/>
      <c r="D1068" s="417"/>
      <c r="E1068" s="417"/>
      <c r="F1068" s="417"/>
      <c r="G1068" s="417"/>
      <c r="H1068" s="421"/>
      <c r="I1068" s="417"/>
    </row>
    <row r="1069" spans="1:9" ht="20.149999999999999" customHeight="1" x14ac:dyDescent="0.2">
      <c r="A1069" s="422"/>
      <c r="B1069" s="417"/>
      <c r="C1069" s="417"/>
      <c r="D1069" s="417"/>
      <c r="E1069" s="417"/>
      <c r="F1069" s="417"/>
      <c r="G1069" s="417"/>
      <c r="H1069" s="421"/>
      <c r="I1069" s="417"/>
    </row>
    <row r="1070" spans="1:9" ht="20.149999999999999" customHeight="1" x14ac:dyDescent="0.2">
      <c r="A1070" s="422"/>
      <c r="B1070" s="417"/>
      <c r="C1070" s="417"/>
      <c r="D1070" s="417"/>
      <c r="E1070" s="417"/>
      <c r="F1070" s="417"/>
      <c r="G1070" s="417"/>
      <c r="H1070" s="421"/>
      <c r="I1070" s="417"/>
    </row>
    <row r="1071" spans="1:9" ht="20.149999999999999" customHeight="1" x14ac:dyDescent="0.2">
      <c r="A1071" s="422"/>
      <c r="B1071" s="417"/>
      <c r="C1071" s="417"/>
      <c r="D1071" s="417"/>
      <c r="E1071" s="417"/>
      <c r="F1071" s="417"/>
      <c r="G1071" s="417"/>
      <c r="H1071" s="421"/>
      <c r="I1071" s="417"/>
    </row>
    <row r="1072" spans="1:9" ht="20.149999999999999" customHeight="1" x14ac:dyDescent="0.2">
      <c r="A1072" s="422"/>
      <c r="B1072" s="417"/>
      <c r="C1072" s="417"/>
      <c r="D1072" s="417"/>
      <c r="E1072" s="417"/>
      <c r="F1072" s="417"/>
      <c r="G1072" s="417"/>
      <c r="H1072" s="421"/>
      <c r="I1072" s="417"/>
    </row>
    <row r="1073" spans="1:19" ht="20.149999999999999" customHeight="1" x14ac:dyDescent="0.2">
      <c r="A1073" s="422"/>
      <c r="B1073" s="417"/>
      <c r="C1073" s="417"/>
      <c r="D1073" s="417"/>
      <c r="E1073" s="417"/>
      <c r="F1073" s="417"/>
      <c r="G1073" s="417"/>
      <c r="H1073" s="421"/>
      <c r="I1073" s="417"/>
    </row>
    <row r="1074" spans="1:19" ht="20.149999999999999" customHeight="1" thickBot="1" x14ac:dyDescent="0.25">
      <c r="A1074" s="420"/>
      <c r="B1074" s="419"/>
      <c r="C1074" s="419"/>
      <c r="D1074" s="419"/>
      <c r="E1074" s="419"/>
      <c r="F1074" s="419"/>
      <c r="G1074" s="419"/>
      <c r="H1074" s="418"/>
      <c r="I1074" s="417"/>
    </row>
    <row r="1075" spans="1:19" ht="20.149999999999999" customHeight="1" thickBot="1" x14ac:dyDescent="0.25">
      <c r="A1075" s="416" t="s">
        <v>6116</v>
      </c>
      <c r="B1075" s="415" t="s">
        <v>6115</v>
      </c>
      <c r="C1075" s="415" t="s">
        <v>6114</v>
      </c>
      <c r="D1075" s="414"/>
    </row>
    <row r="1076" spans="1:19" ht="20.149999999999999" customHeight="1" thickBot="1" x14ac:dyDescent="0.35">
      <c r="A1076" s="465" t="str">
        <f t="shared" ref="A1076:C1076" si="38">A1033</f>
        <v>令和</v>
      </c>
      <c r="B1076" s="469">
        <f t="shared" si="38"/>
        <v>0</v>
      </c>
      <c r="C1076" s="789" t="str">
        <f>C1033</f>
        <v>年度　多面的機能支払交付金に係る作業日報</v>
      </c>
      <c r="D1076" s="789"/>
      <c r="E1076" s="789"/>
      <c r="F1076" s="789"/>
      <c r="G1076" s="463" t="s">
        <v>6132</v>
      </c>
      <c r="H1076" s="462">
        <f t="shared" ref="H1076" si="39">H1033+1</f>
        <v>26</v>
      </c>
      <c r="I1076" s="461">
        <f t="shared" ref="I1076" si="40">H1076</f>
        <v>26</v>
      </c>
      <c r="J1076" s="455">
        <f t="shared" ref="J1076" si="41">F1077</f>
        <v>0</v>
      </c>
      <c r="K1076" s="455">
        <f t="shared" ref="K1076" si="42">B1078</f>
        <v>0</v>
      </c>
      <c r="L1076" s="460" t="e">
        <f t="shared" ref="L1076" si="43">F1078-J1079</f>
        <v>#VALUE!</v>
      </c>
      <c r="M1076" s="459">
        <f t="shared" ref="M1076" si="44">B1108</f>
        <v>0</v>
      </c>
      <c r="N1076" s="459">
        <f t="shared" ref="N1076" si="45">E1108</f>
        <v>0</v>
      </c>
      <c r="O1076" s="455">
        <f t="shared" ref="O1076" si="46">B1080</f>
        <v>0</v>
      </c>
      <c r="P1076" s="455">
        <f t="shared" ref="P1076" si="47">D1080</f>
        <v>0</v>
      </c>
      <c r="Q1076" s="455">
        <f t="shared" ref="Q1076" si="48">F1080</f>
        <v>0</v>
      </c>
      <c r="R1076" s="1">
        <f t="shared" ref="R1076" si="49">B1084</f>
        <v>0</v>
      </c>
      <c r="S1076" s="1">
        <f t="shared" ref="S1076" si="50">D1084</f>
        <v>0</v>
      </c>
    </row>
    <row r="1077" spans="1:19" ht="20.149999999999999" customHeight="1" thickBot="1" x14ac:dyDescent="0.35">
      <c r="A1077" s="458" t="s">
        <v>6131</v>
      </c>
      <c r="B1077" s="501">
        <f t="shared" ref="B1077" si="51">B1034</f>
        <v>0</v>
      </c>
      <c r="C1077" s="501"/>
      <c r="D1077" s="501"/>
      <c r="E1077" s="457" t="s">
        <v>6130</v>
      </c>
      <c r="F1077" s="512"/>
      <c r="G1077" s="513"/>
      <c r="H1077" s="514"/>
      <c r="I1077" s="456"/>
      <c r="M1077" s="455"/>
      <c r="N1077" s="455"/>
      <c r="O1077" s="455"/>
      <c r="P1077" s="455"/>
      <c r="Q1077" s="455"/>
      <c r="R1077" s="455"/>
    </row>
    <row r="1078" spans="1:19" ht="20.149999999999999" customHeight="1" x14ac:dyDescent="0.2">
      <c r="A1078" s="449" t="s">
        <v>173</v>
      </c>
      <c r="B1078" s="454"/>
      <c r="C1078" s="509" t="s">
        <v>6127</v>
      </c>
      <c r="D1078" s="509"/>
      <c r="E1078" s="454"/>
      <c r="F1078" s="453" t="str">
        <f t="shared" ref="F1078:F1079" si="52">IF((E1078-B1078)*24=0,"",(E1078-B1078)*24)</f>
        <v/>
      </c>
      <c r="G1078" s="510" t="s">
        <v>6126</v>
      </c>
      <c r="H1078" s="511"/>
      <c r="I1078" s="450"/>
    </row>
    <row r="1079" spans="1:19" ht="20.149999999999999" customHeight="1" thickBot="1" x14ac:dyDescent="0.25">
      <c r="A1079" s="445" t="s">
        <v>6128</v>
      </c>
      <c r="B1079" s="452"/>
      <c r="C1079" s="492" t="s">
        <v>6127</v>
      </c>
      <c r="D1079" s="492"/>
      <c r="E1079" s="452"/>
      <c r="F1079" s="451" t="str">
        <f t="shared" si="52"/>
        <v/>
      </c>
      <c r="G1079" s="493" t="s">
        <v>6126</v>
      </c>
      <c r="H1079" s="494"/>
      <c r="I1079" s="450"/>
      <c r="J1079" s="1">
        <f t="shared" ref="J1079" si="53">IF(F1079="",0,F1079)</f>
        <v>0</v>
      </c>
    </row>
    <row r="1080" spans="1:19" ht="20.149999999999999" customHeight="1" thickTop="1" x14ac:dyDescent="0.2">
      <c r="A1080" s="449" t="s">
        <v>6125</v>
      </c>
      <c r="B1080" s="497"/>
      <c r="C1080" s="498"/>
      <c r="D1080" s="497"/>
      <c r="E1080" s="498"/>
      <c r="F1080" s="497"/>
      <c r="G1080" s="498"/>
      <c r="H1080" s="448"/>
      <c r="I1080" s="441"/>
    </row>
    <row r="1081" spans="1:19" ht="20.149999999999999" customHeight="1" x14ac:dyDescent="0.2">
      <c r="A1081" s="447" t="s">
        <v>6124</v>
      </c>
      <c r="B1081" s="499" t="str">
        <f>IF(B$1080="","",(IFERROR(VLOOKUP(B$1080,【選択肢】!$K$3:$O$74,2,)," ")))</f>
        <v/>
      </c>
      <c r="C1081" s="500"/>
      <c r="D1081" s="499" t="str">
        <f>IF(D$1080="","",(IFERROR(VLOOKUP(D$1080,【選択肢】!$K$3:$O$74,2,)," ")))</f>
        <v/>
      </c>
      <c r="E1081" s="500"/>
      <c r="F1081" s="499" t="str">
        <f>IF(F$1080="","",(IFERROR(VLOOKUP(F$1080,【選択肢】!$K$3:$O$74,2,)," ")))</f>
        <v/>
      </c>
      <c r="G1081" s="500"/>
      <c r="H1081" s="446"/>
      <c r="I1081" s="441"/>
    </row>
    <row r="1082" spans="1:19" ht="20.149999999999999" customHeight="1" x14ac:dyDescent="0.2">
      <c r="A1082" s="447" t="s">
        <v>5</v>
      </c>
      <c r="B1082" s="499" t="str">
        <f>IF(B$1080="","",(IFERROR(VLOOKUP(B$1080,【選択肢】!$K$3:$O$74,4,)," ")))</f>
        <v/>
      </c>
      <c r="C1082" s="500"/>
      <c r="D1082" s="499" t="str">
        <f>IF(D$1080="","",(IFERROR(VLOOKUP(D$1080,【選択肢】!$K$3:$O$74,4,)," ")))</f>
        <v/>
      </c>
      <c r="E1082" s="500"/>
      <c r="F1082" s="499" t="str">
        <f>IF(F$1080="","",(IFERROR(VLOOKUP(F$1080,【選択肢】!$K$3:$O$74,4,)," ")))</f>
        <v/>
      </c>
      <c r="G1082" s="500"/>
      <c r="H1082" s="446"/>
      <c r="I1082" s="441"/>
    </row>
    <row r="1083" spans="1:19" ht="20.149999999999999" customHeight="1" x14ac:dyDescent="0.2">
      <c r="A1083" s="445" t="s">
        <v>6123</v>
      </c>
      <c r="B1083" s="499" t="str">
        <f>IF(B$1080="","",(IFERROR(VLOOKUP(B$1080,【選択肢】!$K$3:$O$74,5,)," ")))</f>
        <v/>
      </c>
      <c r="C1083" s="500"/>
      <c r="D1083" s="499" t="str">
        <f>IF(D$1080="","",(IFERROR(VLOOKUP(D$1080,【選択肢】!$K$3:$O$74,5,)," ")))</f>
        <v/>
      </c>
      <c r="E1083" s="500"/>
      <c r="F1083" s="499" t="str">
        <f>IF(F$1080="","",(IFERROR(VLOOKUP(F$1080,【選択肢】!$K$3:$O$74,5,)," ")))</f>
        <v/>
      </c>
      <c r="G1083" s="500"/>
      <c r="H1083" s="444"/>
      <c r="I1083" s="441"/>
    </row>
    <row r="1084" spans="1:19" ht="20.149999999999999" customHeight="1" thickBot="1" x14ac:dyDescent="0.25">
      <c r="A1084" s="443" t="s">
        <v>12</v>
      </c>
      <c r="B1084" s="488"/>
      <c r="C1084" s="489"/>
      <c r="D1084" s="488"/>
      <c r="E1084" s="489"/>
      <c r="F1084" s="490"/>
      <c r="G1084" s="491"/>
      <c r="H1084" s="442"/>
      <c r="I1084" s="441"/>
    </row>
    <row r="1085" spans="1:19" ht="20.149999999999999" customHeight="1" x14ac:dyDescent="0.2">
      <c r="A1085" s="502" t="s">
        <v>6122</v>
      </c>
      <c r="B1085" s="503"/>
      <c r="C1085" s="503"/>
      <c r="D1085" s="503"/>
      <c r="E1085" s="503"/>
      <c r="F1085" s="503"/>
      <c r="G1085" s="503"/>
      <c r="H1085" s="504"/>
      <c r="I1085" s="467"/>
    </row>
    <row r="1086" spans="1:19" ht="20.149999999999999" customHeight="1" x14ac:dyDescent="0.2">
      <c r="A1086" s="440" t="s">
        <v>29</v>
      </c>
      <c r="B1086" s="439" t="s">
        <v>2</v>
      </c>
      <c r="C1086" s="438" t="s">
        <v>6112</v>
      </c>
      <c r="D1086" s="437" t="s">
        <v>6121</v>
      </c>
      <c r="E1086" s="440" t="s">
        <v>29</v>
      </c>
      <c r="F1086" s="439" t="s">
        <v>2</v>
      </c>
      <c r="G1086" s="438" t="s">
        <v>6112</v>
      </c>
      <c r="H1086" s="437" t="s">
        <v>6121</v>
      </c>
      <c r="I1086" s="467"/>
    </row>
    <row r="1087" spans="1:19" ht="20.149999999999999" customHeight="1" x14ac:dyDescent="0.2">
      <c r="A1087" s="433"/>
      <c r="B1087" s="435"/>
      <c r="C1087" s="431" t="str">
        <f>IF(ISERROR(VLOOKUP($A1087,参加者名簿!$A:$D,2,FALSE))=TRUE,"",VLOOKUP($A1087,参加者名簿!$A:$D,2,FALSE))</f>
        <v/>
      </c>
      <c r="D1087" s="434"/>
      <c r="E1087" s="433"/>
      <c r="F1087" s="435"/>
      <c r="G1087" s="431" t="str">
        <f>IF(ISERROR(VLOOKUP($E1087,参加者名簿!$A:$D,2,FALSE))=TRUE,"",VLOOKUP($E1087,参加者名簿!$A:$D,2,FALSE))</f>
        <v/>
      </c>
      <c r="H1087" s="430"/>
      <c r="I1087" s="417"/>
    </row>
    <row r="1088" spans="1:19" ht="20.149999999999999" customHeight="1" x14ac:dyDescent="0.2">
      <c r="A1088" s="433"/>
      <c r="B1088" s="435"/>
      <c r="C1088" s="431" t="str">
        <f>IF(ISERROR(VLOOKUP($A1088,参加者名簿!$A:$D,2,FALSE))=TRUE,"",VLOOKUP($A1088,参加者名簿!$A:$D,2,FALSE))</f>
        <v/>
      </c>
      <c r="D1088" s="434"/>
      <c r="E1088" s="433"/>
      <c r="F1088" s="435"/>
      <c r="G1088" s="431" t="str">
        <f>IF(ISERROR(VLOOKUP($E1088,参加者名簿!$A:$D,2,FALSE))=TRUE,"",VLOOKUP($E1088,参加者名簿!$A:$D,2,FALSE))</f>
        <v/>
      </c>
      <c r="H1088" s="430"/>
      <c r="I1088" s="417"/>
    </row>
    <row r="1089" spans="1:9" ht="20.149999999999999" customHeight="1" x14ac:dyDescent="0.2">
      <c r="A1089" s="433"/>
      <c r="B1089" s="435"/>
      <c r="C1089" s="431" t="str">
        <f>IF(ISERROR(VLOOKUP($A1089,参加者名簿!$A:$D,2,FALSE))=TRUE,"",VLOOKUP($A1089,参加者名簿!$A:$D,2,FALSE))</f>
        <v/>
      </c>
      <c r="D1089" s="434"/>
      <c r="E1089" s="433"/>
      <c r="F1089" s="435"/>
      <c r="G1089" s="431" t="str">
        <f>IF(ISERROR(VLOOKUP($E1089,参加者名簿!$A:$D,2,FALSE))=TRUE,"",VLOOKUP($E1089,参加者名簿!$A:$D,2,FALSE))</f>
        <v/>
      </c>
      <c r="H1089" s="430"/>
      <c r="I1089" s="417"/>
    </row>
    <row r="1090" spans="1:9" ht="20.149999999999999" customHeight="1" x14ac:dyDescent="0.2">
      <c r="A1090" s="433"/>
      <c r="B1090" s="435"/>
      <c r="C1090" s="431" t="str">
        <f>IF(ISERROR(VLOOKUP($A1090,参加者名簿!$A:$D,2,FALSE))=TRUE,"",VLOOKUP($A1090,参加者名簿!$A:$D,2,FALSE))</f>
        <v/>
      </c>
      <c r="D1090" s="434"/>
      <c r="E1090" s="433"/>
      <c r="F1090" s="435"/>
      <c r="G1090" s="431" t="str">
        <f>IF(ISERROR(VLOOKUP($E1090,参加者名簿!$A:$D,2,FALSE))=TRUE,"",VLOOKUP($E1090,参加者名簿!$A:$D,2,FALSE))</f>
        <v/>
      </c>
      <c r="H1090" s="430"/>
      <c r="I1090" s="417"/>
    </row>
    <row r="1091" spans="1:9" ht="20.149999999999999" customHeight="1" x14ac:dyDescent="0.2">
      <c r="A1091" s="433"/>
      <c r="B1091" s="435"/>
      <c r="C1091" s="431" t="str">
        <f>IF(ISERROR(VLOOKUP($A1091,参加者名簿!$A:$D,2,FALSE))=TRUE,"",VLOOKUP($A1091,参加者名簿!$A:$D,2,FALSE))</f>
        <v/>
      </c>
      <c r="D1091" s="434"/>
      <c r="E1091" s="433"/>
      <c r="F1091" s="435"/>
      <c r="G1091" s="431" t="str">
        <f>IF(ISERROR(VLOOKUP($E1091,参加者名簿!$A:$D,2,FALSE))=TRUE,"",VLOOKUP($E1091,参加者名簿!$A:$D,2,FALSE))</f>
        <v/>
      </c>
      <c r="H1091" s="430"/>
      <c r="I1091" s="417"/>
    </row>
    <row r="1092" spans="1:9" ht="20.149999999999999" customHeight="1" x14ac:dyDescent="0.2">
      <c r="A1092" s="433"/>
      <c r="B1092" s="435"/>
      <c r="C1092" s="431" t="str">
        <f>IF(ISERROR(VLOOKUP($A1092,参加者名簿!$A:$D,2,FALSE))=TRUE,"",VLOOKUP($A1092,参加者名簿!$A:$D,2,FALSE))</f>
        <v/>
      </c>
      <c r="D1092" s="434"/>
      <c r="E1092" s="433"/>
      <c r="F1092" s="435"/>
      <c r="G1092" s="431" t="str">
        <f>IF(ISERROR(VLOOKUP($E1092,参加者名簿!$A:$D,2,FALSE))=TRUE,"",VLOOKUP($E1092,参加者名簿!$A:$D,2,FALSE))</f>
        <v/>
      </c>
      <c r="H1092" s="430"/>
      <c r="I1092" s="417"/>
    </row>
    <row r="1093" spans="1:9" ht="20.149999999999999" customHeight="1" x14ac:dyDescent="0.2">
      <c r="A1093" s="433"/>
      <c r="B1093" s="432"/>
      <c r="C1093" s="431" t="str">
        <f>IF(ISERROR(VLOOKUP($A1093,参加者名簿!$A:$D,2,FALSE))=TRUE,"",VLOOKUP($A1093,参加者名簿!$A:$D,2,FALSE))</f>
        <v/>
      </c>
      <c r="D1093" s="434"/>
      <c r="E1093" s="433"/>
      <c r="F1093" s="435"/>
      <c r="G1093" s="431" t="str">
        <f>IF(ISERROR(VLOOKUP($E1093,参加者名簿!$A:$D,2,FALSE))=TRUE,"",VLOOKUP($E1093,参加者名簿!$A:$D,2,FALSE))</f>
        <v/>
      </c>
      <c r="H1093" s="430"/>
      <c r="I1093" s="417"/>
    </row>
    <row r="1094" spans="1:9" ht="20.149999999999999" customHeight="1" x14ac:dyDescent="0.2">
      <c r="A1094" s="433"/>
      <c r="B1094" s="432"/>
      <c r="C1094" s="431" t="str">
        <f>IF(ISERROR(VLOOKUP($A1094,参加者名簿!$A:$D,2,FALSE))=TRUE,"",VLOOKUP($A1094,参加者名簿!$A:$D,2,FALSE))</f>
        <v/>
      </c>
      <c r="D1094" s="434"/>
      <c r="E1094" s="433"/>
      <c r="F1094" s="435"/>
      <c r="G1094" s="431" t="str">
        <f>IF(ISERROR(VLOOKUP($E1094,参加者名簿!$A:$D,2,FALSE))=TRUE,"",VLOOKUP($E1094,参加者名簿!$A:$D,2,FALSE))</f>
        <v/>
      </c>
      <c r="H1094" s="430"/>
      <c r="I1094" s="417"/>
    </row>
    <row r="1095" spans="1:9" ht="20.149999999999999" customHeight="1" x14ac:dyDescent="0.2">
      <c r="A1095" s="433"/>
      <c r="B1095" s="432"/>
      <c r="C1095" s="431" t="str">
        <f>IF(ISERROR(VLOOKUP($A1095,参加者名簿!$A:$D,2,FALSE))=TRUE,"",VLOOKUP($A1095,参加者名簿!$A:$D,2,FALSE))</f>
        <v/>
      </c>
      <c r="D1095" s="434"/>
      <c r="E1095" s="433"/>
      <c r="F1095" s="435"/>
      <c r="G1095" s="431" t="str">
        <f>IF(ISERROR(VLOOKUP($E1095,参加者名簿!$A:$D,2,FALSE))=TRUE,"",VLOOKUP($E1095,参加者名簿!$A:$D,2,FALSE))</f>
        <v/>
      </c>
      <c r="H1095" s="430"/>
      <c r="I1095" s="417"/>
    </row>
    <row r="1096" spans="1:9" ht="20.149999999999999" customHeight="1" x14ac:dyDescent="0.2">
      <c r="A1096" s="433"/>
      <c r="B1096" s="432"/>
      <c r="C1096" s="431" t="str">
        <f>IF(ISERROR(VLOOKUP($A1096,参加者名簿!$A:$D,2,FALSE))=TRUE,"",VLOOKUP($A1096,参加者名簿!$A:$D,2,FALSE))</f>
        <v/>
      </c>
      <c r="D1096" s="434"/>
      <c r="E1096" s="433"/>
      <c r="F1096" s="435"/>
      <c r="G1096" s="431" t="str">
        <f>IF(ISERROR(VLOOKUP($E1096,参加者名簿!$A:$D,2,FALSE))=TRUE,"",VLOOKUP($E1096,参加者名簿!$A:$D,2,FALSE))</f>
        <v/>
      </c>
      <c r="H1096" s="430"/>
      <c r="I1096" s="417"/>
    </row>
    <row r="1097" spans="1:9" ht="20.149999999999999" customHeight="1" x14ac:dyDescent="0.2">
      <c r="A1097" s="433"/>
      <c r="B1097" s="432"/>
      <c r="C1097" s="431" t="str">
        <f>IF(ISERROR(VLOOKUP($A1097,参加者名簿!$A:$D,2,FALSE))=TRUE,"",VLOOKUP($A1097,参加者名簿!$A:$D,2,FALSE))</f>
        <v/>
      </c>
      <c r="D1097" s="434"/>
      <c r="E1097" s="433"/>
      <c r="F1097" s="435"/>
      <c r="G1097" s="431" t="str">
        <f>IF(ISERROR(VLOOKUP($E1097,参加者名簿!$A:$D,2,FALSE))=TRUE,"",VLOOKUP($E1097,参加者名簿!$A:$D,2,FALSE))</f>
        <v/>
      </c>
      <c r="H1097" s="430"/>
      <c r="I1097" s="417"/>
    </row>
    <row r="1098" spans="1:9" ht="20.149999999999999" customHeight="1" x14ac:dyDescent="0.2">
      <c r="A1098" s="433"/>
      <c r="B1098" s="432"/>
      <c r="C1098" s="431" t="str">
        <f>IF(ISERROR(VLOOKUP($A1098,参加者名簿!$A:$D,2,FALSE))=TRUE,"",VLOOKUP($A1098,参加者名簿!$A:$D,2,FALSE))</f>
        <v/>
      </c>
      <c r="D1098" s="434"/>
      <c r="E1098" s="433"/>
      <c r="F1098" s="435"/>
      <c r="G1098" s="431" t="str">
        <f>IF(ISERROR(VLOOKUP($E1098,参加者名簿!$A:$D,2,FALSE))=TRUE,"",VLOOKUP($E1098,参加者名簿!$A:$D,2,FALSE))</f>
        <v/>
      </c>
      <c r="H1098" s="430"/>
      <c r="I1098" s="417"/>
    </row>
    <row r="1099" spans="1:9" ht="20.149999999999999" customHeight="1" x14ac:dyDescent="0.2">
      <c r="A1099" s="433"/>
      <c r="B1099" s="432"/>
      <c r="C1099" s="431" t="str">
        <f>IF(ISERROR(VLOOKUP($A1099,参加者名簿!$A:$D,2,FALSE))=TRUE,"",VLOOKUP($A1099,参加者名簿!$A:$D,2,FALSE))</f>
        <v/>
      </c>
      <c r="D1099" s="434"/>
      <c r="E1099" s="433"/>
      <c r="F1099" s="435"/>
      <c r="G1099" s="431" t="str">
        <f>IF(ISERROR(VLOOKUP($E1099,参加者名簿!$A:$D,2,FALSE))=TRUE,"",VLOOKUP($E1099,参加者名簿!$A:$D,2,FALSE))</f>
        <v/>
      </c>
      <c r="H1099" s="430"/>
      <c r="I1099" s="417"/>
    </row>
    <row r="1100" spans="1:9" ht="20.149999999999999" customHeight="1" x14ac:dyDescent="0.2">
      <c r="A1100" s="433"/>
      <c r="B1100" s="432"/>
      <c r="C1100" s="431" t="str">
        <f>IF(ISERROR(VLOOKUP($A1100,参加者名簿!$A:$D,2,FALSE))=TRUE,"",VLOOKUP($A1100,参加者名簿!$A:$D,2,FALSE))</f>
        <v/>
      </c>
      <c r="D1100" s="434"/>
      <c r="E1100" s="433"/>
      <c r="F1100" s="435"/>
      <c r="G1100" s="431" t="str">
        <f>IF(ISERROR(VLOOKUP($E1100,参加者名簿!$A:$D,2,FALSE))=TRUE,"",VLOOKUP($E1100,参加者名簿!$A:$D,2,FALSE))</f>
        <v/>
      </c>
      <c r="H1100" s="430"/>
      <c r="I1100" s="417"/>
    </row>
    <row r="1101" spans="1:9" ht="20.149999999999999" customHeight="1" x14ac:dyDescent="0.2">
      <c r="A1101" s="433"/>
      <c r="B1101" s="432"/>
      <c r="C1101" s="431" t="str">
        <f>IF(ISERROR(VLOOKUP($A1101,参加者名簿!$A:$D,2,FALSE))=TRUE,"",VLOOKUP($A1101,参加者名簿!$A:$D,2,FALSE))</f>
        <v/>
      </c>
      <c r="D1101" s="434"/>
      <c r="E1101" s="433"/>
      <c r="F1101" s="435"/>
      <c r="G1101" s="431" t="str">
        <f>IF(ISERROR(VLOOKUP($E1101,参加者名簿!$A:$D,2,FALSE))=TRUE,"",VLOOKUP($E1101,参加者名簿!$A:$D,2,FALSE))</f>
        <v/>
      </c>
      <c r="H1101" s="430"/>
      <c r="I1101" s="417"/>
    </row>
    <row r="1102" spans="1:9" ht="20.149999999999999" customHeight="1" x14ac:dyDescent="0.2">
      <c r="A1102" s="433"/>
      <c r="B1102" s="432"/>
      <c r="C1102" s="431" t="str">
        <f>IF(ISERROR(VLOOKUP($A1102,参加者名簿!$A:$D,2,FALSE))=TRUE,"",VLOOKUP($A1102,参加者名簿!$A:$D,2,FALSE))</f>
        <v/>
      </c>
      <c r="D1102" s="434"/>
      <c r="E1102" s="433"/>
      <c r="F1102" s="432"/>
      <c r="G1102" s="431" t="str">
        <f>IF(ISERROR(VLOOKUP($E1102,参加者名簿!$A:$D,2,FALSE))=TRUE,"",VLOOKUP($E1102,参加者名簿!$A:$D,2,FALSE))</f>
        <v/>
      </c>
      <c r="H1102" s="430"/>
      <c r="I1102" s="417"/>
    </row>
    <row r="1103" spans="1:9" ht="20.149999999999999" customHeight="1" x14ac:dyDescent="0.2">
      <c r="A1103" s="433"/>
      <c r="B1103" s="432"/>
      <c r="C1103" s="431" t="str">
        <f>IF(ISERROR(VLOOKUP($A1103,参加者名簿!$A:$D,2,FALSE))=TRUE,"",VLOOKUP($A1103,参加者名簿!$A:$D,2,FALSE))</f>
        <v/>
      </c>
      <c r="D1103" s="434"/>
      <c r="E1103" s="433"/>
      <c r="F1103" s="432"/>
      <c r="G1103" s="431" t="str">
        <f>IF(ISERROR(VLOOKUP($E1103,参加者名簿!$A:$D,2,FALSE))=TRUE,"",VLOOKUP($E1103,参加者名簿!$A:$D,2,FALSE))</f>
        <v/>
      </c>
      <c r="H1103" s="430"/>
      <c r="I1103" s="417"/>
    </row>
    <row r="1104" spans="1:9" ht="20.149999999999999" customHeight="1" x14ac:dyDescent="0.2">
      <c r="A1104" s="433"/>
      <c r="B1104" s="432"/>
      <c r="C1104" s="431" t="str">
        <f>IF(ISERROR(VLOOKUP($A1104,参加者名簿!$A:$D,2,FALSE))=TRUE,"",VLOOKUP($A1104,参加者名簿!$A:$D,2,FALSE))</f>
        <v/>
      </c>
      <c r="D1104" s="434"/>
      <c r="E1104" s="433"/>
      <c r="F1104" s="432"/>
      <c r="G1104" s="431" t="str">
        <f>IF(ISERROR(VLOOKUP($E1104,参加者名簿!$A:$D,2,FALSE))=TRUE,"",VLOOKUP($E1104,参加者名簿!$A:$D,2,FALSE))</f>
        <v/>
      </c>
      <c r="H1104" s="430"/>
      <c r="I1104" s="417"/>
    </row>
    <row r="1105" spans="1:19" ht="20.149999999999999" customHeight="1" x14ac:dyDescent="0.2">
      <c r="A1105" s="433"/>
      <c r="B1105" s="432"/>
      <c r="C1105" s="431" t="str">
        <f>IF(ISERROR(VLOOKUP($A1105,参加者名簿!$A:$D,2,FALSE))=TRUE,"",VLOOKUP($A1105,参加者名簿!$A:$D,2,FALSE))</f>
        <v/>
      </c>
      <c r="D1105" s="434"/>
      <c r="E1105" s="433"/>
      <c r="F1105" s="432"/>
      <c r="G1105" s="431" t="str">
        <f>IF(ISERROR(VLOOKUP($E1105,参加者名簿!$A:$D,2,FALSE))=TRUE,"",VLOOKUP($E1105,参加者名簿!$A:$D,2,FALSE))</f>
        <v/>
      </c>
      <c r="H1105" s="430"/>
      <c r="I1105" s="417"/>
    </row>
    <row r="1106" spans="1:19" ht="20.149999999999999" customHeight="1" x14ac:dyDescent="0.2">
      <c r="A1106" s="433"/>
      <c r="B1106" s="432"/>
      <c r="C1106" s="431" t="str">
        <f>IF(ISERROR(VLOOKUP($A1106,参加者名簿!$A:$D,2,FALSE))=TRUE,"",VLOOKUP($A1106,参加者名簿!$A:$D,2,FALSE))</f>
        <v/>
      </c>
      <c r="D1106" s="434"/>
      <c r="E1106" s="433"/>
      <c r="F1106" s="432"/>
      <c r="G1106" s="431" t="str">
        <f>IF(ISERROR(VLOOKUP($E1106,参加者名簿!$A:$D,2,FALSE))=TRUE,"",VLOOKUP($E1106,参加者名簿!$A:$D,2,FALSE))</f>
        <v/>
      </c>
      <c r="H1106" s="430"/>
      <c r="I1106" s="417"/>
    </row>
    <row r="1107" spans="1:19" ht="20.149999999999999" customHeight="1" thickBot="1" x14ac:dyDescent="0.25">
      <c r="A1107" s="433"/>
      <c r="B1107" s="432"/>
      <c r="C1107" s="431" t="str">
        <f>IF(ISERROR(VLOOKUP($A1107,参加者名簿!$A:$D,2,FALSE))=TRUE,"",VLOOKUP($A1107,参加者名簿!$A:$D,2,FALSE))</f>
        <v/>
      </c>
      <c r="D1107" s="434"/>
      <c r="E1107" s="433"/>
      <c r="F1107" s="432"/>
      <c r="G1107" s="431" t="str">
        <f>IF(ISERROR(VLOOKUP($E1107,参加者名簿!$A:$D,2,FALSE))=TRUE,"",VLOOKUP($E1107,参加者名簿!$A:$D,2,FALSE))</f>
        <v/>
      </c>
      <c r="H1107" s="430"/>
      <c r="I1107" s="417"/>
    </row>
    <row r="1108" spans="1:19" ht="20.149999999999999" customHeight="1" thickBot="1" x14ac:dyDescent="0.25">
      <c r="A1108" s="429" t="s">
        <v>6120</v>
      </c>
      <c r="B1108" s="428">
        <f t="shared" ref="B1108" si="54">COUNTIFS(C1087:C1107,"農業者",D1087:D1107,"○")+COUNTIFS(G1087:G1107,"農業者",H1087:H1107,"○")</f>
        <v>0</v>
      </c>
      <c r="C1108" s="505" t="s">
        <v>6119</v>
      </c>
      <c r="D1108" s="506"/>
      <c r="E1108" s="428">
        <f t="shared" ref="E1108" si="55">COUNTIFS(C1087:C1107,"農業者以外",D1087:D1107,"○")+COUNTIFS(G1087:G1107,"農業者以外",H1087:H1107,"○")</f>
        <v>0</v>
      </c>
      <c r="F1108" s="468" t="s">
        <v>6118</v>
      </c>
      <c r="G1108" s="495">
        <f t="shared" ref="G1108" si="56">SUMIF(D1087:D1107,"○",B1087:B1107)+SUMIF(H1087:H1107,"○",F1087:F1107)</f>
        <v>0</v>
      </c>
      <c r="H1108" s="496"/>
      <c r="I1108" s="426"/>
    </row>
    <row r="1109" spans="1:19" ht="20.149999999999999" customHeight="1" x14ac:dyDescent="0.2">
      <c r="A1109" s="425" t="s">
        <v>6117</v>
      </c>
      <c r="B1109" s="424"/>
      <c r="C1109" s="424"/>
      <c r="D1109" s="424"/>
      <c r="E1109" s="424"/>
      <c r="F1109" s="424"/>
      <c r="G1109" s="424"/>
      <c r="H1109" s="423"/>
      <c r="I1109" s="417"/>
    </row>
    <row r="1110" spans="1:19" ht="20.149999999999999" customHeight="1" x14ac:dyDescent="0.2">
      <c r="A1110" s="422"/>
      <c r="B1110" s="417"/>
      <c r="C1110" s="417"/>
      <c r="D1110" s="417"/>
      <c r="E1110" s="417"/>
      <c r="F1110" s="417"/>
      <c r="G1110" s="417"/>
      <c r="H1110" s="421"/>
      <c r="I1110" s="417"/>
    </row>
    <row r="1111" spans="1:19" ht="20.149999999999999" customHeight="1" x14ac:dyDescent="0.2">
      <c r="A1111" s="422"/>
      <c r="B1111" s="417"/>
      <c r="C1111" s="417"/>
      <c r="D1111" s="417"/>
      <c r="E1111" s="417"/>
      <c r="F1111" s="417"/>
      <c r="G1111" s="417"/>
      <c r="H1111" s="421"/>
      <c r="I1111" s="417"/>
    </row>
    <row r="1112" spans="1:19" ht="20.149999999999999" customHeight="1" x14ac:dyDescent="0.2">
      <c r="A1112" s="422"/>
      <c r="B1112" s="417"/>
      <c r="C1112" s="417"/>
      <c r="D1112" s="417"/>
      <c r="E1112" s="417"/>
      <c r="F1112" s="417"/>
      <c r="G1112" s="417"/>
      <c r="H1112" s="421"/>
      <c r="I1112" s="417"/>
    </row>
    <row r="1113" spans="1:19" ht="20.149999999999999" customHeight="1" x14ac:dyDescent="0.2">
      <c r="A1113" s="422"/>
      <c r="B1113" s="417"/>
      <c r="C1113" s="417"/>
      <c r="D1113" s="417"/>
      <c r="E1113" s="417"/>
      <c r="F1113" s="417"/>
      <c r="G1113" s="417"/>
      <c r="H1113" s="421"/>
      <c r="I1113" s="417"/>
    </row>
    <row r="1114" spans="1:19" ht="20.149999999999999" customHeight="1" x14ac:dyDescent="0.2">
      <c r="A1114" s="422"/>
      <c r="B1114" s="417"/>
      <c r="C1114" s="417"/>
      <c r="D1114" s="417"/>
      <c r="E1114" s="417"/>
      <c r="F1114" s="417"/>
      <c r="G1114" s="417"/>
      <c r="H1114" s="421"/>
      <c r="I1114" s="417"/>
    </row>
    <row r="1115" spans="1:19" ht="20.149999999999999" customHeight="1" x14ac:dyDescent="0.2">
      <c r="A1115" s="422"/>
      <c r="B1115" s="417"/>
      <c r="C1115" s="417"/>
      <c r="D1115" s="417"/>
      <c r="E1115" s="417"/>
      <c r="F1115" s="417"/>
      <c r="G1115" s="417"/>
      <c r="H1115" s="421"/>
      <c r="I1115" s="417"/>
    </row>
    <row r="1116" spans="1:19" ht="20.149999999999999" customHeight="1" x14ac:dyDescent="0.2">
      <c r="A1116" s="422"/>
      <c r="B1116" s="417"/>
      <c r="C1116" s="417"/>
      <c r="D1116" s="417"/>
      <c r="E1116" s="417"/>
      <c r="F1116" s="417"/>
      <c r="G1116" s="417"/>
      <c r="H1116" s="421"/>
      <c r="I1116" s="417"/>
    </row>
    <row r="1117" spans="1:19" ht="20.149999999999999" customHeight="1" thickBot="1" x14ac:dyDescent="0.25">
      <c r="A1117" s="420"/>
      <c r="B1117" s="419"/>
      <c r="C1117" s="419"/>
      <c r="D1117" s="419"/>
      <c r="E1117" s="419"/>
      <c r="F1117" s="419"/>
      <c r="G1117" s="419"/>
      <c r="H1117" s="418"/>
      <c r="I1117" s="417"/>
    </row>
    <row r="1118" spans="1:19" ht="20.149999999999999" customHeight="1" thickBot="1" x14ac:dyDescent="0.25">
      <c r="A1118" s="416" t="s">
        <v>6116</v>
      </c>
      <c r="B1118" s="415" t="s">
        <v>6115</v>
      </c>
      <c r="C1118" s="415" t="s">
        <v>6114</v>
      </c>
      <c r="D1118" s="414"/>
    </row>
    <row r="1119" spans="1:19" ht="20.149999999999999" customHeight="1" thickBot="1" x14ac:dyDescent="0.35">
      <c r="A1119" s="465" t="str">
        <f t="shared" ref="A1119:C1119" si="57">A1076</f>
        <v>令和</v>
      </c>
      <c r="B1119" s="469">
        <f t="shared" si="57"/>
        <v>0</v>
      </c>
      <c r="C1119" s="789" t="str">
        <f>C1076</f>
        <v>年度　多面的機能支払交付金に係る作業日報</v>
      </c>
      <c r="D1119" s="789"/>
      <c r="E1119" s="789"/>
      <c r="F1119" s="789"/>
      <c r="G1119" s="463" t="s">
        <v>6132</v>
      </c>
      <c r="H1119" s="462">
        <f t="shared" ref="H1119" si="58">H1076+1</f>
        <v>27</v>
      </c>
      <c r="I1119" s="461">
        <f t="shared" ref="I1119" si="59">H1119</f>
        <v>27</v>
      </c>
      <c r="J1119" s="455">
        <f t="shared" ref="J1119" si="60">F1120</f>
        <v>0</v>
      </c>
      <c r="K1119" s="455">
        <f t="shared" ref="K1119" si="61">B1121</f>
        <v>0</v>
      </c>
      <c r="L1119" s="460" t="e">
        <f t="shared" ref="L1119" si="62">F1121-J1122</f>
        <v>#VALUE!</v>
      </c>
      <c r="M1119" s="459">
        <f t="shared" ref="M1119" si="63">B1151</f>
        <v>0</v>
      </c>
      <c r="N1119" s="459">
        <f t="shared" ref="N1119" si="64">E1151</f>
        <v>0</v>
      </c>
      <c r="O1119" s="455">
        <f t="shared" ref="O1119" si="65">B1123</f>
        <v>0</v>
      </c>
      <c r="P1119" s="455">
        <f t="shared" ref="P1119" si="66">D1123</f>
        <v>0</v>
      </c>
      <c r="Q1119" s="455">
        <f t="shared" ref="Q1119" si="67">F1123</f>
        <v>0</v>
      </c>
      <c r="R1119" s="1">
        <f t="shared" ref="R1119" si="68">B1127</f>
        <v>0</v>
      </c>
      <c r="S1119" s="1">
        <f t="shared" ref="S1119" si="69">D1127</f>
        <v>0</v>
      </c>
    </row>
    <row r="1120" spans="1:19" ht="20.149999999999999" customHeight="1" thickBot="1" x14ac:dyDescent="0.35">
      <c r="A1120" s="458" t="s">
        <v>6131</v>
      </c>
      <c r="B1120" s="501">
        <f t="shared" ref="B1120" si="70">B1077</f>
        <v>0</v>
      </c>
      <c r="C1120" s="501"/>
      <c r="D1120" s="501"/>
      <c r="E1120" s="457" t="s">
        <v>6130</v>
      </c>
      <c r="F1120" s="512"/>
      <c r="G1120" s="513"/>
      <c r="H1120" s="514"/>
      <c r="I1120" s="456"/>
      <c r="M1120" s="455"/>
      <c r="N1120" s="455"/>
      <c r="O1120" s="455"/>
      <c r="P1120" s="455"/>
      <c r="Q1120" s="455"/>
      <c r="R1120" s="455"/>
    </row>
    <row r="1121" spans="1:10" ht="20.149999999999999" customHeight="1" x14ac:dyDescent="0.2">
      <c r="A1121" s="449" t="s">
        <v>173</v>
      </c>
      <c r="B1121" s="454"/>
      <c r="C1121" s="509" t="s">
        <v>6127</v>
      </c>
      <c r="D1121" s="509"/>
      <c r="E1121" s="454"/>
      <c r="F1121" s="453" t="str">
        <f t="shared" ref="F1121:F1122" si="71">IF((E1121-B1121)*24=0,"",(E1121-B1121)*24)</f>
        <v/>
      </c>
      <c r="G1121" s="510" t="s">
        <v>6126</v>
      </c>
      <c r="H1121" s="511"/>
      <c r="I1121" s="450"/>
    </row>
    <row r="1122" spans="1:10" ht="20.149999999999999" customHeight="1" thickBot="1" x14ac:dyDescent="0.25">
      <c r="A1122" s="445" t="s">
        <v>6128</v>
      </c>
      <c r="B1122" s="452"/>
      <c r="C1122" s="492" t="s">
        <v>6127</v>
      </c>
      <c r="D1122" s="492"/>
      <c r="E1122" s="452"/>
      <c r="F1122" s="451" t="str">
        <f t="shared" si="71"/>
        <v/>
      </c>
      <c r="G1122" s="493" t="s">
        <v>6126</v>
      </c>
      <c r="H1122" s="494"/>
      <c r="I1122" s="450"/>
      <c r="J1122" s="1">
        <f t="shared" ref="J1122" si="72">IF(F1122="",0,F1122)</f>
        <v>0</v>
      </c>
    </row>
    <row r="1123" spans="1:10" ht="20.149999999999999" customHeight="1" thickTop="1" x14ac:dyDescent="0.2">
      <c r="A1123" s="449" t="s">
        <v>6125</v>
      </c>
      <c r="B1123" s="497"/>
      <c r="C1123" s="498"/>
      <c r="D1123" s="497"/>
      <c r="E1123" s="498"/>
      <c r="F1123" s="497"/>
      <c r="G1123" s="498"/>
      <c r="H1123" s="448"/>
      <c r="I1123" s="441"/>
    </row>
    <row r="1124" spans="1:10" ht="20.149999999999999" customHeight="1" x14ac:dyDescent="0.2">
      <c r="A1124" s="447" t="s">
        <v>6124</v>
      </c>
      <c r="B1124" s="499" t="str">
        <f>IF(B$1123="","",(IFERROR(VLOOKUP(B$1123,【選択肢】!$K$3:$O$74,2,)," ")))</f>
        <v/>
      </c>
      <c r="C1124" s="500"/>
      <c r="D1124" s="499" t="str">
        <f>IF(D$1123="","",(IFERROR(VLOOKUP(D$1123,【選択肢】!$K$3:$O$74,2,)," ")))</f>
        <v/>
      </c>
      <c r="E1124" s="500"/>
      <c r="F1124" s="499" t="str">
        <f>IF(F$1123="","",(IFERROR(VLOOKUP(F$1123,【選択肢】!$K$3:$O$74,2,)," ")))</f>
        <v/>
      </c>
      <c r="G1124" s="500"/>
      <c r="H1124" s="446"/>
      <c r="I1124" s="441"/>
    </row>
    <row r="1125" spans="1:10" ht="20.149999999999999" customHeight="1" x14ac:dyDescent="0.2">
      <c r="A1125" s="447" t="s">
        <v>5</v>
      </c>
      <c r="B1125" s="499" t="str">
        <f>IF(B$1123="","",(IFERROR(VLOOKUP(B$1123,【選択肢】!$K$3:$O$74,4,)," ")))</f>
        <v/>
      </c>
      <c r="C1125" s="500"/>
      <c r="D1125" s="499" t="str">
        <f>IF(D$1123="","",(IFERROR(VLOOKUP(D$1123,【選択肢】!$K$3:$O$74,4,)," ")))</f>
        <v/>
      </c>
      <c r="E1125" s="500"/>
      <c r="F1125" s="499" t="str">
        <f>IF(F$1123="","",(IFERROR(VLOOKUP(F$1123,【選択肢】!$K$3:$O$74,4,)," ")))</f>
        <v/>
      </c>
      <c r="G1125" s="500"/>
      <c r="H1125" s="446"/>
      <c r="I1125" s="441"/>
    </row>
    <row r="1126" spans="1:10" ht="20.149999999999999" customHeight="1" x14ac:dyDescent="0.2">
      <c r="A1126" s="445" t="s">
        <v>6123</v>
      </c>
      <c r="B1126" s="499" t="str">
        <f>IF(B$1123="","",(IFERROR(VLOOKUP(B$1123,【選択肢】!$K$3:$O$74,5,)," ")))</f>
        <v/>
      </c>
      <c r="C1126" s="500"/>
      <c r="D1126" s="499" t="str">
        <f>IF(D$1123="","",(IFERROR(VLOOKUP(D$1123,【選択肢】!$K$3:$O$74,5,)," ")))</f>
        <v/>
      </c>
      <c r="E1126" s="500"/>
      <c r="F1126" s="499" t="str">
        <f>IF(F$1123="","",(IFERROR(VLOOKUP(F$1123,【選択肢】!$K$3:$O$74,5,)," ")))</f>
        <v/>
      </c>
      <c r="G1126" s="500"/>
      <c r="H1126" s="444"/>
      <c r="I1126" s="441"/>
    </row>
    <row r="1127" spans="1:10" ht="20.149999999999999" customHeight="1" thickBot="1" x14ac:dyDescent="0.25">
      <c r="A1127" s="443" t="s">
        <v>12</v>
      </c>
      <c r="B1127" s="488"/>
      <c r="C1127" s="489"/>
      <c r="D1127" s="488"/>
      <c r="E1127" s="489"/>
      <c r="F1127" s="490"/>
      <c r="G1127" s="491"/>
      <c r="H1127" s="442"/>
      <c r="I1127" s="441"/>
    </row>
    <row r="1128" spans="1:10" ht="20.149999999999999" customHeight="1" x14ac:dyDescent="0.2">
      <c r="A1128" s="502" t="s">
        <v>6122</v>
      </c>
      <c r="B1128" s="503"/>
      <c r="C1128" s="503"/>
      <c r="D1128" s="503"/>
      <c r="E1128" s="503"/>
      <c r="F1128" s="503"/>
      <c r="G1128" s="503"/>
      <c r="H1128" s="504"/>
      <c r="I1128" s="467"/>
    </row>
    <row r="1129" spans="1:10" ht="20.149999999999999" customHeight="1" x14ac:dyDescent="0.2">
      <c r="A1129" s="440" t="s">
        <v>29</v>
      </c>
      <c r="B1129" s="439" t="s">
        <v>2</v>
      </c>
      <c r="C1129" s="438" t="s">
        <v>6112</v>
      </c>
      <c r="D1129" s="437" t="s">
        <v>6121</v>
      </c>
      <c r="E1129" s="440" t="s">
        <v>29</v>
      </c>
      <c r="F1129" s="439" t="s">
        <v>2</v>
      </c>
      <c r="G1129" s="438" t="s">
        <v>6112</v>
      </c>
      <c r="H1129" s="437" t="s">
        <v>6121</v>
      </c>
      <c r="I1129" s="467"/>
    </row>
    <row r="1130" spans="1:10" ht="20.149999999999999" customHeight="1" x14ac:dyDescent="0.2">
      <c r="A1130" s="433"/>
      <c r="B1130" s="435"/>
      <c r="C1130" s="431" t="str">
        <f>IF(ISERROR(VLOOKUP($A1130,参加者名簿!$A:$D,2,FALSE))=TRUE,"",VLOOKUP($A1130,参加者名簿!$A:$D,2,FALSE))</f>
        <v/>
      </c>
      <c r="D1130" s="434"/>
      <c r="E1130" s="433"/>
      <c r="F1130" s="435"/>
      <c r="G1130" s="431" t="str">
        <f>IF(ISERROR(VLOOKUP($E1130,参加者名簿!$A:$D,2,FALSE))=TRUE,"",VLOOKUP($E1130,参加者名簿!$A:$D,2,FALSE))</f>
        <v/>
      </c>
      <c r="H1130" s="430"/>
      <c r="I1130" s="417"/>
    </row>
    <row r="1131" spans="1:10" ht="20.149999999999999" customHeight="1" x14ac:dyDescent="0.2">
      <c r="A1131" s="433"/>
      <c r="B1131" s="435"/>
      <c r="C1131" s="431" t="str">
        <f>IF(ISERROR(VLOOKUP($A1131,参加者名簿!$A:$D,2,FALSE))=TRUE,"",VLOOKUP($A1131,参加者名簿!$A:$D,2,FALSE))</f>
        <v/>
      </c>
      <c r="D1131" s="434"/>
      <c r="E1131" s="433"/>
      <c r="F1131" s="435"/>
      <c r="G1131" s="431" t="str">
        <f>IF(ISERROR(VLOOKUP($E1131,参加者名簿!$A:$D,2,FALSE))=TRUE,"",VLOOKUP($E1131,参加者名簿!$A:$D,2,FALSE))</f>
        <v/>
      </c>
      <c r="H1131" s="430"/>
      <c r="I1131" s="417"/>
    </row>
    <row r="1132" spans="1:10" ht="20.149999999999999" customHeight="1" x14ac:dyDescent="0.2">
      <c r="A1132" s="433"/>
      <c r="B1132" s="435"/>
      <c r="C1132" s="431" t="str">
        <f>IF(ISERROR(VLOOKUP($A1132,参加者名簿!$A:$D,2,FALSE))=TRUE,"",VLOOKUP($A1132,参加者名簿!$A:$D,2,FALSE))</f>
        <v/>
      </c>
      <c r="D1132" s="434"/>
      <c r="E1132" s="433"/>
      <c r="F1132" s="435"/>
      <c r="G1132" s="431" t="str">
        <f>IF(ISERROR(VLOOKUP($E1132,参加者名簿!$A:$D,2,FALSE))=TRUE,"",VLOOKUP($E1132,参加者名簿!$A:$D,2,FALSE))</f>
        <v/>
      </c>
      <c r="H1132" s="430"/>
      <c r="I1132" s="417"/>
    </row>
    <row r="1133" spans="1:10" ht="20.149999999999999" customHeight="1" x14ac:dyDescent="0.2">
      <c r="A1133" s="433"/>
      <c r="B1133" s="435"/>
      <c r="C1133" s="431" t="str">
        <f>IF(ISERROR(VLOOKUP($A1133,参加者名簿!$A:$D,2,FALSE))=TRUE,"",VLOOKUP($A1133,参加者名簿!$A:$D,2,FALSE))</f>
        <v/>
      </c>
      <c r="D1133" s="434"/>
      <c r="E1133" s="433"/>
      <c r="F1133" s="435"/>
      <c r="G1133" s="431" t="str">
        <f>IF(ISERROR(VLOOKUP($E1133,参加者名簿!$A:$D,2,FALSE))=TRUE,"",VLOOKUP($E1133,参加者名簿!$A:$D,2,FALSE))</f>
        <v/>
      </c>
      <c r="H1133" s="430"/>
      <c r="I1133" s="417"/>
    </row>
    <row r="1134" spans="1:10" ht="20.149999999999999" customHeight="1" x14ac:dyDescent="0.2">
      <c r="A1134" s="433"/>
      <c r="B1134" s="435"/>
      <c r="C1134" s="431" t="str">
        <f>IF(ISERROR(VLOOKUP($A1134,参加者名簿!$A:$D,2,FALSE))=TRUE,"",VLOOKUP($A1134,参加者名簿!$A:$D,2,FALSE))</f>
        <v/>
      </c>
      <c r="D1134" s="434"/>
      <c r="E1134" s="433"/>
      <c r="F1134" s="435"/>
      <c r="G1134" s="431" t="str">
        <f>IF(ISERROR(VLOOKUP($E1134,参加者名簿!$A:$D,2,FALSE))=TRUE,"",VLOOKUP($E1134,参加者名簿!$A:$D,2,FALSE))</f>
        <v/>
      </c>
      <c r="H1134" s="430"/>
      <c r="I1134" s="417"/>
    </row>
    <row r="1135" spans="1:10" ht="20.149999999999999" customHeight="1" x14ac:dyDescent="0.2">
      <c r="A1135" s="433"/>
      <c r="B1135" s="435"/>
      <c r="C1135" s="431" t="str">
        <f>IF(ISERROR(VLOOKUP($A1135,参加者名簿!$A:$D,2,FALSE))=TRUE,"",VLOOKUP($A1135,参加者名簿!$A:$D,2,FALSE))</f>
        <v/>
      </c>
      <c r="D1135" s="434"/>
      <c r="E1135" s="433"/>
      <c r="F1135" s="435"/>
      <c r="G1135" s="431" t="str">
        <f>IF(ISERROR(VLOOKUP($E1135,参加者名簿!$A:$D,2,FALSE))=TRUE,"",VLOOKUP($E1135,参加者名簿!$A:$D,2,FALSE))</f>
        <v/>
      </c>
      <c r="H1135" s="430"/>
      <c r="I1135" s="417"/>
    </row>
    <row r="1136" spans="1:10" ht="20.149999999999999" customHeight="1" x14ac:dyDescent="0.2">
      <c r="A1136" s="433"/>
      <c r="B1136" s="432"/>
      <c r="C1136" s="431" t="str">
        <f>IF(ISERROR(VLOOKUP($A1136,参加者名簿!$A:$D,2,FALSE))=TRUE,"",VLOOKUP($A1136,参加者名簿!$A:$D,2,FALSE))</f>
        <v/>
      </c>
      <c r="D1136" s="434"/>
      <c r="E1136" s="433"/>
      <c r="F1136" s="435"/>
      <c r="G1136" s="431" t="str">
        <f>IF(ISERROR(VLOOKUP($E1136,参加者名簿!$A:$D,2,FALSE))=TRUE,"",VLOOKUP($E1136,参加者名簿!$A:$D,2,FALSE))</f>
        <v/>
      </c>
      <c r="H1136" s="430"/>
      <c r="I1136" s="417"/>
    </row>
    <row r="1137" spans="1:9" ht="20.149999999999999" customHeight="1" x14ac:dyDescent="0.2">
      <c r="A1137" s="433"/>
      <c r="B1137" s="432"/>
      <c r="C1137" s="431" t="str">
        <f>IF(ISERROR(VLOOKUP($A1137,参加者名簿!$A:$D,2,FALSE))=TRUE,"",VLOOKUP($A1137,参加者名簿!$A:$D,2,FALSE))</f>
        <v/>
      </c>
      <c r="D1137" s="434"/>
      <c r="E1137" s="433"/>
      <c r="F1137" s="435"/>
      <c r="G1137" s="431" t="str">
        <f>IF(ISERROR(VLOOKUP($E1137,参加者名簿!$A:$D,2,FALSE))=TRUE,"",VLOOKUP($E1137,参加者名簿!$A:$D,2,FALSE))</f>
        <v/>
      </c>
      <c r="H1137" s="430"/>
      <c r="I1137" s="417"/>
    </row>
    <row r="1138" spans="1:9" ht="20.149999999999999" customHeight="1" x14ac:dyDescent="0.2">
      <c r="A1138" s="433"/>
      <c r="B1138" s="432"/>
      <c r="C1138" s="431" t="str">
        <f>IF(ISERROR(VLOOKUP($A1138,参加者名簿!$A:$D,2,FALSE))=TRUE,"",VLOOKUP($A1138,参加者名簿!$A:$D,2,FALSE))</f>
        <v/>
      </c>
      <c r="D1138" s="434"/>
      <c r="E1138" s="433"/>
      <c r="F1138" s="435"/>
      <c r="G1138" s="431" t="str">
        <f>IF(ISERROR(VLOOKUP($E1138,参加者名簿!$A:$D,2,FALSE))=TRUE,"",VLOOKUP($E1138,参加者名簿!$A:$D,2,FALSE))</f>
        <v/>
      </c>
      <c r="H1138" s="430"/>
      <c r="I1138" s="417"/>
    </row>
    <row r="1139" spans="1:9" ht="20.149999999999999" customHeight="1" x14ac:dyDescent="0.2">
      <c r="A1139" s="433"/>
      <c r="B1139" s="432"/>
      <c r="C1139" s="431" t="str">
        <f>IF(ISERROR(VLOOKUP($A1139,参加者名簿!$A:$D,2,FALSE))=TRUE,"",VLOOKUP($A1139,参加者名簿!$A:$D,2,FALSE))</f>
        <v/>
      </c>
      <c r="D1139" s="434"/>
      <c r="E1139" s="433"/>
      <c r="F1139" s="435"/>
      <c r="G1139" s="431" t="str">
        <f>IF(ISERROR(VLOOKUP($E1139,参加者名簿!$A:$D,2,FALSE))=TRUE,"",VLOOKUP($E1139,参加者名簿!$A:$D,2,FALSE))</f>
        <v/>
      </c>
      <c r="H1139" s="430"/>
      <c r="I1139" s="417"/>
    </row>
    <row r="1140" spans="1:9" ht="20.149999999999999" customHeight="1" x14ac:dyDescent="0.2">
      <c r="A1140" s="433"/>
      <c r="B1140" s="432"/>
      <c r="C1140" s="431" t="str">
        <f>IF(ISERROR(VLOOKUP($A1140,参加者名簿!$A:$D,2,FALSE))=TRUE,"",VLOOKUP($A1140,参加者名簿!$A:$D,2,FALSE))</f>
        <v/>
      </c>
      <c r="D1140" s="434"/>
      <c r="E1140" s="433"/>
      <c r="F1140" s="435"/>
      <c r="G1140" s="431" t="str">
        <f>IF(ISERROR(VLOOKUP($E1140,参加者名簿!$A:$D,2,FALSE))=TRUE,"",VLOOKUP($E1140,参加者名簿!$A:$D,2,FALSE))</f>
        <v/>
      </c>
      <c r="H1140" s="430"/>
      <c r="I1140" s="417"/>
    </row>
    <row r="1141" spans="1:9" ht="20.149999999999999" customHeight="1" x14ac:dyDescent="0.2">
      <c r="A1141" s="433"/>
      <c r="B1141" s="432"/>
      <c r="C1141" s="431" t="str">
        <f>IF(ISERROR(VLOOKUP($A1141,参加者名簿!$A:$D,2,FALSE))=TRUE,"",VLOOKUP($A1141,参加者名簿!$A:$D,2,FALSE))</f>
        <v/>
      </c>
      <c r="D1141" s="434"/>
      <c r="E1141" s="433"/>
      <c r="F1141" s="435"/>
      <c r="G1141" s="431" t="str">
        <f>IF(ISERROR(VLOOKUP($E1141,参加者名簿!$A:$D,2,FALSE))=TRUE,"",VLOOKUP($E1141,参加者名簿!$A:$D,2,FALSE))</f>
        <v/>
      </c>
      <c r="H1141" s="430"/>
      <c r="I1141" s="417"/>
    </row>
    <row r="1142" spans="1:9" ht="20.149999999999999" customHeight="1" x14ac:dyDescent="0.2">
      <c r="A1142" s="433"/>
      <c r="B1142" s="432"/>
      <c r="C1142" s="431" t="str">
        <f>IF(ISERROR(VLOOKUP($A1142,参加者名簿!$A:$D,2,FALSE))=TRUE,"",VLOOKUP($A1142,参加者名簿!$A:$D,2,FALSE))</f>
        <v/>
      </c>
      <c r="D1142" s="434"/>
      <c r="E1142" s="433"/>
      <c r="F1142" s="435"/>
      <c r="G1142" s="431" t="str">
        <f>IF(ISERROR(VLOOKUP($E1142,参加者名簿!$A:$D,2,FALSE))=TRUE,"",VLOOKUP($E1142,参加者名簿!$A:$D,2,FALSE))</f>
        <v/>
      </c>
      <c r="H1142" s="430"/>
      <c r="I1142" s="417"/>
    </row>
    <row r="1143" spans="1:9" ht="20.149999999999999" customHeight="1" x14ac:dyDescent="0.2">
      <c r="A1143" s="433"/>
      <c r="B1143" s="432"/>
      <c r="C1143" s="431" t="str">
        <f>IF(ISERROR(VLOOKUP($A1143,参加者名簿!$A:$D,2,FALSE))=TRUE,"",VLOOKUP($A1143,参加者名簿!$A:$D,2,FALSE))</f>
        <v/>
      </c>
      <c r="D1143" s="434"/>
      <c r="E1143" s="433"/>
      <c r="F1143" s="435"/>
      <c r="G1143" s="431" t="str">
        <f>IF(ISERROR(VLOOKUP($E1143,参加者名簿!$A:$D,2,FALSE))=TRUE,"",VLOOKUP($E1143,参加者名簿!$A:$D,2,FALSE))</f>
        <v/>
      </c>
      <c r="H1143" s="430"/>
      <c r="I1143" s="417"/>
    </row>
    <row r="1144" spans="1:9" ht="20.149999999999999" customHeight="1" x14ac:dyDescent="0.2">
      <c r="A1144" s="433"/>
      <c r="B1144" s="432"/>
      <c r="C1144" s="431" t="str">
        <f>IF(ISERROR(VLOOKUP($A1144,参加者名簿!$A:$D,2,FALSE))=TRUE,"",VLOOKUP($A1144,参加者名簿!$A:$D,2,FALSE))</f>
        <v/>
      </c>
      <c r="D1144" s="434"/>
      <c r="E1144" s="433"/>
      <c r="F1144" s="435"/>
      <c r="G1144" s="431" t="str">
        <f>IF(ISERROR(VLOOKUP($E1144,参加者名簿!$A:$D,2,FALSE))=TRUE,"",VLOOKUP($E1144,参加者名簿!$A:$D,2,FALSE))</f>
        <v/>
      </c>
      <c r="H1144" s="430"/>
      <c r="I1144" s="417"/>
    </row>
    <row r="1145" spans="1:9" ht="20.149999999999999" customHeight="1" x14ac:dyDescent="0.2">
      <c r="A1145" s="433"/>
      <c r="B1145" s="432"/>
      <c r="C1145" s="431" t="str">
        <f>IF(ISERROR(VLOOKUP($A1145,参加者名簿!$A:$D,2,FALSE))=TRUE,"",VLOOKUP($A1145,参加者名簿!$A:$D,2,FALSE))</f>
        <v/>
      </c>
      <c r="D1145" s="434"/>
      <c r="E1145" s="433"/>
      <c r="F1145" s="432"/>
      <c r="G1145" s="431" t="str">
        <f>IF(ISERROR(VLOOKUP($E1145,参加者名簿!$A:$D,2,FALSE))=TRUE,"",VLOOKUP($E1145,参加者名簿!$A:$D,2,FALSE))</f>
        <v/>
      </c>
      <c r="H1145" s="430"/>
      <c r="I1145" s="417"/>
    </row>
    <row r="1146" spans="1:9" ht="20.149999999999999" customHeight="1" x14ac:dyDescent="0.2">
      <c r="A1146" s="433"/>
      <c r="B1146" s="432"/>
      <c r="C1146" s="431" t="str">
        <f>IF(ISERROR(VLOOKUP($A1146,参加者名簿!$A:$D,2,FALSE))=TRUE,"",VLOOKUP($A1146,参加者名簿!$A:$D,2,FALSE))</f>
        <v/>
      </c>
      <c r="D1146" s="434"/>
      <c r="E1146" s="433"/>
      <c r="F1146" s="432"/>
      <c r="G1146" s="431" t="str">
        <f>IF(ISERROR(VLOOKUP($E1146,参加者名簿!$A:$D,2,FALSE))=TRUE,"",VLOOKUP($E1146,参加者名簿!$A:$D,2,FALSE))</f>
        <v/>
      </c>
      <c r="H1146" s="430"/>
      <c r="I1146" s="417"/>
    </row>
    <row r="1147" spans="1:9" ht="20.149999999999999" customHeight="1" x14ac:dyDescent="0.2">
      <c r="A1147" s="433"/>
      <c r="B1147" s="432"/>
      <c r="C1147" s="431" t="str">
        <f>IF(ISERROR(VLOOKUP($A1147,参加者名簿!$A:$D,2,FALSE))=TRUE,"",VLOOKUP($A1147,参加者名簿!$A:$D,2,FALSE))</f>
        <v/>
      </c>
      <c r="D1147" s="434"/>
      <c r="E1147" s="433"/>
      <c r="F1147" s="432"/>
      <c r="G1147" s="431" t="str">
        <f>IF(ISERROR(VLOOKUP($E1147,参加者名簿!$A:$D,2,FALSE))=TRUE,"",VLOOKUP($E1147,参加者名簿!$A:$D,2,FALSE))</f>
        <v/>
      </c>
      <c r="H1147" s="430"/>
      <c r="I1147" s="417"/>
    </row>
    <row r="1148" spans="1:9" ht="20.149999999999999" customHeight="1" x14ac:dyDescent="0.2">
      <c r="A1148" s="433"/>
      <c r="B1148" s="432"/>
      <c r="C1148" s="431" t="str">
        <f>IF(ISERROR(VLOOKUP($A1148,参加者名簿!$A:$D,2,FALSE))=TRUE,"",VLOOKUP($A1148,参加者名簿!$A:$D,2,FALSE))</f>
        <v/>
      </c>
      <c r="D1148" s="434"/>
      <c r="E1148" s="433"/>
      <c r="F1148" s="432"/>
      <c r="G1148" s="431" t="str">
        <f>IF(ISERROR(VLOOKUP($E1148,参加者名簿!$A:$D,2,FALSE))=TRUE,"",VLOOKUP($E1148,参加者名簿!$A:$D,2,FALSE))</f>
        <v/>
      </c>
      <c r="H1148" s="430"/>
      <c r="I1148" s="417"/>
    </row>
    <row r="1149" spans="1:9" ht="20.149999999999999" customHeight="1" x14ac:dyDescent="0.2">
      <c r="A1149" s="433"/>
      <c r="B1149" s="432"/>
      <c r="C1149" s="431" t="str">
        <f>IF(ISERROR(VLOOKUP($A1149,参加者名簿!$A:$D,2,FALSE))=TRUE,"",VLOOKUP($A1149,参加者名簿!$A:$D,2,FALSE))</f>
        <v/>
      </c>
      <c r="D1149" s="434"/>
      <c r="E1149" s="433"/>
      <c r="F1149" s="432"/>
      <c r="G1149" s="431" t="str">
        <f>IF(ISERROR(VLOOKUP($E1149,参加者名簿!$A:$D,2,FALSE))=TRUE,"",VLOOKUP($E1149,参加者名簿!$A:$D,2,FALSE))</f>
        <v/>
      </c>
      <c r="H1149" s="430"/>
      <c r="I1149" s="417"/>
    </row>
    <row r="1150" spans="1:9" ht="20.149999999999999" customHeight="1" thickBot="1" x14ac:dyDescent="0.25">
      <c r="A1150" s="433"/>
      <c r="B1150" s="432"/>
      <c r="C1150" s="431" t="str">
        <f>IF(ISERROR(VLOOKUP($A1150,参加者名簿!$A:$D,2,FALSE))=TRUE,"",VLOOKUP($A1150,参加者名簿!$A:$D,2,FALSE))</f>
        <v/>
      </c>
      <c r="D1150" s="434"/>
      <c r="E1150" s="433"/>
      <c r="F1150" s="432"/>
      <c r="G1150" s="431" t="str">
        <f>IF(ISERROR(VLOOKUP($E1150,参加者名簿!$A:$D,2,FALSE))=TRUE,"",VLOOKUP($E1150,参加者名簿!$A:$D,2,FALSE))</f>
        <v/>
      </c>
      <c r="H1150" s="430"/>
      <c r="I1150" s="417"/>
    </row>
    <row r="1151" spans="1:9" ht="20.149999999999999" customHeight="1" thickBot="1" x14ac:dyDescent="0.25">
      <c r="A1151" s="429" t="s">
        <v>6120</v>
      </c>
      <c r="B1151" s="428">
        <f t="shared" ref="B1151" si="73">COUNTIFS(C1130:C1150,"農業者",D1130:D1150,"○")+COUNTIFS(G1130:G1150,"農業者",H1130:H1150,"○")</f>
        <v>0</v>
      </c>
      <c r="C1151" s="505" t="s">
        <v>6119</v>
      </c>
      <c r="D1151" s="506"/>
      <c r="E1151" s="428">
        <f t="shared" ref="E1151" si="74">COUNTIFS(C1130:C1150,"農業者以外",D1130:D1150,"○")+COUNTIFS(G1130:G1150,"農業者以外",H1130:H1150,"○")</f>
        <v>0</v>
      </c>
      <c r="F1151" s="468" t="s">
        <v>6118</v>
      </c>
      <c r="G1151" s="495">
        <f t="shared" ref="G1151" si="75">SUMIF(D1130:D1150,"○",B1130:B1150)+SUMIF(H1130:H1150,"○",F1130:F1150)</f>
        <v>0</v>
      </c>
      <c r="H1151" s="496"/>
      <c r="I1151" s="426"/>
    </row>
    <row r="1152" spans="1:9" ht="20.149999999999999" customHeight="1" x14ac:dyDescent="0.2">
      <c r="A1152" s="425" t="s">
        <v>6117</v>
      </c>
      <c r="B1152" s="424"/>
      <c r="C1152" s="424"/>
      <c r="D1152" s="424"/>
      <c r="E1152" s="424"/>
      <c r="F1152" s="424"/>
      <c r="G1152" s="424"/>
      <c r="H1152" s="423"/>
      <c r="I1152" s="417"/>
    </row>
    <row r="1153" spans="1:19" ht="20.149999999999999" customHeight="1" x14ac:dyDescent="0.2">
      <c r="A1153" s="422"/>
      <c r="B1153" s="417"/>
      <c r="C1153" s="417"/>
      <c r="D1153" s="417"/>
      <c r="E1153" s="417"/>
      <c r="F1153" s="417"/>
      <c r="G1153" s="417"/>
      <c r="H1153" s="421"/>
      <c r="I1153" s="417"/>
    </row>
    <row r="1154" spans="1:19" ht="20.149999999999999" customHeight="1" x14ac:dyDescent="0.2">
      <c r="A1154" s="422"/>
      <c r="B1154" s="417"/>
      <c r="C1154" s="417"/>
      <c r="D1154" s="417"/>
      <c r="E1154" s="417"/>
      <c r="F1154" s="417"/>
      <c r="G1154" s="417"/>
      <c r="H1154" s="421"/>
      <c r="I1154" s="417"/>
    </row>
    <row r="1155" spans="1:19" ht="20.149999999999999" customHeight="1" x14ac:dyDescent="0.2">
      <c r="A1155" s="422"/>
      <c r="B1155" s="417"/>
      <c r="C1155" s="417"/>
      <c r="D1155" s="417"/>
      <c r="E1155" s="417"/>
      <c r="F1155" s="417"/>
      <c r="G1155" s="417"/>
      <c r="H1155" s="421"/>
      <c r="I1155" s="417"/>
    </row>
    <row r="1156" spans="1:19" ht="20.149999999999999" customHeight="1" x14ac:dyDescent="0.2">
      <c r="A1156" s="422"/>
      <c r="B1156" s="417"/>
      <c r="C1156" s="417"/>
      <c r="D1156" s="417"/>
      <c r="E1156" s="417"/>
      <c r="F1156" s="417"/>
      <c r="G1156" s="417"/>
      <c r="H1156" s="421"/>
      <c r="I1156" s="417"/>
    </row>
    <row r="1157" spans="1:19" ht="20.149999999999999" customHeight="1" x14ac:dyDescent="0.2">
      <c r="A1157" s="422"/>
      <c r="B1157" s="417"/>
      <c r="C1157" s="417"/>
      <c r="D1157" s="417"/>
      <c r="E1157" s="417"/>
      <c r="F1157" s="417"/>
      <c r="G1157" s="417"/>
      <c r="H1157" s="421"/>
      <c r="I1157" s="417"/>
    </row>
    <row r="1158" spans="1:19" ht="20.149999999999999" customHeight="1" x14ac:dyDescent="0.2">
      <c r="A1158" s="422"/>
      <c r="B1158" s="417"/>
      <c r="C1158" s="417"/>
      <c r="D1158" s="417"/>
      <c r="E1158" s="417"/>
      <c r="F1158" s="417"/>
      <c r="G1158" s="417"/>
      <c r="H1158" s="421"/>
      <c r="I1158" s="417"/>
    </row>
    <row r="1159" spans="1:19" ht="20.149999999999999" customHeight="1" x14ac:dyDescent="0.2">
      <c r="A1159" s="422"/>
      <c r="B1159" s="417"/>
      <c r="C1159" s="417"/>
      <c r="D1159" s="417"/>
      <c r="E1159" s="417"/>
      <c r="F1159" s="417"/>
      <c r="G1159" s="417"/>
      <c r="H1159" s="421"/>
      <c r="I1159" s="417"/>
    </row>
    <row r="1160" spans="1:19" ht="20.149999999999999" customHeight="1" thickBot="1" x14ac:dyDescent="0.25">
      <c r="A1160" s="420"/>
      <c r="B1160" s="419"/>
      <c r="C1160" s="419"/>
      <c r="D1160" s="419"/>
      <c r="E1160" s="419"/>
      <c r="F1160" s="419"/>
      <c r="G1160" s="419"/>
      <c r="H1160" s="418"/>
      <c r="I1160" s="417"/>
    </row>
    <row r="1161" spans="1:19" ht="20.149999999999999" customHeight="1" thickBot="1" x14ac:dyDescent="0.25">
      <c r="A1161" s="416" t="s">
        <v>6116</v>
      </c>
      <c r="B1161" s="415" t="s">
        <v>6115</v>
      </c>
      <c r="C1161" s="415" t="s">
        <v>6114</v>
      </c>
      <c r="D1161" s="414"/>
    </row>
    <row r="1162" spans="1:19" ht="20.149999999999999" customHeight="1" thickBot="1" x14ac:dyDescent="0.35">
      <c r="A1162" s="465" t="str">
        <f t="shared" ref="A1162:C1162" si="76">A1119</f>
        <v>令和</v>
      </c>
      <c r="B1162" s="469">
        <f t="shared" si="76"/>
        <v>0</v>
      </c>
      <c r="C1162" s="789" t="str">
        <f>C1119</f>
        <v>年度　多面的機能支払交付金に係る作業日報</v>
      </c>
      <c r="D1162" s="789"/>
      <c r="E1162" s="789"/>
      <c r="F1162" s="789"/>
      <c r="G1162" s="463" t="s">
        <v>6132</v>
      </c>
      <c r="H1162" s="462">
        <f t="shared" ref="H1162" si="77">H1119+1</f>
        <v>28</v>
      </c>
      <c r="I1162" s="461">
        <f t="shared" ref="I1162" si="78">H1162</f>
        <v>28</v>
      </c>
      <c r="J1162" s="455">
        <f t="shared" ref="J1162" si="79">F1163</f>
        <v>0</v>
      </c>
      <c r="K1162" s="455">
        <f t="shared" ref="K1162" si="80">B1164</f>
        <v>0</v>
      </c>
      <c r="L1162" s="460" t="e">
        <f t="shared" ref="L1162" si="81">F1164-J1165</f>
        <v>#VALUE!</v>
      </c>
      <c r="M1162" s="459">
        <f t="shared" ref="M1162" si="82">B1194</f>
        <v>0</v>
      </c>
      <c r="N1162" s="459">
        <f t="shared" ref="N1162" si="83">E1194</f>
        <v>0</v>
      </c>
      <c r="O1162" s="455">
        <f t="shared" ref="O1162" si="84">B1166</f>
        <v>0</v>
      </c>
      <c r="P1162" s="455">
        <f t="shared" ref="P1162" si="85">D1166</f>
        <v>0</v>
      </c>
      <c r="Q1162" s="455">
        <f t="shared" ref="Q1162" si="86">F1166</f>
        <v>0</v>
      </c>
      <c r="R1162" s="1">
        <f t="shared" ref="R1162" si="87">B1170</f>
        <v>0</v>
      </c>
      <c r="S1162" s="1">
        <f t="shared" ref="S1162" si="88">D1170</f>
        <v>0</v>
      </c>
    </row>
    <row r="1163" spans="1:19" ht="20.149999999999999" customHeight="1" thickBot="1" x14ac:dyDescent="0.35">
      <c r="A1163" s="458" t="s">
        <v>6131</v>
      </c>
      <c r="B1163" s="501">
        <f t="shared" ref="B1163" si="89">B1120</f>
        <v>0</v>
      </c>
      <c r="C1163" s="501"/>
      <c r="D1163" s="501"/>
      <c r="E1163" s="457" t="s">
        <v>6130</v>
      </c>
      <c r="F1163" s="512"/>
      <c r="G1163" s="513"/>
      <c r="H1163" s="514"/>
      <c r="I1163" s="456"/>
      <c r="M1163" s="455"/>
      <c r="N1163" s="455"/>
      <c r="O1163" s="455"/>
      <c r="P1163" s="455"/>
      <c r="Q1163" s="455"/>
      <c r="R1163" s="455"/>
    </row>
    <row r="1164" spans="1:19" ht="20.149999999999999" customHeight="1" x14ac:dyDescent="0.2">
      <c r="A1164" s="449" t="s">
        <v>173</v>
      </c>
      <c r="B1164" s="454"/>
      <c r="C1164" s="509" t="s">
        <v>6127</v>
      </c>
      <c r="D1164" s="509"/>
      <c r="E1164" s="454"/>
      <c r="F1164" s="453" t="str">
        <f t="shared" ref="F1164:F1165" si="90">IF((E1164-B1164)*24=0,"",(E1164-B1164)*24)</f>
        <v/>
      </c>
      <c r="G1164" s="510" t="s">
        <v>6126</v>
      </c>
      <c r="H1164" s="511"/>
      <c r="I1164" s="450"/>
    </row>
    <row r="1165" spans="1:19" ht="20.149999999999999" customHeight="1" thickBot="1" x14ac:dyDescent="0.25">
      <c r="A1165" s="445" t="s">
        <v>6128</v>
      </c>
      <c r="B1165" s="452"/>
      <c r="C1165" s="492" t="s">
        <v>6127</v>
      </c>
      <c r="D1165" s="492"/>
      <c r="E1165" s="452"/>
      <c r="F1165" s="451" t="str">
        <f t="shared" si="90"/>
        <v/>
      </c>
      <c r="G1165" s="493" t="s">
        <v>6126</v>
      </c>
      <c r="H1165" s="494"/>
      <c r="I1165" s="450"/>
      <c r="J1165" s="1">
        <f t="shared" ref="J1165" si="91">IF(F1165="",0,F1165)</f>
        <v>0</v>
      </c>
    </row>
    <row r="1166" spans="1:19" ht="20.149999999999999" customHeight="1" thickTop="1" x14ac:dyDescent="0.2">
      <c r="A1166" s="449" t="s">
        <v>6125</v>
      </c>
      <c r="B1166" s="497"/>
      <c r="C1166" s="498"/>
      <c r="D1166" s="497"/>
      <c r="E1166" s="498"/>
      <c r="F1166" s="497"/>
      <c r="G1166" s="498"/>
      <c r="H1166" s="448"/>
      <c r="I1166" s="441"/>
    </row>
    <row r="1167" spans="1:19" ht="20.149999999999999" customHeight="1" x14ac:dyDescent="0.2">
      <c r="A1167" s="447" t="s">
        <v>6124</v>
      </c>
      <c r="B1167" s="499" t="str">
        <f>IF(B$1166="","",(IFERROR(VLOOKUP(B$1166,【選択肢】!$K$3:$O$74,2,)," ")))</f>
        <v/>
      </c>
      <c r="C1167" s="500"/>
      <c r="D1167" s="499" t="str">
        <f>IF(D$1166="","",(IFERROR(VLOOKUP(D$1166,【選択肢】!$K$3:$O$74,2,)," ")))</f>
        <v/>
      </c>
      <c r="E1167" s="500"/>
      <c r="F1167" s="499" t="str">
        <f>IF(F$1166="","",(IFERROR(VLOOKUP(F$1166,【選択肢】!$K$3:$O$74,2,)," ")))</f>
        <v/>
      </c>
      <c r="G1167" s="500"/>
      <c r="H1167" s="446"/>
      <c r="I1167" s="441"/>
    </row>
    <row r="1168" spans="1:19" ht="20.149999999999999" customHeight="1" x14ac:dyDescent="0.2">
      <c r="A1168" s="447" t="s">
        <v>5</v>
      </c>
      <c r="B1168" s="499" t="str">
        <f>IF(B$1166="","",(IFERROR(VLOOKUP(B$1166,【選択肢】!$K$3:$O$74,4,)," ")))</f>
        <v/>
      </c>
      <c r="C1168" s="500"/>
      <c r="D1168" s="499" t="str">
        <f>IF(D$1166="","",(IFERROR(VLOOKUP(D$1166,【選択肢】!$K$3:$O$74,4,)," ")))</f>
        <v/>
      </c>
      <c r="E1168" s="500"/>
      <c r="F1168" s="499" t="str">
        <f>IF(F$1166="","",(IFERROR(VLOOKUP(F$1166,【選択肢】!$K$3:$O$74,4,)," ")))</f>
        <v/>
      </c>
      <c r="G1168" s="500"/>
      <c r="H1168" s="446"/>
      <c r="I1168" s="441"/>
    </row>
    <row r="1169" spans="1:9" ht="20.149999999999999" customHeight="1" x14ac:dyDescent="0.2">
      <c r="A1169" s="445" t="s">
        <v>6123</v>
      </c>
      <c r="B1169" s="499" t="str">
        <f>IF(B$1166="","",(IFERROR(VLOOKUP(B$1166,【選択肢】!$K$3:$O$74,5,)," ")))</f>
        <v/>
      </c>
      <c r="C1169" s="500"/>
      <c r="D1169" s="499" t="str">
        <f>IF(D$1166="","",(IFERROR(VLOOKUP(D$1166,【選択肢】!$K$3:$O$74,5,)," ")))</f>
        <v/>
      </c>
      <c r="E1169" s="500"/>
      <c r="F1169" s="499" t="str">
        <f>IF(F$1166="","",(IFERROR(VLOOKUP(F$1166,【選択肢】!$K$3:$O$74,5,)," ")))</f>
        <v/>
      </c>
      <c r="G1169" s="500"/>
      <c r="H1169" s="444"/>
      <c r="I1169" s="441"/>
    </row>
    <row r="1170" spans="1:9" ht="20.149999999999999" customHeight="1" thickBot="1" x14ac:dyDescent="0.25">
      <c r="A1170" s="443" t="s">
        <v>12</v>
      </c>
      <c r="B1170" s="488"/>
      <c r="C1170" s="489"/>
      <c r="D1170" s="488"/>
      <c r="E1170" s="489"/>
      <c r="F1170" s="490"/>
      <c r="G1170" s="491"/>
      <c r="H1170" s="442"/>
      <c r="I1170" s="441"/>
    </row>
    <row r="1171" spans="1:9" ht="20.149999999999999" customHeight="1" x14ac:dyDescent="0.2">
      <c r="A1171" s="502" t="s">
        <v>6122</v>
      </c>
      <c r="B1171" s="503"/>
      <c r="C1171" s="503"/>
      <c r="D1171" s="503"/>
      <c r="E1171" s="503"/>
      <c r="F1171" s="503"/>
      <c r="G1171" s="503"/>
      <c r="H1171" s="504"/>
      <c r="I1171" s="467"/>
    </row>
    <row r="1172" spans="1:9" ht="20.149999999999999" customHeight="1" x14ac:dyDescent="0.2">
      <c r="A1172" s="440" t="s">
        <v>29</v>
      </c>
      <c r="B1172" s="439" t="s">
        <v>2</v>
      </c>
      <c r="C1172" s="438" t="s">
        <v>6112</v>
      </c>
      <c r="D1172" s="437" t="s">
        <v>6121</v>
      </c>
      <c r="E1172" s="440" t="s">
        <v>29</v>
      </c>
      <c r="F1172" s="439" t="s">
        <v>2</v>
      </c>
      <c r="G1172" s="438" t="s">
        <v>6112</v>
      </c>
      <c r="H1172" s="437" t="s">
        <v>6121</v>
      </c>
      <c r="I1172" s="467"/>
    </row>
    <row r="1173" spans="1:9" ht="20.149999999999999" customHeight="1" x14ac:dyDescent="0.2">
      <c r="A1173" s="433"/>
      <c r="B1173" s="435"/>
      <c r="C1173" s="431" t="str">
        <f>IF(ISERROR(VLOOKUP($A1173,参加者名簿!$A:$D,2,FALSE))=TRUE,"",VLOOKUP($A1173,参加者名簿!$A:$D,2,FALSE))</f>
        <v/>
      </c>
      <c r="D1173" s="434"/>
      <c r="E1173" s="433"/>
      <c r="F1173" s="435"/>
      <c r="G1173" s="431" t="str">
        <f>IF(ISERROR(VLOOKUP($E1173,参加者名簿!$A:$D,2,FALSE))=TRUE,"",VLOOKUP($E1173,参加者名簿!$A:$D,2,FALSE))</f>
        <v/>
      </c>
      <c r="H1173" s="430"/>
      <c r="I1173" s="417"/>
    </row>
    <row r="1174" spans="1:9" ht="20.149999999999999" customHeight="1" x14ac:dyDescent="0.2">
      <c r="A1174" s="433"/>
      <c r="B1174" s="435"/>
      <c r="C1174" s="431" t="str">
        <f>IF(ISERROR(VLOOKUP($A1174,参加者名簿!$A:$D,2,FALSE))=TRUE,"",VLOOKUP($A1174,参加者名簿!$A:$D,2,FALSE))</f>
        <v/>
      </c>
      <c r="D1174" s="434"/>
      <c r="E1174" s="433"/>
      <c r="F1174" s="435"/>
      <c r="G1174" s="431" t="str">
        <f>IF(ISERROR(VLOOKUP($E1174,参加者名簿!$A:$D,2,FALSE))=TRUE,"",VLOOKUP($E1174,参加者名簿!$A:$D,2,FALSE))</f>
        <v/>
      </c>
      <c r="H1174" s="430"/>
      <c r="I1174" s="417"/>
    </row>
    <row r="1175" spans="1:9" ht="20.149999999999999" customHeight="1" x14ac:dyDescent="0.2">
      <c r="A1175" s="433"/>
      <c r="B1175" s="435"/>
      <c r="C1175" s="431" t="str">
        <f>IF(ISERROR(VLOOKUP($A1175,参加者名簿!$A:$D,2,FALSE))=TRUE,"",VLOOKUP($A1175,参加者名簿!$A:$D,2,FALSE))</f>
        <v/>
      </c>
      <c r="D1175" s="434"/>
      <c r="E1175" s="433"/>
      <c r="F1175" s="435"/>
      <c r="G1175" s="431" t="str">
        <f>IF(ISERROR(VLOOKUP($E1175,参加者名簿!$A:$D,2,FALSE))=TRUE,"",VLOOKUP($E1175,参加者名簿!$A:$D,2,FALSE))</f>
        <v/>
      </c>
      <c r="H1175" s="430"/>
      <c r="I1175" s="417"/>
    </row>
    <row r="1176" spans="1:9" ht="20.149999999999999" customHeight="1" x14ac:dyDescent="0.2">
      <c r="A1176" s="433"/>
      <c r="B1176" s="435"/>
      <c r="C1176" s="431" t="str">
        <f>IF(ISERROR(VLOOKUP($A1176,参加者名簿!$A:$D,2,FALSE))=TRUE,"",VLOOKUP($A1176,参加者名簿!$A:$D,2,FALSE))</f>
        <v/>
      </c>
      <c r="D1176" s="434"/>
      <c r="E1176" s="433"/>
      <c r="F1176" s="435"/>
      <c r="G1176" s="431" t="str">
        <f>IF(ISERROR(VLOOKUP($E1176,参加者名簿!$A:$D,2,FALSE))=TRUE,"",VLOOKUP($E1176,参加者名簿!$A:$D,2,FALSE))</f>
        <v/>
      </c>
      <c r="H1176" s="430"/>
      <c r="I1176" s="417"/>
    </row>
    <row r="1177" spans="1:9" ht="20.149999999999999" customHeight="1" x14ac:dyDescent="0.2">
      <c r="A1177" s="433"/>
      <c r="B1177" s="435"/>
      <c r="C1177" s="431" t="str">
        <f>IF(ISERROR(VLOOKUP($A1177,参加者名簿!$A:$D,2,FALSE))=TRUE,"",VLOOKUP($A1177,参加者名簿!$A:$D,2,FALSE))</f>
        <v/>
      </c>
      <c r="D1177" s="434"/>
      <c r="E1177" s="433"/>
      <c r="F1177" s="435"/>
      <c r="G1177" s="431" t="str">
        <f>IF(ISERROR(VLOOKUP($E1177,参加者名簿!$A:$D,2,FALSE))=TRUE,"",VLOOKUP($E1177,参加者名簿!$A:$D,2,FALSE))</f>
        <v/>
      </c>
      <c r="H1177" s="430"/>
      <c r="I1177" s="417"/>
    </row>
    <row r="1178" spans="1:9" ht="20.149999999999999" customHeight="1" x14ac:dyDescent="0.2">
      <c r="A1178" s="433"/>
      <c r="B1178" s="435"/>
      <c r="C1178" s="431" t="str">
        <f>IF(ISERROR(VLOOKUP($A1178,参加者名簿!$A:$D,2,FALSE))=TRUE,"",VLOOKUP($A1178,参加者名簿!$A:$D,2,FALSE))</f>
        <v/>
      </c>
      <c r="D1178" s="434"/>
      <c r="E1178" s="433"/>
      <c r="F1178" s="435"/>
      <c r="G1178" s="431" t="str">
        <f>IF(ISERROR(VLOOKUP($E1178,参加者名簿!$A:$D,2,FALSE))=TRUE,"",VLOOKUP($E1178,参加者名簿!$A:$D,2,FALSE))</f>
        <v/>
      </c>
      <c r="H1178" s="430"/>
      <c r="I1178" s="417"/>
    </row>
    <row r="1179" spans="1:9" ht="20.149999999999999" customHeight="1" x14ac:dyDescent="0.2">
      <c r="A1179" s="433"/>
      <c r="B1179" s="432"/>
      <c r="C1179" s="431" t="str">
        <f>IF(ISERROR(VLOOKUP($A1179,参加者名簿!$A:$D,2,FALSE))=TRUE,"",VLOOKUP($A1179,参加者名簿!$A:$D,2,FALSE))</f>
        <v/>
      </c>
      <c r="D1179" s="434"/>
      <c r="E1179" s="433"/>
      <c r="F1179" s="435"/>
      <c r="G1179" s="431" t="str">
        <f>IF(ISERROR(VLOOKUP($E1179,参加者名簿!$A:$D,2,FALSE))=TRUE,"",VLOOKUP($E1179,参加者名簿!$A:$D,2,FALSE))</f>
        <v/>
      </c>
      <c r="H1179" s="430"/>
      <c r="I1179" s="417"/>
    </row>
    <row r="1180" spans="1:9" ht="20.149999999999999" customHeight="1" x14ac:dyDescent="0.2">
      <c r="A1180" s="433"/>
      <c r="B1180" s="432"/>
      <c r="C1180" s="431" t="str">
        <f>IF(ISERROR(VLOOKUP($A1180,参加者名簿!$A:$D,2,FALSE))=TRUE,"",VLOOKUP($A1180,参加者名簿!$A:$D,2,FALSE))</f>
        <v/>
      </c>
      <c r="D1180" s="434"/>
      <c r="E1180" s="433"/>
      <c r="F1180" s="435"/>
      <c r="G1180" s="431" t="str">
        <f>IF(ISERROR(VLOOKUP($E1180,参加者名簿!$A:$D,2,FALSE))=TRUE,"",VLOOKUP($E1180,参加者名簿!$A:$D,2,FALSE))</f>
        <v/>
      </c>
      <c r="H1180" s="430"/>
      <c r="I1180" s="417"/>
    </row>
    <row r="1181" spans="1:9" ht="20.149999999999999" customHeight="1" x14ac:dyDescent="0.2">
      <c r="A1181" s="433"/>
      <c r="B1181" s="432"/>
      <c r="C1181" s="431" t="str">
        <f>IF(ISERROR(VLOOKUP($A1181,参加者名簿!$A:$D,2,FALSE))=TRUE,"",VLOOKUP($A1181,参加者名簿!$A:$D,2,FALSE))</f>
        <v/>
      </c>
      <c r="D1181" s="434"/>
      <c r="E1181" s="433"/>
      <c r="F1181" s="435"/>
      <c r="G1181" s="431" t="str">
        <f>IF(ISERROR(VLOOKUP($E1181,参加者名簿!$A:$D,2,FALSE))=TRUE,"",VLOOKUP($E1181,参加者名簿!$A:$D,2,FALSE))</f>
        <v/>
      </c>
      <c r="H1181" s="430"/>
      <c r="I1181" s="417"/>
    </row>
    <row r="1182" spans="1:9" ht="20.149999999999999" customHeight="1" x14ac:dyDescent="0.2">
      <c r="A1182" s="433"/>
      <c r="B1182" s="432"/>
      <c r="C1182" s="431" t="str">
        <f>IF(ISERROR(VLOOKUP($A1182,参加者名簿!$A:$D,2,FALSE))=TRUE,"",VLOOKUP($A1182,参加者名簿!$A:$D,2,FALSE))</f>
        <v/>
      </c>
      <c r="D1182" s="434"/>
      <c r="E1182" s="433"/>
      <c r="F1182" s="435"/>
      <c r="G1182" s="431" t="str">
        <f>IF(ISERROR(VLOOKUP($E1182,参加者名簿!$A:$D,2,FALSE))=TRUE,"",VLOOKUP($E1182,参加者名簿!$A:$D,2,FALSE))</f>
        <v/>
      </c>
      <c r="H1182" s="430"/>
      <c r="I1182" s="417"/>
    </row>
    <row r="1183" spans="1:9" ht="20.149999999999999" customHeight="1" x14ac:dyDescent="0.2">
      <c r="A1183" s="433"/>
      <c r="B1183" s="432"/>
      <c r="C1183" s="431" t="str">
        <f>IF(ISERROR(VLOOKUP($A1183,参加者名簿!$A:$D,2,FALSE))=TRUE,"",VLOOKUP($A1183,参加者名簿!$A:$D,2,FALSE))</f>
        <v/>
      </c>
      <c r="D1183" s="434"/>
      <c r="E1183" s="433"/>
      <c r="F1183" s="435"/>
      <c r="G1183" s="431" t="str">
        <f>IF(ISERROR(VLOOKUP($E1183,参加者名簿!$A:$D,2,FALSE))=TRUE,"",VLOOKUP($E1183,参加者名簿!$A:$D,2,FALSE))</f>
        <v/>
      </c>
      <c r="H1183" s="430"/>
      <c r="I1183" s="417"/>
    </row>
    <row r="1184" spans="1:9" ht="20.149999999999999" customHeight="1" x14ac:dyDescent="0.2">
      <c r="A1184" s="433"/>
      <c r="B1184" s="432"/>
      <c r="C1184" s="431" t="str">
        <f>IF(ISERROR(VLOOKUP($A1184,参加者名簿!$A:$D,2,FALSE))=TRUE,"",VLOOKUP($A1184,参加者名簿!$A:$D,2,FALSE))</f>
        <v/>
      </c>
      <c r="D1184" s="434"/>
      <c r="E1184" s="433"/>
      <c r="F1184" s="435"/>
      <c r="G1184" s="431" t="str">
        <f>IF(ISERROR(VLOOKUP($E1184,参加者名簿!$A:$D,2,FALSE))=TRUE,"",VLOOKUP($E1184,参加者名簿!$A:$D,2,FALSE))</f>
        <v/>
      </c>
      <c r="H1184" s="430"/>
      <c r="I1184" s="417"/>
    </row>
    <row r="1185" spans="1:9" ht="20.149999999999999" customHeight="1" x14ac:dyDescent="0.2">
      <c r="A1185" s="433"/>
      <c r="B1185" s="432"/>
      <c r="C1185" s="431" t="str">
        <f>IF(ISERROR(VLOOKUP($A1185,参加者名簿!$A:$D,2,FALSE))=TRUE,"",VLOOKUP($A1185,参加者名簿!$A:$D,2,FALSE))</f>
        <v/>
      </c>
      <c r="D1185" s="434"/>
      <c r="E1185" s="433"/>
      <c r="F1185" s="435"/>
      <c r="G1185" s="431" t="str">
        <f>IF(ISERROR(VLOOKUP($E1185,参加者名簿!$A:$D,2,FALSE))=TRUE,"",VLOOKUP($E1185,参加者名簿!$A:$D,2,FALSE))</f>
        <v/>
      </c>
      <c r="H1185" s="430"/>
      <c r="I1185" s="417"/>
    </row>
    <row r="1186" spans="1:9" ht="20.149999999999999" customHeight="1" x14ac:dyDescent="0.2">
      <c r="A1186" s="433"/>
      <c r="B1186" s="432"/>
      <c r="C1186" s="431" t="str">
        <f>IF(ISERROR(VLOOKUP($A1186,参加者名簿!$A:$D,2,FALSE))=TRUE,"",VLOOKUP($A1186,参加者名簿!$A:$D,2,FALSE))</f>
        <v/>
      </c>
      <c r="D1186" s="434"/>
      <c r="E1186" s="433"/>
      <c r="F1186" s="435"/>
      <c r="G1186" s="431" t="str">
        <f>IF(ISERROR(VLOOKUP($E1186,参加者名簿!$A:$D,2,FALSE))=TRUE,"",VLOOKUP($E1186,参加者名簿!$A:$D,2,FALSE))</f>
        <v/>
      </c>
      <c r="H1186" s="430"/>
      <c r="I1186" s="417"/>
    </row>
    <row r="1187" spans="1:9" ht="20.149999999999999" customHeight="1" x14ac:dyDescent="0.2">
      <c r="A1187" s="433"/>
      <c r="B1187" s="432"/>
      <c r="C1187" s="431" t="str">
        <f>IF(ISERROR(VLOOKUP($A1187,参加者名簿!$A:$D,2,FALSE))=TRUE,"",VLOOKUP($A1187,参加者名簿!$A:$D,2,FALSE))</f>
        <v/>
      </c>
      <c r="D1187" s="434"/>
      <c r="E1187" s="433"/>
      <c r="F1187" s="435"/>
      <c r="G1187" s="431" t="str">
        <f>IF(ISERROR(VLOOKUP($E1187,参加者名簿!$A:$D,2,FALSE))=TRUE,"",VLOOKUP($E1187,参加者名簿!$A:$D,2,FALSE))</f>
        <v/>
      </c>
      <c r="H1187" s="430"/>
      <c r="I1187" s="417"/>
    </row>
    <row r="1188" spans="1:9" ht="20.149999999999999" customHeight="1" x14ac:dyDescent="0.2">
      <c r="A1188" s="433"/>
      <c r="B1188" s="432"/>
      <c r="C1188" s="431" t="str">
        <f>IF(ISERROR(VLOOKUP($A1188,参加者名簿!$A:$D,2,FALSE))=TRUE,"",VLOOKUP($A1188,参加者名簿!$A:$D,2,FALSE))</f>
        <v/>
      </c>
      <c r="D1188" s="434"/>
      <c r="E1188" s="433"/>
      <c r="F1188" s="432"/>
      <c r="G1188" s="431" t="str">
        <f>IF(ISERROR(VLOOKUP($E1188,参加者名簿!$A:$D,2,FALSE))=TRUE,"",VLOOKUP($E1188,参加者名簿!$A:$D,2,FALSE))</f>
        <v/>
      </c>
      <c r="H1188" s="430"/>
      <c r="I1188" s="417"/>
    </row>
    <row r="1189" spans="1:9" ht="20.149999999999999" customHeight="1" x14ac:dyDescent="0.2">
      <c r="A1189" s="433"/>
      <c r="B1189" s="432"/>
      <c r="C1189" s="431" t="str">
        <f>IF(ISERROR(VLOOKUP($A1189,参加者名簿!$A:$D,2,FALSE))=TRUE,"",VLOOKUP($A1189,参加者名簿!$A:$D,2,FALSE))</f>
        <v/>
      </c>
      <c r="D1189" s="434"/>
      <c r="E1189" s="433"/>
      <c r="F1189" s="432"/>
      <c r="G1189" s="431" t="str">
        <f>IF(ISERROR(VLOOKUP($E1189,参加者名簿!$A:$D,2,FALSE))=TRUE,"",VLOOKUP($E1189,参加者名簿!$A:$D,2,FALSE))</f>
        <v/>
      </c>
      <c r="H1189" s="430"/>
      <c r="I1189" s="417"/>
    </row>
    <row r="1190" spans="1:9" ht="20.149999999999999" customHeight="1" x14ac:dyDescent="0.2">
      <c r="A1190" s="433"/>
      <c r="B1190" s="432"/>
      <c r="C1190" s="431" t="str">
        <f>IF(ISERROR(VLOOKUP($A1190,参加者名簿!$A:$D,2,FALSE))=TRUE,"",VLOOKUP($A1190,参加者名簿!$A:$D,2,FALSE))</f>
        <v/>
      </c>
      <c r="D1190" s="434"/>
      <c r="E1190" s="433"/>
      <c r="F1190" s="432"/>
      <c r="G1190" s="431" t="str">
        <f>IF(ISERROR(VLOOKUP($E1190,参加者名簿!$A:$D,2,FALSE))=TRUE,"",VLOOKUP($E1190,参加者名簿!$A:$D,2,FALSE))</f>
        <v/>
      </c>
      <c r="H1190" s="430"/>
      <c r="I1190" s="417"/>
    </row>
    <row r="1191" spans="1:9" ht="20.149999999999999" customHeight="1" x14ac:dyDescent="0.2">
      <c r="A1191" s="433"/>
      <c r="B1191" s="432"/>
      <c r="C1191" s="431" t="str">
        <f>IF(ISERROR(VLOOKUP($A1191,参加者名簿!$A:$D,2,FALSE))=TRUE,"",VLOOKUP($A1191,参加者名簿!$A:$D,2,FALSE))</f>
        <v/>
      </c>
      <c r="D1191" s="434"/>
      <c r="E1191" s="433"/>
      <c r="F1191" s="432"/>
      <c r="G1191" s="431" t="str">
        <f>IF(ISERROR(VLOOKUP($E1191,参加者名簿!$A:$D,2,FALSE))=TRUE,"",VLOOKUP($E1191,参加者名簿!$A:$D,2,FALSE))</f>
        <v/>
      </c>
      <c r="H1191" s="430"/>
      <c r="I1191" s="417"/>
    </row>
    <row r="1192" spans="1:9" ht="20.149999999999999" customHeight="1" x14ac:dyDescent="0.2">
      <c r="A1192" s="433"/>
      <c r="B1192" s="432"/>
      <c r="C1192" s="431" t="str">
        <f>IF(ISERROR(VLOOKUP($A1192,参加者名簿!$A:$D,2,FALSE))=TRUE,"",VLOOKUP($A1192,参加者名簿!$A:$D,2,FALSE))</f>
        <v/>
      </c>
      <c r="D1192" s="434"/>
      <c r="E1192" s="433"/>
      <c r="F1192" s="432"/>
      <c r="G1192" s="431" t="str">
        <f>IF(ISERROR(VLOOKUP($E1192,参加者名簿!$A:$D,2,FALSE))=TRUE,"",VLOOKUP($E1192,参加者名簿!$A:$D,2,FALSE))</f>
        <v/>
      </c>
      <c r="H1192" s="430"/>
      <c r="I1192" s="417"/>
    </row>
    <row r="1193" spans="1:9" ht="20.149999999999999" customHeight="1" thickBot="1" x14ac:dyDescent="0.25">
      <c r="A1193" s="433"/>
      <c r="B1193" s="432"/>
      <c r="C1193" s="431" t="str">
        <f>IF(ISERROR(VLOOKUP($A1193,参加者名簿!$A:$D,2,FALSE))=TRUE,"",VLOOKUP($A1193,参加者名簿!$A:$D,2,FALSE))</f>
        <v/>
      </c>
      <c r="D1193" s="434"/>
      <c r="E1193" s="433"/>
      <c r="F1193" s="432"/>
      <c r="G1193" s="431" t="str">
        <f>IF(ISERROR(VLOOKUP($E1193,参加者名簿!$A:$D,2,FALSE))=TRUE,"",VLOOKUP($E1193,参加者名簿!$A:$D,2,FALSE))</f>
        <v/>
      </c>
      <c r="H1193" s="430"/>
      <c r="I1193" s="417"/>
    </row>
    <row r="1194" spans="1:9" ht="20.149999999999999" customHeight="1" thickBot="1" x14ac:dyDescent="0.25">
      <c r="A1194" s="429" t="s">
        <v>6120</v>
      </c>
      <c r="B1194" s="428">
        <f t="shared" ref="B1194" si="92">COUNTIFS(C1173:C1193,"農業者",D1173:D1193,"○")+COUNTIFS(G1173:G1193,"農業者",H1173:H1193,"○")</f>
        <v>0</v>
      </c>
      <c r="C1194" s="505" t="s">
        <v>6119</v>
      </c>
      <c r="D1194" s="506"/>
      <c r="E1194" s="428">
        <f t="shared" ref="E1194" si="93">COUNTIFS(C1173:C1193,"農業者以外",D1173:D1193,"○")+COUNTIFS(G1173:G1193,"農業者以外",H1173:H1193,"○")</f>
        <v>0</v>
      </c>
      <c r="F1194" s="468" t="s">
        <v>6118</v>
      </c>
      <c r="G1194" s="495">
        <f t="shared" ref="G1194" si="94">SUMIF(D1173:D1193,"○",B1173:B1193)+SUMIF(H1173:H1193,"○",F1173:F1193)</f>
        <v>0</v>
      </c>
      <c r="H1194" s="496"/>
      <c r="I1194" s="426"/>
    </row>
    <row r="1195" spans="1:9" ht="20.149999999999999" customHeight="1" x14ac:dyDescent="0.2">
      <c r="A1195" s="425" t="s">
        <v>6117</v>
      </c>
      <c r="B1195" s="424"/>
      <c r="C1195" s="424"/>
      <c r="D1195" s="424"/>
      <c r="E1195" s="424"/>
      <c r="F1195" s="424"/>
      <c r="G1195" s="424"/>
      <c r="H1195" s="423"/>
      <c r="I1195" s="417"/>
    </row>
    <row r="1196" spans="1:9" ht="20.149999999999999" customHeight="1" x14ac:dyDescent="0.2">
      <c r="A1196" s="422"/>
      <c r="B1196" s="417"/>
      <c r="C1196" s="417"/>
      <c r="D1196" s="417"/>
      <c r="E1196" s="417"/>
      <c r="F1196" s="417"/>
      <c r="G1196" s="417"/>
      <c r="H1196" s="421"/>
      <c r="I1196" s="417"/>
    </row>
    <row r="1197" spans="1:9" ht="20.149999999999999" customHeight="1" x14ac:dyDescent="0.2">
      <c r="A1197" s="422"/>
      <c r="B1197" s="417"/>
      <c r="C1197" s="417"/>
      <c r="D1197" s="417"/>
      <c r="E1197" s="417"/>
      <c r="F1197" s="417"/>
      <c r="G1197" s="417"/>
      <c r="H1197" s="421"/>
      <c r="I1197" s="417"/>
    </row>
    <row r="1198" spans="1:9" ht="20.149999999999999" customHeight="1" x14ac:dyDescent="0.2">
      <c r="A1198" s="422"/>
      <c r="B1198" s="417"/>
      <c r="C1198" s="417"/>
      <c r="D1198" s="417"/>
      <c r="E1198" s="417"/>
      <c r="F1198" s="417"/>
      <c r="G1198" s="417"/>
      <c r="H1198" s="421"/>
      <c r="I1198" s="417"/>
    </row>
    <row r="1199" spans="1:9" ht="20.149999999999999" customHeight="1" x14ac:dyDescent="0.2">
      <c r="A1199" s="422"/>
      <c r="B1199" s="417"/>
      <c r="C1199" s="417"/>
      <c r="D1199" s="417"/>
      <c r="E1199" s="417"/>
      <c r="F1199" s="417"/>
      <c r="G1199" s="417"/>
      <c r="H1199" s="421"/>
      <c r="I1199" s="417"/>
    </row>
    <row r="1200" spans="1:9" ht="20.149999999999999" customHeight="1" x14ac:dyDescent="0.2">
      <c r="A1200" s="422"/>
      <c r="B1200" s="417"/>
      <c r="C1200" s="417"/>
      <c r="D1200" s="417"/>
      <c r="E1200" s="417"/>
      <c r="F1200" s="417"/>
      <c r="G1200" s="417"/>
      <c r="H1200" s="421"/>
      <c r="I1200" s="417"/>
    </row>
    <row r="1201" spans="1:19" ht="20.149999999999999" customHeight="1" x14ac:dyDescent="0.2">
      <c r="A1201" s="422"/>
      <c r="B1201" s="417"/>
      <c r="C1201" s="417"/>
      <c r="D1201" s="417"/>
      <c r="E1201" s="417"/>
      <c r="F1201" s="417"/>
      <c r="G1201" s="417"/>
      <c r="H1201" s="421"/>
      <c r="I1201" s="417"/>
    </row>
    <row r="1202" spans="1:19" ht="20.149999999999999" customHeight="1" x14ac:dyDescent="0.2">
      <c r="A1202" s="422"/>
      <c r="B1202" s="417"/>
      <c r="C1202" s="417"/>
      <c r="D1202" s="417"/>
      <c r="E1202" s="417"/>
      <c r="F1202" s="417"/>
      <c r="G1202" s="417"/>
      <c r="H1202" s="421"/>
      <c r="I1202" s="417"/>
    </row>
    <row r="1203" spans="1:19" ht="20.149999999999999" customHeight="1" thickBot="1" x14ac:dyDescent="0.25">
      <c r="A1203" s="420"/>
      <c r="B1203" s="419"/>
      <c r="C1203" s="419"/>
      <c r="D1203" s="419"/>
      <c r="E1203" s="419"/>
      <c r="F1203" s="419"/>
      <c r="G1203" s="419"/>
      <c r="H1203" s="418"/>
      <c r="I1203" s="417"/>
    </row>
    <row r="1204" spans="1:19" ht="20.149999999999999" customHeight="1" thickBot="1" x14ac:dyDescent="0.25">
      <c r="A1204" s="416" t="s">
        <v>6116</v>
      </c>
      <c r="B1204" s="415" t="s">
        <v>6115</v>
      </c>
      <c r="C1204" s="415" t="s">
        <v>6114</v>
      </c>
      <c r="D1204" s="414"/>
    </row>
    <row r="1205" spans="1:19" ht="20.149999999999999" customHeight="1" thickBot="1" x14ac:dyDescent="0.35">
      <c r="A1205" s="465" t="str">
        <f t="shared" ref="A1205:C1205" si="95">A1162</f>
        <v>令和</v>
      </c>
      <c r="B1205" s="469">
        <f t="shared" si="95"/>
        <v>0</v>
      </c>
      <c r="C1205" s="789" t="str">
        <f>C1162</f>
        <v>年度　多面的機能支払交付金に係る作業日報</v>
      </c>
      <c r="D1205" s="789"/>
      <c r="E1205" s="789"/>
      <c r="F1205" s="789"/>
      <c r="G1205" s="463" t="s">
        <v>6132</v>
      </c>
      <c r="H1205" s="462">
        <f t="shared" ref="H1205" si="96">H1162+1</f>
        <v>29</v>
      </c>
      <c r="I1205" s="461">
        <f t="shared" ref="I1205" si="97">H1205</f>
        <v>29</v>
      </c>
      <c r="J1205" s="455">
        <f t="shared" ref="J1205" si="98">F1206</f>
        <v>0</v>
      </c>
      <c r="K1205" s="455">
        <f t="shared" ref="K1205" si="99">B1207</f>
        <v>0</v>
      </c>
      <c r="L1205" s="460" t="e">
        <f t="shared" ref="L1205" si="100">F1207-J1208</f>
        <v>#VALUE!</v>
      </c>
      <c r="M1205" s="459">
        <f t="shared" ref="M1205" si="101">B1237</f>
        <v>0</v>
      </c>
      <c r="N1205" s="459">
        <f t="shared" ref="N1205" si="102">E1237</f>
        <v>0</v>
      </c>
      <c r="O1205" s="455">
        <f t="shared" ref="O1205" si="103">B1209</f>
        <v>0</v>
      </c>
      <c r="P1205" s="455">
        <f t="shared" ref="P1205" si="104">D1209</f>
        <v>0</v>
      </c>
      <c r="Q1205" s="455">
        <f t="shared" ref="Q1205" si="105">F1209</f>
        <v>0</v>
      </c>
      <c r="R1205" s="1">
        <f t="shared" ref="R1205" si="106">B1213</f>
        <v>0</v>
      </c>
      <c r="S1205" s="1">
        <f t="shared" ref="S1205" si="107">D1213</f>
        <v>0</v>
      </c>
    </row>
    <row r="1206" spans="1:19" ht="20.149999999999999" customHeight="1" thickBot="1" x14ac:dyDescent="0.35">
      <c r="A1206" s="458" t="s">
        <v>6131</v>
      </c>
      <c r="B1206" s="501">
        <f t="shared" ref="B1206" si="108">B1163</f>
        <v>0</v>
      </c>
      <c r="C1206" s="501"/>
      <c r="D1206" s="501"/>
      <c r="E1206" s="457" t="s">
        <v>6130</v>
      </c>
      <c r="F1206" s="512"/>
      <c r="G1206" s="513"/>
      <c r="H1206" s="514"/>
      <c r="I1206" s="456"/>
      <c r="M1206" s="455"/>
      <c r="N1206" s="455"/>
      <c r="O1206" s="455"/>
      <c r="P1206" s="455"/>
      <c r="Q1206" s="455"/>
      <c r="R1206" s="455"/>
    </row>
    <row r="1207" spans="1:19" ht="20.149999999999999" customHeight="1" x14ac:dyDescent="0.2">
      <c r="A1207" s="449" t="s">
        <v>173</v>
      </c>
      <c r="B1207" s="454"/>
      <c r="C1207" s="509" t="s">
        <v>6127</v>
      </c>
      <c r="D1207" s="509"/>
      <c r="E1207" s="454"/>
      <c r="F1207" s="453" t="str">
        <f t="shared" ref="F1207:F1208" si="109">IF((E1207-B1207)*24=0,"",(E1207-B1207)*24)</f>
        <v/>
      </c>
      <c r="G1207" s="510" t="s">
        <v>6126</v>
      </c>
      <c r="H1207" s="511"/>
      <c r="I1207" s="450"/>
    </row>
    <row r="1208" spans="1:19" ht="20.149999999999999" customHeight="1" thickBot="1" x14ac:dyDescent="0.25">
      <c r="A1208" s="445" t="s">
        <v>6128</v>
      </c>
      <c r="B1208" s="452"/>
      <c r="C1208" s="492" t="s">
        <v>6127</v>
      </c>
      <c r="D1208" s="492"/>
      <c r="E1208" s="452"/>
      <c r="F1208" s="451" t="str">
        <f t="shared" si="109"/>
        <v/>
      </c>
      <c r="G1208" s="493" t="s">
        <v>6126</v>
      </c>
      <c r="H1208" s="494"/>
      <c r="I1208" s="450"/>
      <c r="J1208" s="1">
        <f t="shared" ref="J1208" si="110">IF(F1208="",0,F1208)</f>
        <v>0</v>
      </c>
    </row>
    <row r="1209" spans="1:19" ht="20.149999999999999" customHeight="1" thickTop="1" x14ac:dyDescent="0.2">
      <c r="A1209" s="449" t="s">
        <v>6125</v>
      </c>
      <c r="B1209" s="497"/>
      <c r="C1209" s="498"/>
      <c r="D1209" s="497"/>
      <c r="E1209" s="498"/>
      <c r="F1209" s="497"/>
      <c r="G1209" s="498"/>
      <c r="H1209" s="448"/>
      <c r="I1209" s="441"/>
    </row>
    <row r="1210" spans="1:19" ht="20.149999999999999" customHeight="1" x14ac:dyDescent="0.2">
      <c r="A1210" s="447" t="s">
        <v>6124</v>
      </c>
      <c r="B1210" s="499" t="str">
        <f>IF(B$1209="","",(IFERROR(VLOOKUP(B$1209,【選択肢】!$K$3:$O$74,2,)," ")))</f>
        <v/>
      </c>
      <c r="C1210" s="500"/>
      <c r="D1210" s="499" t="str">
        <f>IF(D$1209="","",(IFERROR(VLOOKUP(D$1209,【選択肢】!$K$3:$O$74,2,)," ")))</f>
        <v/>
      </c>
      <c r="E1210" s="500"/>
      <c r="F1210" s="499" t="str">
        <f>IF(F$1209="","",(IFERROR(VLOOKUP(F$1209,【選択肢】!$K$3:$O$74,2,)," ")))</f>
        <v/>
      </c>
      <c r="G1210" s="500"/>
      <c r="H1210" s="446"/>
      <c r="I1210" s="441"/>
    </row>
    <row r="1211" spans="1:19" ht="20.149999999999999" customHeight="1" x14ac:dyDescent="0.2">
      <c r="A1211" s="447" t="s">
        <v>5</v>
      </c>
      <c r="B1211" s="499" t="str">
        <f>IF(B$1209="","",(IFERROR(VLOOKUP(B$1209,【選択肢】!$K$3:$O$74,4,)," ")))</f>
        <v/>
      </c>
      <c r="C1211" s="500"/>
      <c r="D1211" s="499" t="str">
        <f>IF(D$1209="","",(IFERROR(VLOOKUP(D$1209,【選択肢】!$K$3:$O$74,4,)," ")))</f>
        <v/>
      </c>
      <c r="E1211" s="500"/>
      <c r="F1211" s="499" t="str">
        <f>IF(F$1209="","",(IFERROR(VLOOKUP(F$1209,【選択肢】!$K$3:$O$74,4,)," ")))</f>
        <v/>
      </c>
      <c r="G1211" s="500"/>
      <c r="H1211" s="446"/>
      <c r="I1211" s="441"/>
    </row>
    <row r="1212" spans="1:19" ht="20.149999999999999" customHeight="1" x14ac:dyDescent="0.2">
      <c r="A1212" s="445" t="s">
        <v>6123</v>
      </c>
      <c r="B1212" s="499" t="str">
        <f>IF(B$1209="","",(IFERROR(VLOOKUP(B$1209,【選択肢】!$K$3:$O$74,5,)," ")))</f>
        <v/>
      </c>
      <c r="C1212" s="500"/>
      <c r="D1212" s="499" t="str">
        <f>IF(D$1209="","",(IFERROR(VLOOKUP(D$1209,【選択肢】!$K$3:$O$74,5,)," ")))</f>
        <v/>
      </c>
      <c r="E1212" s="500"/>
      <c r="F1212" s="499" t="str">
        <f>IF(F$1209="","",(IFERROR(VLOOKUP(F$1209,【選択肢】!$K$3:$O$74,5,)," ")))</f>
        <v/>
      </c>
      <c r="G1212" s="500"/>
      <c r="H1212" s="444"/>
      <c r="I1212" s="441"/>
    </row>
    <row r="1213" spans="1:19" ht="20.149999999999999" customHeight="1" thickBot="1" x14ac:dyDescent="0.25">
      <c r="A1213" s="443" t="s">
        <v>12</v>
      </c>
      <c r="B1213" s="488"/>
      <c r="C1213" s="489"/>
      <c r="D1213" s="488"/>
      <c r="E1213" s="489"/>
      <c r="F1213" s="490"/>
      <c r="G1213" s="491"/>
      <c r="H1213" s="442"/>
      <c r="I1213" s="441"/>
    </row>
    <row r="1214" spans="1:19" ht="20.149999999999999" customHeight="1" x14ac:dyDescent="0.2">
      <c r="A1214" s="502" t="s">
        <v>6122</v>
      </c>
      <c r="B1214" s="503"/>
      <c r="C1214" s="503"/>
      <c r="D1214" s="503"/>
      <c r="E1214" s="503"/>
      <c r="F1214" s="503"/>
      <c r="G1214" s="503"/>
      <c r="H1214" s="504"/>
      <c r="I1214" s="467"/>
    </row>
    <row r="1215" spans="1:19" ht="20.149999999999999" customHeight="1" x14ac:dyDescent="0.2">
      <c r="A1215" s="440" t="s">
        <v>29</v>
      </c>
      <c r="B1215" s="439" t="s">
        <v>2</v>
      </c>
      <c r="C1215" s="438" t="s">
        <v>6112</v>
      </c>
      <c r="D1215" s="437" t="s">
        <v>6121</v>
      </c>
      <c r="E1215" s="440" t="s">
        <v>29</v>
      </c>
      <c r="F1215" s="439" t="s">
        <v>2</v>
      </c>
      <c r="G1215" s="438" t="s">
        <v>6112</v>
      </c>
      <c r="H1215" s="437" t="s">
        <v>6121</v>
      </c>
      <c r="I1215" s="467"/>
    </row>
    <row r="1216" spans="1:19" ht="20.149999999999999" customHeight="1" x14ac:dyDescent="0.2">
      <c r="A1216" s="433"/>
      <c r="B1216" s="435"/>
      <c r="C1216" s="431" t="str">
        <f>IF(ISERROR(VLOOKUP($A1216,参加者名簿!$A:$D,2,FALSE))=TRUE,"",VLOOKUP($A1216,参加者名簿!$A:$D,2,FALSE))</f>
        <v/>
      </c>
      <c r="D1216" s="434"/>
      <c r="E1216" s="433"/>
      <c r="F1216" s="435"/>
      <c r="G1216" s="431" t="str">
        <f>IF(ISERROR(VLOOKUP($E1216,参加者名簿!$A:$D,2,FALSE))=TRUE,"",VLOOKUP($E1216,参加者名簿!$A:$D,2,FALSE))</f>
        <v/>
      </c>
      <c r="H1216" s="430"/>
      <c r="I1216" s="417"/>
    </row>
    <row r="1217" spans="1:9" ht="20.149999999999999" customHeight="1" x14ac:dyDescent="0.2">
      <c r="A1217" s="433"/>
      <c r="B1217" s="435"/>
      <c r="C1217" s="431" t="str">
        <f>IF(ISERROR(VLOOKUP($A1217,参加者名簿!$A:$D,2,FALSE))=TRUE,"",VLOOKUP($A1217,参加者名簿!$A:$D,2,FALSE))</f>
        <v/>
      </c>
      <c r="D1217" s="434"/>
      <c r="E1217" s="433"/>
      <c r="F1217" s="435"/>
      <c r="G1217" s="431" t="str">
        <f>IF(ISERROR(VLOOKUP($E1217,参加者名簿!$A:$D,2,FALSE))=TRUE,"",VLOOKUP($E1217,参加者名簿!$A:$D,2,FALSE))</f>
        <v/>
      </c>
      <c r="H1217" s="430"/>
      <c r="I1217" s="417"/>
    </row>
    <row r="1218" spans="1:9" ht="20.149999999999999" customHeight="1" x14ac:dyDescent="0.2">
      <c r="A1218" s="433"/>
      <c r="B1218" s="435"/>
      <c r="C1218" s="431" t="str">
        <f>IF(ISERROR(VLOOKUP($A1218,参加者名簿!$A:$D,2,FALSE))=TRUE,"",VLOOKUP($A1218,参加者名簿!$A:$D,2,FALSE))</f>
        <v/>
      </c>
      <c r="D1218" s="434"/>
      <c r="E1218" s="433"/>
      <c r="F1218" s="435"/>
      <c r="G1218" s="431" t="str">
        <f>IF(ISERROR(VLOOKUP($E1218,参加者名簿!$A:$D,2,FALSE))=TRUE,"",VLOOKUP($E1218,参加者名簿!$A:$D,2,FALSE))</f>
        <v/>
      </c>
      <c r="H1218" s="430"/>
      <c r="I1218" s="417"/>
    </row>
    <row r="1219" spans="1:9" ht="20.149999999999999" customHeight="1" x14ac:dyDescent="0.2">
      <c r="A1219" s="433"/>
      <c r="B1219" s="435"/>
      <c r="C1219" s="431" t="str">
        <f>IF(ISERROR(VLOOKUP($A1219,参加者名簿!$A:$D,2,FALSE))=TRUE,"",VLOOKUP($A1219,参加者名簿!$A:$D,2,FALSE))</f>
        <v/>
      </c>
      <c r="D1219" s="434"/>
      <c r="E1219" s="433"/>
      <c r="F1219" s="435"/>
      <c r="G1219" s="431" t="str">
        <f>IF(ISERROR(VLOOKUP($E1219,参加者名簿!$A:$D,2,FALSE))=TRUE,"",VLOOKUP($E1219,参加者名簿!$A:$D,2,FALSE))</f>
        <v/>
      </c>
      <c r="H1219" s="430"/>
      <c r="I1219" s="417"/>
    </row>
    <row r="1220" spans="1:9" ht="20.149999999999999" customHeight="1" x14ac:dyDescent="0.2">
      <c r="A1220" s="433"/>
      <c r="B1220" s="435"/>
      <c r="C1220" s="431" t="str">
        <f>IF(ISERROR(VLOOKUP($A1220,参加者名簿!$A:$D,2,FALSE))=TRUE,"",VLOOKUP($A1220,参加者名簿!$A:$D,2,FALSE))</f>
        <v/>
      </c>
      <c r="D1220" s="434"/>
      <c r="E1220" s="433"/>
      <c r="F1220" s="435"/>
      <c r="G1220" s="431" t="str">
        <f>IF(ISERROR(VLOOKUP($E1220,参加者名簿!$A:$D,2,FALSE))=TRUE,"",VLOOKUP($E1220,参加者名簿!$A:$D,2,FALSE))</f>
        <v/>
      </c>
      <c r="H1220" s="430"/>
      <c r="I1220" s="417"/>
    </row>
    <row r="1221" spans="1:9" ht="20.149999999999999" customHeight="1" x14ac:dyDescent="0.2">
      <c r="A1221" s="433"/>
      <c r="B1221" s="435"/>
      <c r="C1221" s="431" t="str">
        <f>IF(ISERROR(VLOOKUP($A1221,参加者名簿!$A:$D,2,FALSE))=TRUE,"",VLOOKUP($A1221,参加者名簿!$A:$D,2,FALSE))</f>
        <v/>
      </c>
      <c r="D1221" s="434"/>
      <c r="E1221" s="433"/>
      <c r="F1221" s="435"/>
      <c r="G1221" s="431" t="str">
        <f>IF(ISERROR(VLOOKUP($E1221,参加者名簿!$A:$D,2,FALSE))=TRUE,"",VLOOKUP($E1221,参加者名簿!$A:$D,2,FALSE))</f>
        <v/>
      </c>
      <c r="H1221" s="430"/>
      <c r="I1221" s="417"/>
    </row>
    <row r="1222" spans="1:9" ht="20.149999999999999" customHeight="1" x14ac:dyDescent="0.2">
      <c r="A1222" s="433"/>
      <c r="B1222" s="432"/>
      <c r="C1222" s="431" t="str">
        <f>IF(ISERROR(VLOOKUP($A1222,参加者名簿!$A:$D,2,FALSE))=TRUE,"",VLOOKUP($A1222,参加者名簿!$A:$D,2,FALSE))</f>
        <v/>
      </c>
      <c r="D1222" s="434"/>
      <c r="E1222" s="433"/>
      <c r="F1222" s="435"/>
      <c r="G1222" s="431" t="str">
        <f>IF(ISERROR(VLOOKUP($E1222,参加者名簿!$A:$D,2,FALSE))=TRUE,"",VLOOKUP($E1222,参加者名簿!$A:$D,2,FALSE))</f>
        <v/>
      </c>
      <c r="H1222" s="430"/>
      <c r="I1222" s="417"/>
    </row>
    <row r="1223" spans="1:9" ht="20.149999999999999" customHeight="1" x14ac:dyDescent="0.2">
      <c r="A1223" s="433"/>
      <c r="B1223" s="432"/>
      <c r="C1223" s="431" t="str">
        <f>IF(ISERROR(VLOOKUP($A1223,参加者名簿!$A:$D,2,FALSE))=TRUE,"",VLOOKUP($A1223,参加者名簿!$A:$D,2,FALSE))</f>
        <v/>
      </c>
      <c r="D1223" s="434"/>
      <c r="E1223" s="433"/>
      <c r="F1223" s="435"/>
      <c r="G1223" s="431" t="str">
        <f>IF(ISERROR(VLOOKUP($E1223,参加者名簿!$A:$D,2,FALSE))=TRUE,"",VLOOKUP($E1223,参加者名簿!$A:$D,2,FALSE))</f>
        <v/>
      </c>
      <c r="H1223" s="430"/>
      <c r="I1223" s="417"/>
    </row>
    <row r="1224" spans="1:9" ht="20.149999999999999" customHeight="1" x14ac:dyDescent="0.2">
      <c r="A1224" s="433"/>
      <c r="B1224" s="432"/>
      <c r="C1224" s="431" t="str">
        <f>IF(ISERROR(VLOOKUP($A1224,参加者名簿!$A:$D,2,FALSE))=TRUE,"",VLOOKUP($A1224,参加者名簿!$A:$D,2,FALSE))</f>
        <v/>
      </c>
      <c r="D1224" s="434"/>
      <c r="E1224" s="433"/>
      <c r="F1224" s="435"/>
      <c r="G1224" s="431" t="str">
        <f>IF(ISERROR(VLOOKUP($E1224,参加者名簿!$A:$D,2,FALSE))=TRUE,"",VLOOKUP($E1224,参加者名簿!$A:$D,2,FALSE))</f>
        <v/>
      </c>
      <c r="H1224" s="430"/>
      <c r="I1224" s="417"/>
    </row>
    <row r="1225" spans="1:9" ht="20.149999999999999" customHeight="1" x14ac:dyDescent="0.2">
      <c r="A1225" s="433"/>
      <c r="B1225" s="432"/>
      <c r="C1225" s="431" t="str">
        <f>IF(ISERROR(VLOOKUP($A1225,参加者名簿!$A:$D,2,FALSE))=TRUE,"",VLOOKUP($A1225,参加者名簿!$A:$D,2,FALSE))</f>
        <v/>
      </c>
      <c r="D1225" s="434"/>
      <c r="E1225" s="433"/>
      <c r="F1225" s="435"/>
      <c r="G1225" s="431" t="str">
        <f>IF(ISERROR(VLOOKUP($E1225,参加者名簿!$A:$D,2,FALSE))=TRUE,"",VLOOKUP($E1225,参加者名簿!$A:$D,2,FALSE))</f>
        <v/>
      </c>
      <c r="H1225" s="430"/>
      <c r="I1225" s="417"/>
    </row>
    <row r="1226" spans="1:9" ht="20.149999999999999" customHeight="1" x14ac:dyDescent="0.2">
      <c r="A1226" s="433"/>
      <c r="B1226" s="432"/>
      <c r="C1226" s="431" t="str">
        <f>IF(ISERROR(VLOOKUP($A1226,参加者名簿!$A:$D,2,FALSE))=TRUE,"",VLOOKUP($A1226,参加者名簿!$A:$D,2,FALSE))</f>
        <v/>
      </c>
      <c r="D1226" s="434"/>
      <c r="E1226" s="433"/>
      <c r="F1226" s="435"/>
      <c r="G1226" s="431" t="str">
        <f>IF(ISERROR(VLOOKUP($E1226,参加者名簿!$A:$D,2,FALSE))=TRUE,"",VLOOKUP($E1226,参加者名簿!$A:$D,2,FALSE))</f>
        <v/>
      </c>
      <c r="H1226" s="430"/>
      <c r="I1226" s="417"/>
    </row>
    <row r="1227" spans="1:9" ht="20.149999999999999" customHeight="1" x14ac:dyDescent="0.2">
      <c r="A1227" s="433"/>
      <c r="B1227" s="432"/>
      <c r="C1227" s="431" t="str">
        <f>IF(ISERROR(VLOOKUP($A1227,参加者名簿!$A:$D,2,FALSE))=TRUE,"",VLOOKUP($A1227,参加者名簿!$A:$D,2,FALSE))</f>
        <v/>
      </c>
      <c r="D1227" s="434"/>
      <c r="E1227" s="433"/>
      <c r="F1227" s="435"/>
      <c r="G1227" s="431" t="str">
        <f>IF(ISERROR(VLOOKUP($E1227,参加者名簿!$A:$D,2,FALSE))=TRUE,"",VLOOKUP($E1227,参加者名簿!$A:$D,2,FALSE))</f>
        <v/>
      </c>
      <c r="H1227" s="430"/>
      <c r="I1227" s="417"/>
    </row>
    <row r="1228" spans="1:9" ht="20.149999999999999" customHeight="1" x14ac:dyDescent="0.2">
      <c r="A1228" s="433"/>
      <c r="B1228" s="432"/>
      <c r="C1228" s="431" t="str">
        <f>IF(ISERROR(VLOOKUP($A1228,参加者名簿!$A:$D,2,FALSE))=TRUE,"",VLOOKUP($A1228,参加者名簿!$A:$D,2,FALSE))</f>
        <v/>
      </c>
      <c r="D1228" s="434"/>
      <c r="E1228" s="433"/>
      <c r="F1228" s="435"/>
      <c r="G1228" s="431" t="str">
        <f>IF(ISERROR(VLOOKUP($E1228,参加者名簿!$A:$D,2,FALSE))=TRUE,"",VLOOKUP($E1228,参加者名簿!$A:$D,2,FALSE))</f>
        <v/>
      </c>
      <c r="H1228" s="430"/>
      <c r="I1228" s="417"/>
    </row>
    <row r="1229" spans="1:9" ht="20.149999999999999" customHeight="1" x14ac:dyDescent="0.2">
      <c r="A1229" s="433"/>
      <c r="B1229" s="432"/>
      <c r="C1229" s="431" t="str">
        <f>IF(ISERROR(VLOOKUP($A1229,参加者名簿!$A:$D,2,FALSE))=TRUE,"",VLOOKUP($A1229,参加者名簿!$A:$D,2,FALSE))</f>
        <v/>
      </c>
      <c r="D1229" s="434"/>
      <c r="E1229" s="433"/>
      <c r="F1229" s="435"/>
      <c r="G1229" s="431" t="str">
        <f>IF(ISERROR(VLOOKUP($E1229,参加者名簿!$A:$D,2,FALSE))=TRUE,"",VLOOKUP($E1229,参加者名簿!$A:$D,2,FALSE))</f>
        <v/>
      </c>
      <c r="H1229" s="430"/>
      <c r="I1229" s="417"/>
    </row>
    <row r="1230" spans="1:9" ht="20.149999999999999" customHeight="1" x14ac:dyDescent="0.2">
      <c r="A1230" s="433"/>
      <c r="B1230" s="432"/>
      <c r="C1230" s="431" t="str">
        <f>IF(ISERROR(VLOOKUP($A1230,参加者名簿!$A:$D,2,FALSE))=TRUE,"",VLOOKUP($A1230,参加者名簿!$A:$D,2,FALSE))</f>
        <v/>
      </c>
      <c r="D1230" s="434"/>
      <c r="E1230" s="433"/>
      <c r="F1230" s="435"/>
      <c r="G1230" s="431" t="str">
        <f>IF(ISERROR(VLOOKUP($E1230,参加者名簿!$A:$D,2,FALSE))=TRUE,"",VLOOKUP($E1230,参加者名簿!$A:$D,2,FALSE))</f>
        <v/>
      </c>
      <c r="H1230" s="430"/>
      <c r="I1230" s="417"/>
    </row>
    <row r="1231" spans="1:9" ht="20.149999999999999" customHeight="1" x14ac:dyDescent="0.2">
      <c r="A1231" s="433"/>
      <c r="B1231" s="432"/>
      <c r="C1231" s="431" t="str">
        <f>IF(ISERROR(VLOOKUP($A1231,参加者名簿!$A:$D,2,FALSE))=TRUE,"",VLOOKUP($A1231,参加者名簿!$A:$D,2,FALSE))</f>
        <v/>
      </c>
      <c r="D1231" s="434"/>
      <c r="E1231" s="433"/>
      <c r="F1231" s="432"/>
      <c r="G1231" s="431" t="str">
        <f>IF(ISERROR(VLOOKUP($E1231,参加者名簿!$A:$D,2,FALSE))=TRUE,"",VLOOKUP($E1231,参加者名簿!$A:$D,2,FALSE))</f>
        <v/>
      </c>
      <c r="H1231" s="430"/>
      <c r="I1231" s="417"/>
    </row>
    <row r="1232" spans="1:9" ht="20.149999999999999" customHeight="1" x14ac:dyDescent="0.2">
      <c r="A1232" s="433"/>
      <c r="B1232" s="432"/>
      <c r="C1232" s="431" t="str">
        <f>IF(ISERROR(VLOOKUP($A1232,参加者名簿!$A:$D,2,FALSE))=TRUE,"",VLOOKUP($A1232,参加者名簿!$A:$D,2,FALSE))</f>
        <v/>
      </c>
      <c r="D1232" s="434"/>
      <c r="E1232" s="433"/>
      <c r="F1232" s="432"/>
      <c r="G1232" s="431" t="str">
        <f>IF(ISERROR(VLOOKUP($E1232,参加者名簿!$A:$D,2,FALSE))=TRUE,"",VLOOKUP($E1232,参加者名簿!$A:$D,2,FALSE))</f>
        <v/>
      </c>
      <c r="H1232" s="430"/>
      <c r="I1232" s="417"/>
    </row>
    <row r="1233" spans="1:19" ht="20.149999999999999" customHeight="1" x14ac:dyDescent="0.2">
      <c r="A1233" s="433"/>
      <c r="B1233" s="432"/>
      <c r="C1233" s="431" t="str">
        <f>IF(ISERROR(VLOOKUP($A1233,参加者名簿!$A:$D,2,FALSE))=TRUE,"",VLOOKUP($A1233,参加者名簿!$A:$D,2,FALSE))</f>
        <v/>
      </c>
      <c r="D1233" s="434"/>
      <c r="E1233" s="433"/>
      <c r="F1233" s="432"/>
      <c r="G1233" s="431" t="str">
        <f>IF(ISERROR(VLOOKUP($E1233,参加者名簿!$A:$D,2,FALSE))=TRUE,"",VLOOKUP($E1233,参加者名簿!$A:$D,2,FALSE))</f>
        <v/>
      </c>
      <c r="H1233" s="430"/>
      <c r="I1233" s="417"/>
    </row>
    <row r="1234" spans="1:19" ht="20.149999999999999" customHeight="1" x14ac:dyDescent="0.2">
      <c r="A1234" s="433"/>
      <c r="B1234" s="432"/>
      <c r="C1234" s="431" t="str">
        <f>IF(ISERROR(VLOOKUP($A1234,参加者名簿!$A:$D,2,FALSE))=TRUE,"",VLOOKUP($A1234,参加者名簿!$A:$D,2,FALSE))</f>
        <v/>
      </c>
      <c r="D1234" s="434"/>
      <c r="E1234" s="433"/>
      <c r="F1234" s="432"/>
      <c r="G1234" s="431" t="str">
        <f>IF(ISERROR(VLOOKUP($E1234,参加者名簿!$A:$D,2,FALSE))=TRUE,"",VLOOKUP($E1234,参加者名簿!$A:$D,2,FALSE))</f>
        <v/>
      </c>
      <c r="H1234" s="430"/>
      <c r="I1234" s="417"/>
    </row>
    <row r="1235" spans="1:19" ht="20.149999999999999" customHeight="1" x14ac:dyDescent="0.2">
      <c r="A1235" s="433"/>
      <c r="B1235" s="432"/>
      <c r="C1235" s="431" t="str">
        <f>IF(ISERROR(VLOOKUP($A1235,参加者名簿!$A:$D,2,FALSE))=TRUE,"",VLOOKUP($A1235,参加者名簿!$A:$D,2,FALSE))</f>
        <v/>
      </c>
      <c r="D1235" s="434"/>
      <c r="E1235" s="433"/>
      <c r="F1235" s="432"/>
      <c r="G1235" s="431" t="str">
        <f>IF(ISERROR(VLOOKUP($E1235,参加者名簿!$A:$D,2,FALSE))=TRUE,"",VLOOKUP($E1235,参加者名簿!$A:$D,2,FALSE))</f>
        <v/>
      </c>
      <c r="H1235" s="430"/>
      <c r="I1235" s="417"/>
    </row>
    <row r="1236" spans="1:19" ht="20.149999999999999" customHeight="1" thickBot="1" x14ac:dyDescent="0.25">
      <c r="A1236" s="433"/>
      <c r="B1236" s="432"/>
      <c r="C1236" s="431" t="str">
        <f>IF(ISERROR(VLOOKUP($A1236,参加者名簿!$A:$D,2,FALSE))=TRUE,"",VLOOKUP($A1236,参加者名簿!$A:$D,2,FALSE))</f>
        <v/>
      </c>
      <c r="D1236" s="434"/>
      <c r="E1236" s="433"/>
      <c r="F1236" s="432"/>
      <c r="G1236" s="431" t="str">
        <f>IF(ISERROR(VLOOKUP($E1236,参加者名簿!$A:$D,2,FALSE))=TRUE,"",VLOOKUP($E1236,参加者名簿!$A:$D,2,FALSE))</f>
        <v/>
      </c>
      <c r="H1236" s="430"/>
      <c r="I1236" s="417"/>
    </row>
    <row r="1237" spans="1:19" ht="20.149999999999999" customHeight="1" thickBot="1" x14ac:dyDescent="0.25">
      <c r="A1237" s="429" t="s">
        <v>6120</v>
      </c>
      <c r="B1237" s="428">
        <f t="shared" ref="B1237" si="111">COUNTIFS(C1216:C1236,"農業者",D1216:D1236,"○")+COUNTIFS(G1216:G1236,"農業者",H1216:H1236,"○")</f>
        <v>0</v>
      </c>
      <c r="C1237" s="505" t="s">
        <v>6119</v>
      </c>
      <c r="D1237" s="506"/>
      <c r="E1237" s="428">
        <f t="shared" ref="E1237" si="112">COUNTIFS(C1216:C1236,"農業者以外",D1216:D1236,"○")+COUNTIFS(G1216:G1236,"農業者以外",H1216:H1236,"○")</f>
        <v>0</v>
      </c>
      <c r="F1237" s="468" t="s">
        <v>6118</v>
      </c>
      <c r="G1237" s="495">
        <f t="shared" ref="G1237" si="113">SUMIF(D1216:D1236,"○",B1216:B1236)+SUMIF(H1216:H1236,"○",F1216:F1236)</f>
        <v>0</v>
      </c>
      <c r="H1237" s="496"/>
      <c r="I1237" s="426"/>
    </row>
    <row r="1238" spans="1:19" ht="20.149999999999999" customHeight="1" x14ac:dyDescent="0.2">
      <c r="A1238" s="425" t="s">
        <v>6117</v>
      </c>
      <c r="B1238" s="424"/>
      <c r="C1238" s="424"/>
      <c r="D1238" s="424"/>
      <c r="E1238" s="424"/>
      <c r="F1238" s="424"/>
      <c r="G1238" s="424"/>
      <c r="H1238" s="423"/>
      <c r="I1238" s="417"/>
    </row>
    <row r="1239" spans="1:19" ht="20.149999999999999" customHeight="1" x14ac:dyDescent="0.2">
      <c r="A1239" s="422"/>
      <c r="B1239" s="417"/>
      <c r="C1239" s="417"/>
      <c r="D1239" s="417"/>
      <c r="E1239" s="417"/>
      <c r="F1239" s="417"/>
      <c r="G1239" s="417"/>
      <c r="H1239" s="421"/>
      <c r="I1239" s="417"/>
    </row>
    <row r="1240" spans="1:19" ht="20.149999999999999" customHeight="1" x14ac:dyDescent="0.2">
      <c r="A1240" s="422"/>
      <c r="B1240" s="417"/>
      <c r="C1240" s="417"/>
      <c r="D1240" s="417"/>
      <c r="E1240" s="417"/>
      <c r="F1240" s="417"/>
      <c r="G1240" s="417"/>
      <c r="H1240" s="421"/>
      <c r="I1240" s="417"/>
    </row>
    <row r="1241" spans="1:19" ht="20.149999999999999" customHeight="1" x14ac:dyDescent="0.2">
      <c r="A1241" s="422"/>
      <c r="B1241" s="417"/>
      <c r="C1241" s="417"/>
      <c r="D1241" s="417"/>
      <c r="E1241" s="417"/>
      <c r="F1241" s="417"/>
      <c r="G1241" s="417"/>
      <c r="H1241" s="421"/>
      <c r="I1241" s="417"/>
    </row>
    <row r="1242" spans="1:19" ht="20.149999999999999" customHeight="1" x14ac:dyDescent="0.2">
      <c r="A1242" s="422"/>
      <c r="B1242" s="417"/>
      <c r="C1242" s="417"/>
      <c r="D1242" s="417"/>
      <c r="E1242" s="417"/>
      <c r="F1242" s="417"/>
      <c r="G1242" s="417"/>
      <c r="H1242" s="421"/>
      <c r="I1242" s="417"/>
    </row>
    <row r="1243" spans="1:19" ht="20.149999999999999" customHeight="1" x14ac:dyDescent="0.2">
      <c r="A1243" s="422"/>
      <c r="B1243" s="417"/>
      <c r="C1243" s="417"/>
      <c r="D1243" s="417"/>
      <c r="E1243" s="417"/>
      <c r="F1243" s="417"/>
      <c r="G1243" s="417"/>
      <c r="H1243" s="421"/>
      <c r="I1243" s="417"/>
    </row>
    <row r="1244" spans="1:19" ht="20.149999999999999" customHeight="1" x14ac:dyDescent="0.2">
      <c r="A1244" s="422"/>
      <c r="B1244" s="417"/>
      <c r="C1244" s="417"/>
      <c r="D1244" s="417"/>
      <c r="E1244" s="417"/>
      <c r="F1244" s="417"/>
      <c r="G1244" s="417"/>
      <c r="H1244" s="421"/>
      <c r="I1244" s="417"/>
    </row>
    <row r="1245" spans="1:19" ht="20.149999999999999" customHeight="1" x14ac:dyDescent="0.2">
      <c r="A1245" s="422"/>
      <c r="B1245" s="417"/>
      <c r="C1245" s="417"/>
      <c r="D1245" s="417"/>
      <c r="E1245" s="417"/>
      <c r="F1245" s="417"/>
      <c r="G1245" s="417"/>
      <c r="H1245" s="421"/>
      <c r="I1245" s="417"/>
    </row>
    <row r="1246" spans="1:19" ht="20.149999999999999" customHeight="1" thickBot="1" x14ac:dyDescent="0.25">
      <c r="A1246" s="420"/>
      <c r="B1246" s="419"/>
      <c r="C1246" s="419"/>
      <c r="D1246" s="419"/>
      <c r="E1246" s="419"/>
      <c r="F1246" s="419"/>
      <c r="G1246" s="419"/>
      <c r="H1246" s="418"/>
      <c r="I1246" s="417"/>
    </row>
    <row r="1247" spans="1:19" ht="20.149999999999999" customHeight="1" thickBot="1" x14ac:dyDescent="0.25">
      <c r="A1247" s="416" t="s">
        <v>6116</v>
      </c>
      <c r="B1247" s="415" t="s">
        <v>6115</v>
      </c>
      <c r="C1247" s="415" t="s">
        <v>6114</v>
      </c>
      <c r="D1247" s="414"/>
    </row>
    <row r="1248" spans="1:19" ht="20.149999999999999" customHeight="1" thickBot="1" x14ac:dyDescent="0.35">
      <c r="A1248" s="465" t="str">
        <f t="shared" ref="A1248:C1248" si="114">A1205</f>
        <v>令和</v>
      </c>
      <c r="B1248" s="469">
        <f t="shared" si="114"/>
        <v>0</v>
      </c>
      <c r="C1248" s="789" t="str">
        <f>C1205</f>
        <v>年度　多面的機能支払交付金に係る作業日報</v>
      </c>
      <c r="D1248" s="789"/>
      <c r="E1248" s="789"/>
      <c r="F1248" s="789"/>
      <c r="G1248" s="463" t="s">
        <v>6132</v>
      </c>
      <c r="H1248" s="462">
        <f t="shared" ref="H1248" si="115">H1205+1</f>
        <v>30</v>
      </c>
      <c r="I1248" s="461">
        <f t="shared" ref="I1248" si="116">H1248</f>
        <v>30</v>
      </c>
      <c r="J1248" s="455">
        <f t="shared" ref="J1248" si="117">F1249</f>
        <v>0</v>
      </c>
      <c r="K1248" s="455">
        <f t="shared" ref="K1248" si="118">B1250</f>
        <v>0</v>
      </c>
      <c r="L1248" s="460" t="e">
        <f t="shared" ref="L1248" si="119">F1250-J1251</f>
        <v>#VALUE!</v>
      </c>
      <c r="M1248" s="459">
        <f t="shared" ref="M1248" si="120">B1280</f>
        <v>0</v>
      </c>
      <c r="N1248" s="459">
        <f t="shared" ref="N1248" si="121">E1280</f>
        <v>0</v>
      </c>
      <c r="O1248" s="455">
        <f t="shared" ref="O1248" si="122">B1252</f>
        <v>0</v>
      </c>
      <c r="P1248" s="455">
        <f t="shared" ref="P1248" si="123">D1252</f>
        <v>0</v>
      </c>
      <c r="Q1248" s="455">
        <f t="shared" ref="Q1248" si="124">F1252</f>
        <v>0</v>
      </c>
      <c r="R1248" s="1">
        <f t="shared" ref="R1248" si="125">B1256</f>
        <v>0</v>
      </c>
      <c r="S1248" s="1">
        <f t="shared" ref="S1248" si="126">D1256</f>
        <v>0</v>
      </c>
    </row>
    <row r="1249" spans="1:18" ht="20.149999999999999" customHeight="1" thickBot="1" x14ac:dyDescent="0.35">
      <c r="A1249" s="458" t="s">
        <v>6131</v>
      </c>
      <c r="B1249" s="501">
        <f t="shared" ref="B1249" si="127">B1206</f>
        <v>0</v>
      </c>
      <c r="C1249" s="501"/>
      <c r="D1249" s="501"/>
      <c r="E1249" s="457" t="s">
        <v>6130</v>
      </c>
      <c r="F1249" s="512"/>
      <c r="G1249" s="513"/>
      <c r="H1249" s="514"/>
      <c r="I1249" s="456"/>
      <c r="M1249" s="455"/>
      <c r="N1249" s="455"/>
      <c r="O1249" s="455"/>
      <c r="P1249" s="455"/>
      <c r="Q1249" s="455"/>
      <c r="R1249" s="455"/>
    </row>
    <row r="1250" spans="1:18" ht="20.149999999999999" customHeight="1" x14ac:dyDescent="0.2">
      <c r="A1250" s="449" t="s">
        <v>173</v>
      </c>
      <c r="B1250" s="454"/>
      <c r="C1250" s="509" t="s">
        <v>6127</v>
      </c>
      <c r="D1250" s="509"/>
      <c r="E1250" s="454"/>
      <c r="F1250" s="453" t="str">
        <f t="shared" ref="F1250:F1251" si="128">IF((E1250-B1250)*24=0,"",(E1250-B1250)*24)</f>
        <v/>
      </c>
      <c r="G1250" s="510" t="s">
        <v>6126</v>
      </c>
      <c r="H1250" s="511"/>
      <c r="I1250" s="450"/>
    </row>
    <row r="1251" spans="1:18" ht="20.149999999999999" customHeight="1" thickBot="1" x14ac:dyDescent="0.25">
      <c r="A1251" s="445" t="s">
        <v>6128</v>
      </c>
      <c r="B1251" s="452"/>
      <c r="C1251" s="492" t="s">
        <v>6127</v>
      </c>
      <c r="D1251" s="492"/>
      <c r="E1251" s="452"/>
      <c r="F1251" s="451" t="str">
        <f t="shared" si="128"/>
        <v/>
      </c>
      <c r="G1251" s="493" t="s">
        <v>6126</v>
      </c>
      <c r="H1251" s="494"/>
      <c r="I1251" s="450"/>
      <c r="J1251" s="1">
        <f t="shared" ref="J1251" si="129">IF(F1251="",0,F1251)</f>
        <v>0</v>
      </c>
    </row>
    <row r="1252" spans="1:18" ht="20.149999999999999" customHeight="1" thickTop="1" x14ac:dyDescent="0.2">
      <c r="A1252" s="449" t="s">
        <v>6125</v>
      </c>
      <c r="B1252" s="497"/>
      <c r="C1252" s="498"/>
      <c r="D1252" s="497"/>
      <c r="E1252" s="498"/>
      <c r="F1252" s="497"/>
      <c r="G1252" s="498"/>
      <c r="H1252" s="448"/>
      <c r="I1252" s="441"/>
    </row>
    <row r="1253" spans="1:18" ht="20.149999999999999" customHeight="1" x14ac:dyDescent="0.2">
      <c r="A1253" s="447" t="s">
        <v>6124</v>
      </c>
      <c r="B1253" s="499" t="str">
        <f>IF(B$1252="","",(IFERROR(VLOOKUP(B$1252,【選択肢】!$K$3:$O$74,2,)," ")))</f>
        <v/>
      </c>
      <c r="C1253" s="500"/>
      <c r="D1253" s="499" t="str">
        <f>IF(D$1252="","",(IFERROR(VLOOKUP(D$1252,【選択肢】!$K$3:$O$74,2,)," ")))</f>
        <v/>
      </c>
      <c r="E1253" s="500"/>
      <c r="F1253" s="499" t="str">
        <f>IF(F$1252="","",(IFERROR(VLOOKUP(F$1252,【選択肢】!$K$3:$O$74,2,)," ")))</f>
        <v/>
      </c>
      <c r="G1253" s="500"/>
      <c r="H1253" s="446"/>
      <c r="I1253" s="441"/>
    </row>
    <row r="1254" spans="1:18" ht="20.149999999999999" customHeight="1" x14ac:dyDescent="0.2">
      <c r="A1254" s="447" t="s">
        <v>5</v>
      </c>
      <c r="B1254" s="499" t="str">
        <f>IF(B$1252="","",(IFERROR(VLOOKUP(B$1252,【選択肢】!$K$3:$O$74,4,)," ")))</f>
        <v/>
      </c>
      <c r="C1254" s="500"/>
      <c r="D1254" s="499" t="str">
        <f>IF(D$1252="","",(IFERROR(VLOOKUP(D$1252,【選択肢】!$K$3:$O$74,4,)," ")))</f>
        <v/>
      </c>
      <c r="E1254" s="500"/>
      <c r="F1254" s="499" t="str">
        <f>IF(F$1252="","",(IFERROR(VLOOKUP(F$1252,【選択肢】!$K$3:$O$74,4,)," ")))</f>
        <v/>
      </c>
      <c r="G1254" s="500"/>
      <c r="H1254" s="446"/>
      <c r="I1254" s="441"/>
    </row>
    <row r="1255" spans="1:18" ht="20.149999999999999" customHeight="1" x14ac:dyDescent="0.2">
      <c r="A1255" s="445" t="s">
        <v>6123</v>
      </c>
      <c r="B1255" s="499" t="str">
        <f>IF(B$1252="","",(IFERROR(VLOOKUP(B$1252,【選択肢】!$K$3:$O$74,5,)," ")))</f>
        <v/>
      </c>
      <c r="C1255" s="500"/>
      <c r="D1255" s="499" t="str">
        <f>IF(D$1252="","",(IFERROR(VLOOKUP(D$1252,【選択肢】!$K$3:$O$74,5,)," ")))</f>
        <v/>
      </c>
      <c r="E1255" s="500"/>
      <c r="F1255" s="499" t="str">
        <f>IF(F$1252="","",(IFERROR(VLOOKUP(F$1252,【選択肢】!$K$3:$O$74,5,)," ")))</f>
        <v/>
      </c>
      <c r="G1255" s="500"/>
      <c r="H1255" s="444"/>
      <c r="I1255" s="441"/>
    </row>
    <row r="1256" spans="1:18" ht="20.149999999999999" customHeight="1" thickBot="1" x14ac:dyDescent="0.25">
      <c r="A1256" s="443" t="s">
        <v>12</v>
      </c>
      <c r="B1256" s="488"/>
      <c r="C1256" s="489"/>
      <c r="D1256" s="488"/>
      <c r="E1256" s="489"/>
      <c r="F1256" s="490"/>
      <c r="G1256" s="491"/>
      <c r="H1256" s="442"/>
      <c r="I1256" s="441"/>
    </row>
    <row r="1257" spans="1:18" ht="20.149999999999999" customHeight="1" x14ac:dyDescent="0.2">
      <c r="A1257" s="502" t="s">
        <v>6122</v>
      </c>
      <c r="B1257" s="503"/>
      <c r="C1257" s="503"/>
      <c r="D1257" s="503"/>
      <c r="E1257" s="503"/>
      <c r="F1257" s="503"/>
      <c r="G1257" s="503"/>
      <c r="H1257" s="504"/>
      <c r="I1257" s="467"/>
    </row>
    <row r="1258" spans="1:18" ht="20.149999999999999" customHeight="1" x14ac:dyDescent="0.2">
      <c r="A1258" s="440" t="s">
        <v>29</v>
      </c>
      <c r="B1258" s="439" t="s">
        <v>2</v>
      </c>
      <c r="C1258" s="438" t="s">
        <v>6112</v>
      </c>
      <c r="D1258" s="437" t="s">
        <v>6121</v>
      </c>
      <c r="E1258" s="440" t="s">
        <v>29</v>
      </c>
      <c r="F1258" s="439" t="s">
        <v>2</v>
      </c>
      <c r="G1258" s="438" t="s">
        <v>6112</v>
      </c>
      <c r="H1258" s="437" t="s">
        <v>6121</v>
      </c>
      <c r="I1258" s="467"/>
    </row>
    <row r="1259" spans="1:18" ht="20.149999999999999" customHeight="1" x14ac:dyDescent="0.2">
      <c r="A1259" s="433"/>
      <c r="B1259" s="435"/>
      <c r="C1259" s="431" t="str">
        <f>IF(ISERROR(VLOOKUP($A1259,参加者名簿!$A:$D,2,FALSE))=TRUE,"",VLOOKUP($A1259,参加者名簿!$A:$D,2,FALSE))</f>
        <v/>
      </c>
      <c r="D1259" s="434"/>
      <c r="E1259" s="433"/>
      <c r="F1259" s="435"/>
      <c r="G1259" s="431" t="str">
        <f>IF(ISERROR(VLOOKUP($E1259,参加者名簿!$A:$D,2,FALSE))=TRUE,"",VLOOKUP($E1259,参加者名簿!$A:$D,2,FALSE))</f>
        <v/>
      </c>
      <c r="H1259" s="430"/>
      <c r="I1259" s="417"/>
    </row>
    <row r="1260" spans="1:18" ht="20.149999999999999" customHeight="1" x14ac:dyDescent="0.2">
      <c r="A1260" s="433"/>
      <c r="B1260" s="435"/>
      <c r="C1260" s="431" t="str">
        <f>IF(ISERROR(VLOOKUP($A1260,参加者名簿!$A:$D,2,FALSE))=TRUE,"",VLOOKUP($A1260,参加者名簿!$A:$D,2,FALSE))</f>
        <v/>
      </c>
      <c r="D1260" s="434"/>
      <c r="E1260" s="433"/>
      <c r="F1260" s="435"/>
      <c r="G1260" s="431" t="str">
        <f>IF(ISERROR(VLOOKUP($E1260,参加者名簿!$A:$D,2,FALSE))=TRUE,"",VLOOKUP($E1260,参加者名簿!$A:$D,2,FALSE))</f>
        <v/>
      </c>
      <c r="H1260" s="430"/>
      <c r="I1260" s="417"/>
    </row>
    <row r="1261" spans="1:18" ht="20.149999999999999" customHeight="1" x14ac:dyDescent="0.2">
      <c r="A1261" s="433"/>
      <c r="B1261" s="435"/>
      <c r="C1261" s="431" t="str">
        <f>IF(ISERROR(VLOOKUP($A1261,参加者名簿!$A:$D,2,FALSE))=TRUE,"",VLOOKUP($A1261,参加者名簿!$A:$D,2,FALSE))</f>
        <v/>
      </c>
      <c r="D1261" s="434"/>
      <c r="E1261" s="433"/>
      <c r="F1261" s="435"/>
      <c r="G1261" s="431" t="str">
        <f>IF(ISERROR(VLOOKUP($E1261,参加者名簿!$A:$D,2,FALSE))=TRUE,"",VLOOKUP($E1261,参加者名簿!$A:$D,2,FALSE))</f>
        <v/>
      </c>
      <c r="H1261" s="430"/>
      <c r="I1261" s="417"/>
    </row>
    <row r="1262" spans="1:18" ht="20.149999999999999" customHeight="1" x14ac:dyDescent="0.2">
      <c r="A1262" s="433"/>
      <c r="B1262" s="435"/>
      <c r="C1262" s="431" t="str">
        <f>IF(ISERROR(VLOOKUP($A1262,参加者名簿!$A:$D,2,FALSE))=TRUE,"",VLOOKUP($A1262,参加者名簿!$A:$D,2,FALSE))</f>
        <v/>
      </c>
      <c r="D1262" s="434"/>
      <c r="E1262" s="433"/>
      <c r="F1262" s="435"/>
      <c r="G1262" s="431" t="str">
        <f>IF(ISERROR(VLOOKUP($E1262,参加者名簿!$A:$D,2,FALSE))=TRUE,"",VLOOKUP($E1262,参加者名簿!$A:$D,2,FALSE))</f>
        <v/>
      </c>
      <c r="H1262" s="430"/>
      <c r="I1262" s="417"/>
    </row>
    <row r="1263" spans="1:18" ht="20.149999999999999" customHeight="1" x14ac:dyDescent="0.2">
      <c r="A1263" s="433"/>
      <c r="B1263" s="435"/>
      <c r="C1263" s="431" t="str">
        <f>IF(ISERROR(VLOOKUP($A1263,参加者名簿!$A:$D,2,FALSE))=TRUE,"",VLOOKUP($A1263,参加者名簿!$A:$D,2,FALSE))</f>
        <v/>
      </c>
      <c r="D1263" s="434"/>
      <c r="E1263" s="433"/>
      <c r="F1263" s="435"/>
      <c r="G1263" s="431" t="str">
        <f>IF(ISERROR(VLOOKUP($E1263,参加者名簿!$A:$D,2,FALSE))=TRUE,"",VLOOKUP($E1263,参加者名簿!$A:$D,2,FALSE))</f>
        <v/>
      </c>
      <c r="H1263" s="430"/>
      <c r="I1263" s="417"/>
    </row>
    <row r="1264" spans="1:18" ht="20.149999999999999" customHeight="1" x14ac:dyDescent="0.2">
      <c r="A1264" s="433"/>
      <c r="B1264" s="435"/>
      <c r="C1264" s="431" t="str">
        <f>IF(ISERROR(VLOOKUP($A1264,参加者名簿!$A:$D,2,FALSE))=TRUE,"",VLOOKUP($A1264,参加者名簿!$A:$D,2,FALSE))</f>
        <v/>
      </c>
      <c r="D1264" s="434"/>
      <c r="E1264" s="433"/>
      <c r="F1264" s="435"/>
      <c r="G1264" s="431" t="str">
        <f>IF(ISERROR(VLOOKUP($E1264,参加者名簿!$A:$D,2,FALSE))=TRUE,"",VLOOKUP($E1264,参加者名簿!$A:$D,2,FALSE))</f>
        <v/>
      </c>
      <c r="H1264" s="430"/>
      <c r="I1264" s="417"/>
    </row>
    <row r="1265" spans="1:9" ht="20.149999999999999" customHeight="1" x14ac:dyDescent="0.2">
      <c r="A1265" s="433"/>
      <c r="B1265" s="432"/>
      <c r="C1265" s="431" t="str">
        <f>IF(ISERROR(VLOOKUP($A1265,参加者名簿!$A:$D,2,FALSE))=TRUE,"",VLOOKUP($A1265,参加者名簿!$A:$D,2,FALSE))</f>
        <v/>
      </c>
      <c r="D1265" s="434"/>
      <c r="E1265" s="433"/>
      <c r="F1265" s="435"/>
      <c r="G1265" s="431" t="str">
        <f>IF(ISERROR(VLOOKUP($E1265,参加者名簿!$A:$D,2,FALSE))=TRUE,"",VLOOKUP($E1265,参加者名簿!$A:$D,2,FALSE))</f>
        <v/>
      </c>
      <c r="H1265" s="430"/>
      <c r="I1265" s="417"/>
    </row>
    <row r="1266" spans="1:9" ht="20.149999999999999" customHeight="1" x14ac:dyDescent="0.2">
      <c r="A1266" s="433"/>
      <c r="B1266" s="432"/>
      <c r="C1266" s="431" t="str">
        <f>IF(ISERROR(VLOOKUP($A1266,参加者名簿!$A:$D,2,FALSE))=TRUE,"",VLOOKUP($A1266,参加者名簿!$A:$D,2,FALSE))</f>
        <v/>
      </c>
      <c r="D1266" s="434"/>
      <c r="E1266" s="433"/>
      <c r="F1266" s="435"/>
      <c r="G1266" s="431" t="str">
        <f>IF(ISERROR(VLOOKUP($E1266,参加者名簿!$A:$D,2,FALSE))=TRUE,"",VLOOKUP($E1266,参加者名簿!$A:$D,2,FALSE))</f>
        <v/>
      </c>
      <c r="H1266" s="430"/>
      <c r="I1266" s="417"/>
    </row>
    <row r="1267" spans="1:9" ht="20.149999999999999" customHeight="1" x14ac:dyDescent="0.2">
      <c r="A1267" s="433"/>
      <c r="B1267" s="432"/>
      <c r="C1267" s="431" t="str">
        <f>IF(ISERROR(VLOOKUP($A1267,参加者名簿!$A:$D,2,FALSE))=TRUE,"",VLOOKUP($A1267,参加者名簿!$A:$D,2,FALSE))</f>
        <v/>
      </c>
      <c r="D1267" s="434"/>
      <c r="E1267" s="433"/>
      <c r="F1267" s="435"/>
      <c r="G1267" s="431" t="str">
        <f>IF(ISERROR(VLOOKUP($E1267,参加者名簿!$A:$D,2,FALSE))=TRUE,"",VLOOKUP($E1267,参加者名簿!$A:$D,2,FALSE))</f>
        <v/>
      </c>
      <c r="H1267" s="430"/>
      <c r="I1267" s="417"/>
    </row>
    <row r="1268" spans="1:9" ht="20.149999999999999" customHeight="1" x14ac:dyDescent="0.2">
      <c r="A1268" s="433"/>
      <c r="B1268" s="432"/>
      <c r="C1268" s="431" t="str">
        <f>IF(ISERROR(VLOOKUP($A1268,参加者名簿!$A:$D,2,FALSE))=TRUE,"",VLOOKUP($A1268,参加者名簿!$A:$D,2,FALSE))</f>
        <v/>
      </c>
      <c r="D1268" s="434"/>
      <c r="E1268" s="433"/>
      <c r="F1268" s="435"/>
      <c r="G1268" s="431" t="str">
        <f>IF(ISERROR(VLOOKUP($E1268,参加者名簿!$A:$D,2,FALSE))=TRUE,"",VLOOKUP($E1268,参加者名簿!$A:$D,2,FALSE))</f>
        <v/>
      </c>
      <c r="H1268" s="430"/>
      <c r="I1268" s="417"/>
    </row>
    <row r="1269" spans="1:9" ht="20.149999999999999" customHeight="1" x14ac:dyDescent="0.2">
      <c r="A1269" s="433"/>
      <c r="B1269" s="432"/>
      <c r="C1269" s="431" t="str">
        <f>IF(ISERROR(VLOOKUP($A1269,参加者名簿!$A:$D,2,FALSE))=TRUE,"",VLOOKUP($A1269,参加者名簿!$A:$D,2,FALSE))</f>
        <v/>
      </c>
      <c r="D1269" s="434"/>
      <c r="E1269" s="433"/>
      <c r="F1269" s="435"/>
      <c r="G1269" s="431" t="str">
        <f>IF(ISERROR(VLOOKUP($E1269,参加者名簿!$A:$D,2,FALSE))=TRUE,"",VLOOKUP($E1269,参加者名簿!$A:$D,2,FALSE))</f>
        <v/>
      </c>
      <c r="H1269" s="430"/>
      <c r="I1269" s="417"/>
    </row>
    <row r="1270" spans="1:9" ht="20.149999999999999" customHeight="1" x14ac:dyDescent="0.2">
      <c r="A1270" s="433"/>
      <c r="B1270" s="432"/>
      <c r="C1270" s="431" t="str">
        <f>IF(ISERROR(VLOOKUP($A1270,参加者名簿!$A:$D,2,FALSE))=TRUE,"",VLOOKUP($A1270,参加者名簿!$A:$D,2,FALSE))</f>
        <v/>
      </c>
      <c r="D1270" s="434"/>
      <c r="E1270" s="433"/>
      <c r="F1270" s="435"/>
      <c r="G1270" s="431" t="str">
        <f>IF(ISERROR(VLOOKUP($E1270,参加者名簿!$A:$D,2,FALSE))=TRUE,"",VLOOKUP($E1270,参加者名簿!$A:$D,2,FALSE))</f>
        <v/>
      </c>
      <c r="H1270" s="430"/>
      <c r="I1270" s="417"/>
    </row>
    <row r="1271" spans="1:9" ht="20.149999999999999" customHeight="1" x14ac:dyDescent="0.2">
      <c r="A1271" s="433"/>
      <c r="B1271" s="432"/>
      <c r="C1271" s="431" t="str">
        <f>IF(ISERROR(VLOOKUP($A1271,参加者名簿!$A:$D,2,FALSE))=TRUE,"",VLOOKUP($A1271,参加者名簿!$A:$D,2,FALSE))</f>
        <v/>
      </c>
      <c r="D1271" s="434"/>
      <c r="E1271" s="433"/>
      <c r="F1271" s="435"/>
      <c r="G1271" s="431" t="str">
        <f>IF(ISERROR(VLOOKUP($E1271,参加者名簿!$A:$D,2,FALSE))=TRUE,"",VLOOKUP($E1271,参加者名簿!$A:$D,2,FALSE))</f>
        <v/>
      </c>
      <c r="H1271" s="430"/>
      <c r="I1271" s="417"/>
    </row>
    <row r="1272" spans="1:9" ht="20.149999999999999" customHeight="1" x14ac:dyDescent="0.2">
      <c r="A1272" s="433"/>
      <c r="B1272" s="432"/>
      <c r="C1272" s="431" t="str">
        <f>IF(ISERROR(VLOOKUP($A1272,参加者名簿!$A:$D,2,FALSE))=TRUE,"",VLOOKUP($A1272,参加者名簿!$A:$D,2,FALSE))</f>
        <v/>
      </c>
      <c r="D1272" s="434"/>
      <c r="E1272" s="433"/>
      <c r="F1272" s="435"/>
      <c r="G1272" s="431" t="str">
        <f>IF(ISERROR(VLOOKUP($E1272,参加者名簿!$A:$D,2,FALSE))=TRUE,"",VLOOKUP($E1272,参加者名簿!$A:$D,2,FALSE))</f>
        <v/>
      </c>
      <c r="H1272" s="430"/>
      <c r="I1272" s="417"/>
    </row>
    <row r="1273" spans="1:9" ht="20.149999999999999" customHeight="1" x14ac:dyDescent="0.2">
      <c r="A1273" s="433"/>
      <c r="B1273" s="432"/>
      <c r="C1273" s="431" t="str">
        <f>IF(ISERROR(VLOOKUP($A1273,参加者名簿!$A:$D,2,FALSE))=TRUE,"",VLOOKUP($A1273,参加者名簿!$A:$D,2,FALSE))</f>
        <v/>
      </c>
      <c r="D1273" s="434"/>
      <c r="E1273" s="433"/>
      <c r="F1273" s="435"/>
      <c r="G1273" s="431" t="str">
        <f>IF(ISERROR(VLOOKUP($E1273,参加者名簿!$A:$D,2,FALSE))=TRUE,"",VLOOKUP($E1273,参加者名簿!$A:$D,2,FALSE))</f>
        <v/>
      </c>
      <c r="H1273" s="430"/>
      <c r="I1273" s="417"/>
    </row>
    <row r="1274" spans="1:9" ht="20.149999999999999" customHeight="1" x14ac:dyDescent="0.2">
      <c r="A1274" s="433"/>
      <c r="B1274" s="432"/>
      <c r="C1274" s="431" t="str">
        <f>IF(ISERROR(VLOOKUP($A1274,参加者名簿!$A:$D,2,FALSE))=TRUE,"",VLOOKUP($A1274,参加者名簿!$A:$D,2,FALSE))</f>
        <v/>
      </c>
      <c r="D1274" s="434"/>
      <c r="E1274" s="433"/>
      <c r="F1274" s="432"/>
      <c r="G1274" s="431" t="str">
        <f>IF(ISERROR(VLOOKUP($E1274,参加者名簿!$A:$D,2,FALSE))=TRUE,"",VLOOKUP($E1274,参加者名簿!$A:$D,2,FALSE))</f>
        <v/>
      </c>
      <c r="H1274" s="430"/>
      <c r="I1274" s="417"/>
    </row>
    <row r="1275" spans="1:9" ht="20.149999999999999" customHeight="1" x14ac:dyDescent="0.2">
      <c r="A1275" s="433"/>
      <c r="B1275" s="432"/>
      <c r="C1275" s="431" t="str">
        <f>IF(ISERROR(VLOOKUP($A1275,参加者名簿!$A:$D,2,FALSE))=TRUE,"",VLOOKUP($A1275,参加者名簿!$A:$D,2,FALSE))</f>
        <v/>
      </c>
      <c r="D1275" s="434"/>
      <c r="E1275" s="433"/>
      <c r="F1275" s="432"/>
      <c r="G1275" s="431" t="str">
        <f>IF(ISERROR(VLOOKUP($E1275,参加者名簿!$A:$D,2,FALSE))=TRUE,"",VLOOKUP($E1275,参加者名簿!$A:$D,2,FALSE))</f>
        <v/>
      </c>
      <c r="H1275" s="430"/>
      <c r="I1275" s="417"/>
    </row>
    <row r="1276" spans="1:9" ht="20.149999999999999" customHeight="1" x14ac:dyDescent="0.2">
      <c r="A1276" s="433"/>
      <c r="B1276" s="432"/>
      <c r="C1276" s="431" t="str">
        <f>IF(ISERROR(VLOOKUP($A1276,参加者名簿!$A:$D,2,FALSE))=TRUE,"",VLOOKUP($A1276,参加者名簿!$A:$D,2,FALSE))</f>
        <v/>
      </c>
      <c r="D1276" s="434"/>
      <c r="E1276" s="433"/>
      <c r="F1276" s="432"/>
      <c r="G1276" s="431" t="str">
        <f>IF(ISERROR(VLOOKUP($E1276,参加者名簿!$A:$D,2,FALSE))=TRUE,"",VLOOKUP($E1276,参加者名簿!$A:$D,2,FALSE))</f>
        <v/>
      </c>
      <c r="H1276" s="430"/>
      <c r="I1276" s="417"/>
    </row>
    <row r="1277" spans="1:9" ht="20.149999999999999" customHeight="1" x14ac:dyDescent="0.2">
      <c r="A1277" s="433"/>
      <c r="B1277" s="432"/>
      <c r="C1277" s="431" t="str">
        <f>IF(ISERROR(VLOOKUP($A1277,参加者名簿!$A:$D,2,FALSE))=TRUE,"",VLOOKUP($A1277,参加者名簿!$A:$D,2,FALSE))</f>
        <v/>
      </c>
      <c r="D1277" s="434"/>
      <c r="E1277" s="433"/>
      <c r="F1277" s="432"/>
      <c r="G1277" s="431" t="str">
        <f>IF(ISERROR(VLOOKUP($E1277,参加者名簿!$A:$D,2,FALSE))=TRUE,"",VLOOKUP($E1277,参加者名簿!$A:$D,2,FALSE))</f>
        <v/>
      </c>
      <c r="H1277" s="430"/>
      <c r="I1277" s="417"/>
    </row>
    <row r="1278" spans="1:9" ht="20.149999999999999" customHeight="1" x14ac:dyDescent="0.2">
      <c r="A1278" s="433"/>
      <c r="B1278" s="432"/>
      <c r="C1278" s="431" t="str">
        <f>IF(ISERROR(VLOOKUP($A1278,参加者名簿!$A:$D,2,FALSE))=TRUE,"",VLOOKUP($A1278,参加者名簿!$A:$D,2,FALSE))</f>
        <v/>
      </c>
      <c r="D1278" s="434"/>
      <c r="E1278" s="433"/>
      <c r="F1278" s="432"/>
      <c r="G1278" s="431" t="str">
        <f>IF(ISERROR(VLOOKUP($E1278,参加者名簿!$A:$D,2,FALSE))=TRUE,"",VLOOKUP($E1278,参加者名簿!$A:$D,2,FALSE))</f>
        <v/>
      </c>
      <c r="H1278" s="430"/>
      <c r="I1278" s="417"/>
    </row>
    <row r="1279" spans="1:9" ht="20.149999999999999" customHeight="1" thickBot="1" x14ac:dyDescent="0.25">
      <c r="A1279" s="433"/>
      <c r="B1279" s="432"/>
      <c r="C1279" s="431" t="str">
        <f>IF(ISERROR(VLOOKUP($A1279,参加者名簿!$A:$D,2,FALSE))=TRUE,"",VLOOKUP($A1279,参加者名簿!$A:$D,2,FALSE))</f>
        <v/>
      </c>
      <c r="D1279" s="434"/>
      <c r="E1279" s="433"/>
      <c r="F1279" s="432"/>
      <c r="G1279" s="431" t="str">
        <f>IF(ISERROR(VLOOKUP($E1279,参加者名簿!$A:$D,2,FALSE))=TRUE,"",VLOOKUP($E1279,参加者名簿!$A:$D,2,FALSE))</f>
        <v/>
      </c>
      <c r="H1279" s="430"/>
      <c r="I1279" s="417"/>
    </row>
    <row r="1280" spans="1:9" ht="20.149999999999999" customHeight="1" thickBot="1" x14ac:dyDescent="0.25">
      <c r="A1280" s="429" t="s">
        <v>6120</v>
      </c>
      <c r="B1280" s="428">
        <f t="shared" ref="B1280" si="130">COUNTIFS(C1259:C1279,"農業者",D1259:D1279,"○")+COUNTIFS(G1259:G1279,"農業者",H1259:H1279,"○")</f>
        <v>0</v>
      </c>
      <c r="C1280" s="505" t="s">
        <v>6119</v>
      </c>
      <c r="D1280" s="506"/>
      <c r="E1280" s="428">
        <f t="shared" ref="E1280" si="131">COUNTIFS(C1259:C1279,"農業者以外",D1259:D1279,"○")+COUNTIFS(G1259:G1279,"農業者以外",H1259:H1279,"○")</f>
        <v>0</v>
      </c>
      <c r="F1280" s="468" t="s">
        <v>6118</v>
      </c>
      <c r="G1280" s="495">
        <f t="shared" ref="G1280" si="132">SUMIF(D1259:D1279,"○",B1259:B1279)+SUMIF(H1259:H1279,"○",F1259:F1279)</f>
        <v>0</v>
      </c>
      <c r="H1280" s="496"/>
      <c r="I1280" s="426"/>
    </row>
    <row r="1281" spans="1:19" ht="20.149999999999999" customHeight="1" x14ac:dyDescent="0.2">
      <c r="A1281" s="425" t="s">
        <v>6117</v>
      </c>
      <c r="B1281" s="424"/>
      <c r="C1281" s="424"/>
      <c r="D1281" s="424"/>
      <c r="E1281" s="424"/>
      <c r="F1281" s="424"/>
      <c r="G1281" s="424"/>
      <c r="H1281" s="423"/>
      <c r="I1281" s="417"/>
    </row>
    <row r="1282" spans="1:19" ht="20.149999999999999" customHeight="1" x14ac:dyDescent="0.2">
      <c r="A1282" s="422"/>
      <c r="B1282" s="417"/>
      <c r="C1282" s="417"/>
      <c r="D1282" s="417"/>
      <c r="E1282" s="417"/>
      <c r="F1282" s="417"/>
      <c r="G1282" s="417"/>
      <c r="H1282" s="421"/>
      <c r="I1282" s="417"/>
    </row>
    <row r="1283" spans="1:19" ht="20.149999999999999" customHeight="1" x14ac:dyDescent="0.2">
      <c r="A1283" s="422"/>
      <c r="B1283" s="417"/>
      <c r="C1283" s="417"/>
      <c r="D1283" s="417"/>
      <c r="E1283" s="417"/>
      <c r="F1283" s="417"/>
      <c r="G1283" s="417"/>
      <c r="H1283" s="421"/>
      <c r="I1283" s="417"/>
    </row>
    <row r="1284" spans="1:19" ht="20.149999999999999" customHeight="1" x14ac:dyDescent="0.2">
      <c r="A1284" s="422"/>
      <c r="B1284" s="417"/>
      <c r="C1284" s="417"/>
      <c r="D1284" s="417"/>
      <c r="E1284" s="417"/>
      <c r="F1284" s="417"/>
      <c r="G1284" s="417"/>
      <c r="H1284" s="421"/>
      <c r="I1284" s="417"/>
    </row>
    <row r="1285" spans="1:19" ht="20.149999999999999" customHeight="1" x14ac:dyDescent="0.2">
      <c r="A1285" s="422"/>
      <c r="B1285" s="417"/>
      <c r="C1285" s="417"/>
      <c r="D1285" s="417"/>
      <c r="E1285" s="417"/>
      <c r="F1285" s="417"/>
      <c r="G1285" s="417"/>
      <c r="H1285" s="421"/>
      <c r="I1285" s="417"/>
    </row>
    <row r="1286" spans="1:19" ht="20.149999999999999" customHeight="1" x14ac:dyDescent="0.2">
      <c r="A1286" s="422"/>
      <c r="B1286" s="417"/>
      <c r="C1286" s="417"/>
      <c r="D1286" s="417"/>
      <c r="E1286" s="417"/>
      <c r="F1286" s="417"/>
      <c r="G1286" s="417"/>
      <c r="H1286" s="421"/>
      <c r="I1286" s="417"/>
    </row>
    <row r="1287" spans="1:19" ht="20.149999999999999" customHeight="1" x14ac:dyDescent="0.2">
      <c r="A1287" s="422"/>
      <c r="B1287" s="417"/>
      <c r="C1287" s="417"/>
      <c r="D1287" s="417"/>
      <c r="E1287" s="417"/>
      <c r="F1287" s="417"/>
      <c r="G1287" s="417"/>
      <c r="H1287" s="421"/>
      <c r="I1287" s="417"/>
    </row>
    <row r="1288" spans="1:19" ht="20.149999999999999" customHeight="1" x14ac:dyDescent="0.2">
      <c r="A1288" s="422"/>
      <c r="B1288" s="417"/>
      <c r="C1288" s="417"/>
      <c r="D1288" s="417"/>
      <c r="E1288" s="417"/>
      <c r="F1288" s="417"/>
      <c r="G1288" s="417"/>
      <c r="H1288" s="421"/>
      <c r="I1288" s="417"/>
    </row>
    <row r="1289" spans="1:19" ht="20.149999999999999" customHeight="1" thickBot="1" x14ac:dyDescent="0.25">
      <c r="A1289" s="420"/>
      <c r="B1289" s="419"/>
      <c r="C1289" s="419"/>
      <c r="D1289" s="419"/>
      <c r="E1289" s="419"/>
      <c r="F1289" s="419"/>
      <c r="G1289" s="419"/>
      <c r="H1289" s="418"/>
      <c r="I1289" s="417"/>
    </row>
    <row r="1290" spans="1:19" ht="20.149999999999999" customHeight="1" thickBot="1" x14ac:dyDescent="0.25">
      <c r="A1290" s="416" t="s">
        <v>6116</v>
      </c>
      <c r="B1290" s="415" t="s">
        <v>6115</v>
      </c>
      <c r="C1290" s="415" t="s">
        <v>6114</v>
      </c>
      <c r="D1290" s="414"/>
    </row>
    <row r="1291" spans="1:19" ht="20.149999999999999" customHeight="1" thickBot="1" x14ac:dyDescent="0.35">
      <c r="A1291" s="465" t="str">
        <f t="shared" ref="A1291:C1292" si="133">A1248</f>
        <v>令和</v>
      </c>
      <c r="B1291" s="469">
        <f t="shared" si="133"/>
        <v>0</v>
      </c>
      <c r="C1291" s="789" t="str">
        <f>C1248</f>
        <v>年度　多面的機能支払交付金に係る作業日報</v>
      </c>
      <c r="D1291" s="789"/>
      <c r="E1291" s="789"/>
      <c r="F1291" s="789"/>
      <c r="G1291" s="463" t="s">
        <v>6132</v>
      </c>
      <c r="H1291" s="462">
        <f t="shared" ref="H1291:H1334" si="134">H1248+1</f>
        <v>31</v>
      </c>
      <c r="I1291" s="461">
        <f t="shared" ref="I1291:I1334" si="135">H1291</f>
        <v>31</v>
      </c>
      <c r="J1291" s="455">
        <f t="shared" ref="J1291" si="136">F1292</f>
        <v>0</v>
      </c>
      <c r="K1291" s="455">
        <f t="shared" ref="K1291" si="137">B1293</f>
        <v>0</v>
      </c>
      <c r="L1291" s="460" t="e">
        <f t="shared" ref="L1291" si="138">F1293-J1294</f>
        <v>#VALUE!</v>
      </c>
      <c r="M1291" s="459">
        <f t="shared" ref="M1291" si="139">B1323</f>
        <v>0</v>
      </c>
      <c r="N1291" s="459">
        <f t="shared" ref="N1291" si="140">E1323</f>
        <v>0</v>
      </c>
      <c r="O1291" s="455">
        <f t="shared" ref="O1291" si="141">B1295</f>
        <v>0</v>
      </c>
      <c r="P1291" s="455">
        <f t="shared" ref="P1291" si="142">D1295</f>
        <v>0</v>
      </c>
      <c r="Q1291" s="455">
        <f t="shared" ref="Q1291" si="143">F1295</f>
        <v>0</v>
      </c>
      <c r="R1291" s="1">
        <f t="shared" ref="R1291" si="144">B1299</f>
        <v>0</v>
      </c>
      <c r="S1291" s="1">
        <f t="shared" ref="S1291" si="145">D1299</f>
        <v>0</v>
      </c>
    </row>
    <row r="1292" spans="1:19" ht="20.149999999999999" customHeight="1" thickBot="1" x14ac:dyDescent="0.35">
      <c r="A1292" s="458" t="s">
        <v>6131</v>
      </c>
      <c r="B1292" s="501">
        <f t="shared" si="133"/>
        <v>0</v>
      </c>
      <c r="C1292" s="501"/>
      <c r="D1292" s="501"/>
      <c r="E1292" s="457" t="s">
        <v>6130</v>
      </c>
      <c r="F1292" s="512"/>
      <c r="G1292" s="513"/>
      <c r="H1292" s="514"/>
      <c r="I1292" s="456"/>
      <c r="M1292" s="455"/>
      <c r="N1292" s="455"/>
      <c r="O1292" s="455"/>
      <c r="P1292" s="455"/>
      <c r="Q1292" s="455"/>
      <c r="R1292" s="455"/>
    </row>
    <row r="1293" spans="1:19" ht="20.149999999999999" customHeight="1" x14ac:dyDescent="0.2">
      <c r="A1293" s="449" t="s">
        <v>173</v>
      </c>
      <c r="B1293" s="454"/>
      <c r="C1293" s="509" t="s">
        <v>6127</v>
      </c>
      <c r="D1293" s="509"/>
      <c r="E1293" s="454"/>
      <c r="F1293" s="453" t="str">
        <f t="shared" ref="F1293:F1294" si="146">IF((E1293-B1293)*24=0,"",(E1293-B1293)*24)</f>
        <v/>
      </c>
      <c r="G1293" s="510" t="s">
        <v>6126</v>
      </c>
      <c r="H1293" s="511"/>
      <c r="I1293" s="450"/>
    </row>
    <row r="1294" spans="1:19" ht="20.149999999999999" customHeight="1" thickBot="1" x14ac:dyDescent="0.25">
      <c r="A1294" s="445" t="s">
        <v>6128</v>
      </c>
      <c r="B1294" s="452"/>
      <c r="C1294" s="492" t="s">
        <v>6127</v>
      </c>
      <c r="D1294" s="492"/>
      <c r="E1294" s="452"/>
      <c r="F1294" s="451" t="str">
        <f t="shared" si="146"/>
        <v/>
      </c>
      <c r="G1294" s="493" t="s">
        <v>6126</v>
      </c>
      <c r="H1294" s="494"/>
      <c r="I1294" s="450"/>
      <c r="J1294" s="1">
        <f t="shared" ref="J1294" si="147">IF(F1294="",0,F1294)</f>
        <v>0</v>
      </c>
    </row>
    <row r="1295" spans="1:19" ht="20.149999999999999" customHeight="1" thickTop="1" x14ac:dyDescent="0.2">
      <c r="A1295" s="449" t="s">
        <v>6125</v>
      </c>
      <c r="B1295" s="497"/>
      <c r="C1295" s="498"/>
      <c r="D1295" s="497"/>
      <c r="E1295" s="498"/>
      <c r="F1295" s="497"/>
      <c r="G1295" s="498"/>
      <c r="H1295" s="448"/>
      <c r="I1295" s="441"/>
    </row>
    <row r="1296" spans="1:19" ht="20.149999999999999" customHeight="1" x14ac:dyDescent="0.2">
      <c r="A1296" s="447" t="s">
        <v>6124</v>
      </c>
      <c r="B1296" s="499" t="str">
        <f>IF(B$1295="","",(IFERROR(VLOOKUP(B$1295,【選択肢】!$K$3:$O$74,2,)," ")))</f>
        <v/>
      </c>
      <c r="C1296" s="500"/>
      <c r="D1296" s="499" t="str">
        <f>IF(D$1295="","",(IFERROR(VLOOKUP(D$1295,【選択肢】!$K$3:$O$74,2,)," ")))</f>
        <v/>
      </c>
      <c r="E1296" s="500"/>
      <c r="F1296" s="499" t="str">
        <f>IF(F$1295="","",(IFERROR(VLOOKUP(F$1295,【選択肢】!$K$3:$O$74,2,)," ")))</f>
        <v/>
      </c>
      <c r="G1296" s="500"/>
      <c r="H1296" s="446"/>
      <c r="I1296" s="441"/>
    </row>
    <row r="1297" spans="1:9" ht="20.149999999999999" customHeight="1" x14ac:dyDescent="0.2">
      <c r="A1297" s="447" t="s">
        <v>5</v>
      </c>
      <c r="B1297" s="499" t="str">
        <f>IF(B$1295="","",(IFERROR(VLOOKUP(B$1295,【選択肢】!$K$3:$O$74,4,)," ")))</f>
        <v/>
      </c>
      <c r="C1297" s="500"/>
      <c r="D1297" s="499" t="str">
        <f>IF(D$1295="","",(IFERROR(VLOOKUP(D$1295,【選択肢】!$K$3:$O$74,4,)," ")))</f>
        <v/>
      </c>
      <c r="E1297" s="500"/>
      <c r="F1297" s="499" t="str">
        <f>IF(F$1295="","",(IFERROR(VLOOKUP(F$1295,【選択肢】!$K$3:$O$74,4,)," ")))</f>
        <v/>
      </c>
      <c r="G1297" s="500"/>
      <c r="H1297" s="446"/>
      <c r="I1297" s="441"/>
    </row>
    <row r="1298" spans="1:9" ht="20.149999999999999" customHeight="1" x14ac:dyDescent="0.2">
      <c r="A1298" s="445" t="s">
        <v>6123</v>
      </c>
      <c r="B1298" s="499" t="str">
        <f>IF(B$1295="","",(IFERROR(VLOOKUP(B$1295,【選択肢】!$K$3:$O$74,5,)," ")))</f>
        <v/>
      </c>
      <c r="C1298" s="500"/>
      <c r="D1298" s="499" t="str">
        <f>IF(D$1295="","",(IFERROR(VLOOKUP(D$1295,【選択肢】!$K$3:$O$74,5,)," ")))</f>
        <v/>
      </c>
      <c r="E1298" s="500"/>
      <c r="F1298" s="499" t="str">
        <f>IF(F$1295="","",(IFERROR(VLOOKUP(F$1295,【選択肢】!$K$3:$O$74,5,)," ")))</f>
        <v/>
      </c>
      <c r="G1298" s="500"/>
      <c r="H1298" s="444"/>
      <c r="I1298" s="441"/>
    </row>
    <row r="1299" spans="1:9" ht="20.149999999999999" customHeight="1" thickBot="1" x14ac:dyDescent="0.25">
      <c r="A1299" s="443" t="s">
        <v>12</v>
      </c>
      <c r="B1299" s="488"/>
      <c r="C1299" s="489"/>
      <c r="D1299" s="488"/>
      <c r="E1299" s="489"/>
      <c r="F1299" s="490"/>
      <c r="G1299" s="491"/>
      <c r="H1299" s="442"/>
      <c r="I1299" s="441"/>
    </row>
    <row r="1300" spans="1:9" ht="20.149999999999999" customHeight="1" x14ac:dyDescent="0.2">
      <c r="A1300" s="502" t="s">
        <v>6122</v>
      </c>
      <c r="B1300" s="503"/>
      <c r="C1300" s="503"/>
      <c r="D1300" s="503"/>
      <c r="E1300" s="503"/>
      <c r="F1300" s="503"/>
      <c r="G1300" s="503"/>
      <c r="H1300" s="504"/>
      <c r="I1300" s="467"/>
    </row>
    <row r="1301" spans="1:9" ht="20.149999999999999" customHeight="1" x14ac:dyDescent="0.2">
      <c r="A1301" s="440" t="s">
        <v>29</v>
      </c>
      <c r="B1301" s="439" t="s">
        <v>2</v>
      </c>
      <c r="C1301" s="438" t="s">
        <v>6112</v>
      </c>
      <c r="D1301" s="437" t="s">
        <v>6121</v>
      </c>
      <c r="E1301" s="440" t="s">
        <v>29</v>
      </c>
      <c r="F1301" s="439" t="s">
        <v>2</v>
      </c>
      <c r="G1301" s="438" t="s">
        <v>6112</v>
      </c>
      <c r="H1301" s="437" t="s">
        <v>6121</v>
      </c>
      <c r="I1301" s="467"/>
    </row>
    <row r="1302" spans="1:9" ht="20.149999999999999" customHeight="1" x14ac:dyDescent="0.2">
      <c r="A1302" s="433"/>
      <c r="B1302" s="435"/>
      <c r="C1302" s="431" t="str">
        <f>IF(ISERROR(VLOOKUP($A1302,参加者名簿!$A:$D,2,FALSE))=TRUE,"",VLOOKUP($A1302,参加者名簿!$A:$D,2,FALSE))</f>
        <v/>
      </c>
      <c r="D1302" s="434"/>
      <c r="E1302" s="433"/>
      <c r="F1302" s="435"/>
      <c r="G1302" s="431" t="str">
        <f>IF(ISERROR(VLOOKUP($E1302,参加者名簿!$A:$D,2,FALSE))=TRUE,"",VLOOKUP($E1302,参加者名簿!$A:$D,2,FALSE))</f>
        <v/>
      </c>
      <c r="H1302" s="430"/>
      <c r="I1302" s="417"/>
    </row>
    <row r="1303" spans="1:9" ht="20.149999999999999" customHeight="1" x14ac:dyDescent="0.2">
      <c r="A1303" s="433"/>
      <c r="B1303" s="435"/>
      <c r="C1303" s="431" t="str">
        <f>IF(ISERROR(VLOOKUP($A1303,参加者名簿!$A:$D,2,FALSE))=TRUE,"",VLOOKUP($A1303,参加者名簿!$A:$D,2,FALSE))</f>
        <v/>
      </c>
      <c r="D1303" s="434"/>
      <c r="E1303" s="433"/>
      <c r="F1303" s="435"/>
      <c r="G1303" s="431" t="str">
        <f>IF(ISERROR(VLOOKUP($E1303,参加者名簿!$A:$D,2,FALSE))=TRUE,"",VLOOKUP($E1303,参加者名簿!$A:$D,2,FALSE))</f>
        <v/>
      </c>
      <c r="H1303" s="430"/>
      <c r="I1303" s="417"/>
    </row>
    <row r="1304" spans="1:9" ht="20.149999999999999" customHeight="1" x14ac:dyDescent="0.2">
      <c r="A1304" s="433"/>
      <c r="B1304" s="435"/>
      <c r="C1304" s="431" t="str">
        <f>IF(ISERROR(VLOOKUP($A1304,参加者名簿!$A:$D,2,FALSE))=TRUE,"",VLOOKUP($A1304,参加者名簿!$A:$D,2,FALSE))</f>
        <v/>
      </c>
      <c r="D1304" s="434"/>
      <c r="E1304" s="433"/>
      <c r="F1304" s="435"/>
      <c r="G1304" s="431" t="str">
        <f>IF(ISERROR(VLOOKUP($E1304,参加者名簿!$A:$D,2,FALSE))=TRUE,"",VLOOKUP($E1304,参加者名簿!$A:$D,2,FALSE))</f>
        <v/>
      </c>
      <c r="H1304" s="430"/>
      <c r="I1304" s="417"/>
    </row>
    <row r="1305" spans="1:9" ht="20.149999999999999" customHeight="1" x14ac:dyDescent="0.2">
      <c r="A1305" s="433"/>
      <c r="B1305" s="435"/>
      <c r="C1305" s="431" t="str">
        <f>IF(ISERROR(VLOOKUP($A1305,参加者名簿!$A:$D,2,FALSE))=TRUE,"",VLOOKUP($A1305,参加者名簿!$A:$D,2,FALSE))</f>
        <v/>
      </c>
      <c r="D1305" s="434"/>
      <c r="E1305" s="433"/>
      <c r="F1305" s="435"/>
      <c r="G1305" s="431" t="str">
        <f>IF(ISERROR(VLOOKUP($E1305,参加者名簿!$A:$D,2,FALSE))=TRUE,"",VLOOKUP($E1305,参加者名簿!$A:$D,2,FALSE))</f>
        <v/>
      </c>
      <c r="H1305" s="430"/>
      <c r="I1305" s="417"/>
    </row>
    <row r="1306" spans="1:9" ht="20.149999999999999" customHeight="1" x14ac:dyDescent="0.2">
      <c r="A1306" s="433"/>
      <c r="B1306" s="435"/>
      <c r="C1306" s="431" t="str">
        <f>IF(ISERROR(VLOOKUP($A1306,参加者名簿!$A:$D,2,FALSE))=TRUE,"",VLOOKUP($A1306,参加者名簿!$A:$D,2,FALSE))</f>
        <v/>
      </c>
      <c r="D1306" s="434"/>
      <c r="E1306" s="433"/>
      <c r="F1306" s="435"/>
      <c r="G1306" s="431" t="str">
        <f>IF(ISERROR(VLOOKUP($E1306,参加者名簿!$A:$D,2,FALSE))=TRUE,"",VLOOKUP($E1306,参加者名簿!$A:$D,2,FALSE))</f>
        <v/>
      </c>
      <c r="H1306" s="430"/>
      <c r="I1306" s="417"/>
    </row>
    <row r="1307" spans="1:9" ht="20.149999999999999" customHeight="1" x14ac:dyDescent="0.2">
      <c r="A1307" s="433"/>
      <c r="B1307" s="435"/>
      <c r="C1307" s="431" t="str">
        <f>IF(ISERROR(VLOOKUP($A1307,参加者名簿!$A:$D,2,FALSE))=TRUE,"",VLOOKUP($A1307,参加者名簿!$A:$D,2,FALSE))</f>
        <v/>
      </c>
      <c r="D1307" s="434"/>
      <c r="E1307" s="433"/>
      <c r="F1307" s="435"/>
      <c r="G1307" s="431" t="str">
        <f>IF(ISERROR(VLOOKUP($E1307,参加者名簿!$A:$D,2,FALSE))=TRUE,"",VLOOKUP($E1307,参加者名簿!$A:$D,2,FALSE))</f>
        <v/>
      </c>
      <c r="H1307" s="430"/>
      <c r="I1307" s="417"/>
    </row>
    <row r="1308" spans="1:9" ht="20.149999999999999" customHeight="1" x14ac:dyDescent="0.2">
      <c r="A1308" s="433"/>
      <c r="B1308" s="432"/>
      <c r="C1308" s="431" t="str">
        <f>IF(ISERROR(VLOOKUP($A1308,参加者名簿!$A:$D,2,FALSE))=TRUE,"",VLOOKUP($A1308,参加者名簿!$A:$D,2,FALSE))</f>
        <v/>
      </c>
      <c r="D1308" s="434"/>
      <c r="E1308" s="433"/>
      <c r="F1308" s="435"/>
      <c r="G1308" s="431" t="str">
        <f>IF(ISERROR(VLOOKUP($E1308,参加者名簿!$A:$D,2,FALSE))=TRUE,"",VLOOKUP($E1308,参加者名簿!$A:$D,2,FALSE))</f>
        <v/>
      </c>
      <c r="H1308" s="430"/>
      <c r="I1308" s="417"/>
    </row>
    <row r="1309" spans="1:9" ht="20.149999999999999" customHeight="1" x14ac:dyDescent="0.2">
      <c r="A1309" s="433"/>
      <c r="B1309" s="432"/>
      <c r="C1309" s="431" t="str">
        <f>IF(ISERROR(VLOOKUP($A1309,参加者名簿!$A:$D,2,FALSE))=TRUE,"",VLOOKUP($A1309,参加者名簿!$A:$D,2,FALSE))</f>
        <v/>
      </c>
      <c r="D1309" s="434"/>
      <c r="E1309" s="433"/>
      <c r="F1309" s="435"/>
      <c r="G1309" s="431" t="str">
        <f>IF(ISERROR(VLOOKUP($E1309,参加者名簿!$A:$D,2,FALSE))=TRUE,"",VLOOKUP($E1309,参加者名簿!$A:$D,2,FALSE))</f>
        <v/>
      </c>
      <c r="H1309" s="430"/>
      <c r="I1309" s="417"/>
    </row>
    <row r="1310" spans="1:9" ht="20.149999999999999" customHeight="1" x14ac:dyDescent="0.2">
      <c r="A1310" s="433"/>
      <c r="B1310" s="432"/>
      <c r="C1310" s="431" t="str">
        <f>IF(ISERROR(VLOOKUP($A1310,参加者名簿!$A:$D,2,FALSE))=TRUE,"",VLOOKUP($A1310,参加者名簿!$A:$D,2,FALSE))</f>
        <v/>
      </c>
      <c r="D1310" s="434"/>
      <c r="E1310" s="433"/>
      <c r="F1310" s="435"/>
      <c r="G1310" s="431" t="str">
        <f>IF(ISERROR(VLOOKUP($E1310,参加者名簿!$A:$D,2,FALSE))=TRUE,"",VLOOKUP($E1310,参加者名簿!$A:$D,2,FALSE))</f>
        <v/>
      </c>
      <c r="H1310" s="430"/>
      <c r="I1310" s="417"/>
    </row>
    <row r="1311" spans="1:9" ht="20.149999999999999" customHeight="1" x14ac:dyDescent="0.2">
      <c r="A1311" s="433"/>
      <c r="B1311" s="432"/>
      <c r="C1311" s="431" t="str">
        <f>IF(ISERROR(VLOOKUP($A1311,参加者名簿!$A:$D,2,FALSE))=TRUE,"",VLOOKUP($A1311,参加者名簿!$A:$D,2,FALSE))</f>
        <v/>
      </c>
      <c r="D1311" s="434"/>
      <c r="E1311" s="433"/>
      <c r="F1311" s="435"/>
      <c r="G1311" s="431" t="str">
        <f>IF(ISERROR(VLOOKUP($E1311,参加者名簿!$A:$D,2,FALSE))=TRUE,"",VLOOKUP($E1311,参加者名簿!$A:$D,2,FALSE))</f>
        <v/>
      </c>
      <c r="H1311" s="430"/>
      <c r="I1311" s="417"/>
    </row>
    <row r="1312" spans="1:9" ht="20.149999999999999" customHeight="1" x14ac:dyDescent="0.2">
      <c r="A1312" s="433"/>
      <c r="B1312" s="432"/>
      <c r="C1312" s="431" t="str">
        <f>IF(ISERROR(VLOOKUP($A1312,参加者名簿!$A:$D,2,FALSE))=TRUE,"",VLOOKUP($A1312,参加者名簿!$A:$D,2,FALSE))</f>
        <v/>
      </c>
      <c r="D1312" s="434"/>
      <c r="E1312" s="433"/>
      <c r="F1312" s="435"/>
      <c r="G1312" s="431" t="str">
        <f>IF(ISERROR(VLOOKUP($E1312,参加者名簿!$A:$D,2,FALSE))=TRUE,"",VLOOKUP($E1312,参加者名簿!$A:$D,2,FALSE))</f>
        <v/>
      </c>
      <c r="H1312" s="430"/>
      <c r="I1312" s="417"/>
    </row>
    <row r="1313" spans="1:9" ht="20.149999999999999" customHeight="1" x14ac:dyDescent="0.2">
      <c r="A1313" s="433"/>
      <c r="B1313" s="432"/>
      <c r="C1313" s="431" t="str">
        <f>IF(ISERROR(VLOOKUP($A1313,参加者名簿!$A:$D,2,FALSE))=TRUE,"",VLOOKUP($A1313,参加者名簿!$A:$D,2,FALSE))</f>
        <v/>
      </c>
      <c r="D1313" s="434"/>
      <c r="E1313" s="433"/>
      <c r="F1313" s="435"/>
      <c r="G1313" s="431" t="str">
        <f>IF(ISERROR(VLOOKUP($E1313,参加者名簿!$A:$D,2,FALSE))=TRUE,"",VLOOKUP($E1313,参加者名簿!$A:$D,2,FALSE))</f>
        <v/>
      </c>
      <c r="H1313" s="430"/>
      <c r="I1313" s="417"/>
    </row>
    <row r="1314" spans="1:9" ht="20.149999999999999" customHeight="1" x14ac:dyDescent="0.2">
      <c r="A1314" s="433"/>
      <c r="B1314" s="432"/>
      <c r="C1314" s="431" t="str">
        <f>IF(ISERROR(VLOOKUP($A1314,参加者名簿!$A:$D,2,FALSE))=TRUE,"",VLOOKUP($A1314,参加者名簿!$A:$D,2,FALSE))</f>
        <v/>
      </c>
      <c r="D1314" s="434"/>
      <c r="E1314" s="433"/>
      <c r="F1314" s="435"/>
      <c r="G1314" s="431" t="str">
        <f>IF(ISERROR(VLOOKUP($E1314,参加者名簿!$A:$D,2,FALSE))=TRUE,"",VLOOKUP($E1314,参加者名簿!$A:$D,2,FALSE))</f>
        <v/>
      </c>
      <c r="H1314" s="430"/>
      <c r="I1314" s="417"/>
    </row>
    <row r="1315" spans="1:9" ht="20.149999999999999" customHeight="1" x14ac:dyDescent="0.2">
      <c r="A1315" s="433"/>
      <c r="B1315" s="432"/>
      <c r="C1315" s="431" t="str">
        <f>IF(ISERROR(VLOOKUP($A1315,参加者名簿!$A:$D,2,FALSE))=TRUE,"",VLOOKUP($A1315,参加者名簿!$A:$D,2,FALSE))</f>
        <v/>
      </c>
      <c r="D1315" s="434"/>
      <c r="E1315" s="433"/>
      <c r="F1315" s="435"/>
      <c r="G1315" s="431" t="str">
        <f>IF(ISERROR(VLOOKUP($E1315,参加者名簿!$A:$D,2,FALSE))=TRUE,"",VLOOKUP($E1315,参加者名簿!$A:$D,2,FALSE))</f>
        <v/>
      </c>
      <c r="H1315" s="430"/>
      <c r="I1315" s="417"/>
    </row>
    <row r="1316" spans="1:9" ht="20.149999999999999" customHeight="1" x14ac:dyDescent="0.2">
      <c r="A1316" s="433"/>
      <c r="B1316" s="432"/>
      <c r="C1316" s="431" t="str">
        <f>IF(ISERROR(VLOOKUP($A1316,参加者名簿!$A:$D,2,FALSE))=TRUE,"",VLOOKUP($A1316,参加者名簿!$A:$D,2,FALSE))</f>
        <v/>
      </c>
      <c r="D1316" s="434"/>
      <c r="E1316" s="433"/>
      <c r="F1316" s="435"/>
      <c r="G1316" s="431" t="str">
        <f>IF(ISERROR(VLOOKUP($E1316,参加者名簿!$A:$D,2,FALSE))=TRUE,"",VLOOKUP($E1316,参加者名簿!$A:$D,2,FALSE))</f>
        <v/>
      </c>
      <c r="H1316" s="430"/>
      <c r="I1316" s="417"/>
    </row>
    <row r="1317" spans="1:9" ht="20.149999999999999" customHeight="1" x14ac:dyDescent="0.2">
      <c r="A1317" s="433"/>
      <c r="B1317" s="432"/>
      <c r="C1317" s="431" t="str">
        <f>IF(ISERROR(VLOOKUP($A1317,参加者名簿!$A:$D,2,FALSE))=TRUE,"",VLOOKUP($A1317,参加者名簿!$A:$D,2,FALSE))</f>
        <v/>
      </c>
      <c r="D1317" s="434"/>
      <c r="E1317" s="433"/>
      <c r="F1317" s="432"/>
      <c r="G1317" s="431" t="str">
        <f>IF(ISERROR(VLOOKUP($E1317,参加者名簿!$A:$D,2,FALSE))=TRUE,"",VLOOKUP($E1317,参加者名簿!$A:$D,2,FALSE))</f>
        <v/>
      </c>
      <c r="H1317" s="430"/>
      <c r="I1317" s="417"/>
    </row>
    <row r="1318" spans="1:9" ht="20.149999999999999" customHeight="1" x14ac:dyDescent="0.2">
      <c r="A1318" s="433"/>
      <c r="B1318" s="432"/>
      <c r="C1318" s="431" t="str">
        <f>IF(ISERROR(VLOOKUP($A1318,参加者名簿!$A:$D,2,FALSE))=TRUE,"",VLOOKUP($A1318,参加者名簿!$A:$D,2,FALSE))</f>
        <v/>
      </c>
      <c r="D1318" s="434"/>
      <c r="E1318" s="433"/>
      <c r="F1318" s="432"/>
      <c r="G1318" s="431" t="str">
        <f>IF(ISERROR(VLOOKUP($E1318,参加者名簿!$A:$D,2,FALSE))=TRUE,"",VLOOKUP($E1318,参加者名簿!$A:$D,2,FALSE))</f>
        <v/>
      </c>
      <c r="H1318" s="430"/>
      <c r="I1318" s="417"/>
    </row>
    <row r="1319" spans="1:9" ht="20.149999999999999" customHeight="1" x14ac:dyDescent="0.2">
      <c r="A1319" s="433"/>
      <c r="B1319" s="432"/>
      <c r="C1319" s="431" t="str">
        <f>IF(ISERROR(VLOOKUP($A1319,参加者名簿!$A:$D,2,FALSE))=TRUE,"",VLOOKUP($A1319,参加者名簿!$A:$D,2,FALSE))</f>
        <v/>
      </c>
      <c r="D1319" s="434"/>
      <c r="E1319" s="433"/>
      <c r="F1319" s="432"/>
      <c r="G1319" s="431" t="str">
        <f>IF(ISERROR(VLOOKUP($E1319,参加者名簿!$A:$D,2,FALSE))=TRUE,"",VLOOKUP($E1319,参加者名簿!$A:$D,2,FALSE))</f>
        <v/>
      </c>
      <c r="H1319" s="430"/>
      <c r="I1319" s="417"/>
    </row>
    <row r="1320" spans="1:9" ht="20.149999999999999" customHeight="1" x14ac:dyDescent="0.2">
      <c r="A1320" s="433"/>
      <c r="B1320" s="432"/>
      <c r="C1320" s="431" t="str">
        <f>IF(ISERROR(VLOOKUP($A1320,参加者名簿!$A:$D,2,FALSE))=TRUE,"",VLOOKUP($A1320,参加者名簿!$A:$D,2,FALSE))</f>
        <v/>
      </c>
      <c r="D1320" s="434"/>
      <c r="E1320" s="433"/>
      <c r="F1320" s="432"/>
      <c r="G1320" s="431" t="str">
        <f>IF(ISERROR(VLOOKUP($E1320,参加者名簿!$A:$D,2,FALSE))=TRUE,"",VLOOKUP($E1320,参加者名簿!$A:$D,2,FALSE))</f>
        <v/>
      </c>
      <c r="H1320" s="430"/>
      <c r="I1320" s="417"/>
    </row>
    <row r="1321" spans="1:9" ht="20.149999999999999" customHeight="1" x14ac:dyDescent="0.2">
      <c r="A1321" s="433"/>
      <c r="B1321" s="432"/>
      <c r="C1321" s="431" t="str">
        <f>IF(ISERROR(VLOOKUP($A1321,参加者名簿!$A:$D,2,FALSE))=TRUE,"",VLOOKUP($A1321,参加者名簿!$A:$D,2,FALSE))</f>
        <v/>
      </c>
      <c r="D1321" s="434"/>
      <c r="E1321" s="433"/>
      <c r="F1321" s="432"/>
      <c r="G1321" s="431" t="str">
        <f>IF(ISERROR(VLOOKUP($E1321,参加者名簿!$A:$D,2,FALSE))=TRUE,"",VLOOKUP($E1321,参加者名簿!$A:$D,2,FALSE))</f>
        <v/>
      </c>
      <c r="H1321" s="430"/>
      <c r="I1321" s="417"/>
    </row>
    <row r="1322" spans="1:9" ht="20.149999999999999" customHeight="1" thickBot="1" x14ac:dyDescent="0.25">
      <c r="A1322" s="433"/>
      <c r="B1322" s="432"/>
      <c r="C1322" s="431" t="str">
        <f>IF(ISERROR(VLOOKUP($A1322,参加者名簿!$A:$D,2,FALSE))=TRUE,"",VLOOKUP($A1322,参加者名簿!$A:$D,2,FALSE))</f>
        <v/>
      </c>
      <c r="D1322" s="434"/>
      <c r="E1322" s="433"/>
      <c r="F1322" s="432"/>
      <c r="G1322" s="431" t="str">
        <f>IF(ISERROR(VLOOKUP($E1322,参加者名簿!$A:$D,2,FALSE))=TRUE,"",VLOOKUP($E1322,参加者名簿!$A:$D,2,FALSE))</f>
        <v/>
      </c>
      <c r="H1322" s="430"/>
      <c r="I1322" s="417"/>
    </row>
    <row r="1323" spans="1:9" ht="20.149999999999999" customHeight="1" thickBot="1" x14ac:dyDescent="0.25">
      <c r="A1323" s="429" t="s">
        <v>6120</v>
      </c>
      <c r="B1323" s="428">
        <f t="shared" ref="B1323" si="148">COUNTIFS(C1302:C1322,"農業者",D1302:D1322,"○")+COUNTIFS(G1302:G1322,"農業者",H1302:H1322,"○")</f>
        <v>0</v>
      </c>
      <c r="C1323" s="505" t="s">
        <v>6119</v>
      </c>
      <c r="D1323" s="506"/>
      <c r="E1323" s="428">
        <f t="shared" ref="E1323" si="149">COUNTIFS(C1302:C1322,"農業者以外",D1302:D1322,"○")+COUNTIFS(G1302:G1322,"農業者以外",H1302:H1322,"○")</f>
        <v>0</v>
      </c>
      <c r="F1323" s="468" t="s">
        <v>6118</v>
      </c>
      <c r="G1323" s="495">
        <f t="shared" ref="G1323" si="150">SUMIF(D1302:D1322,"○",B1302:B1322)+SUMIF(H1302:H1322,"○",F1302:F1322)</f>
        <v>0</v>
      </c>
      <c r="H1323" s="496"/>
      <c r="I1323" s="426"/>
    </row>
    <row r="1324" spans="1:9" ht="20.149999999999999" customHeight="1" x14ac:dyDescent="0.2">
      <c r="A1324" s="425" t="s">
        <v>6117</v>
      </c>
      <c r="B1324" s="424"/>
      <c r="C1324" s="424"/>
      <c r="D1324" s="424"/>
      <c r="E1324" s="424"/>
      <c r="F1324" s="424"/>
      <c r="G1324" s="424"/>
      <c r="H1324" s="423"/>
      <c r="I1324" s="417"/>
    </row>
    <row r="1325" spans="1:9" ht="20.149999999999999" customHeight="1" x14ac:dyDescent="0.2">
      <c r="A1325" s="422"/>
      <c r="B1325" s="417"/>
      <c r="C1325" s="417"/>
      <c r="D1325" s="417"/>
      <c r="E1325" s="417"/>
      <c r="F1325" s="417"/>
      <c r="G1325" s="417"/>
      <c r="H1325" s="421"/>
      <c r="I1325" s="417"/>
    </row>
    <row r="1326" spans="1:9" ht="20.149999999999999" customHeight="1" x14ac:dyDescent="0.2">
      <c r="A1326" s="422"/>
      <c r="B1326" s="417"/>
      <c r="C1326" s="417"/>
      <c r="D1326" s="417"/>
      <c r="E1326" s="417"/>
      <c r="F1326" s="417"/>
      <c r="G1326" s="417"/>
      <c r="H1326" s="421"/>
      <c r="I1326" s="417"/>
    </row>
    <row r="1327" spans="1:9" ht="20.149999999999999" customHeight="1" x14ac:dyDescent="0.2">
      <c r="A1327" s="422"/>
      <c r="B1327" s="417"/>
      <c r="C1327" s="417"/>
      <c r="D1327" s="417"/>
      <c r="E1327" s="417"/>
      <c r="F1327" s="417"/>
      <c r="G1327" s="417"/>
      <c r="H1327" s="421"/>
      <c r="I1327" s="417"/>
    </row>
    <row r="1328" spans="1:9" ht="20.149999999999999" customHeight="1" x14ac:dyDescent="0.2">
      <c r="A1328" s="422"/>
      <c r="B1328" s="417"/>
      <c r="C1328" s="417"/>
      <c r="D1328" s="417"/>
      <c r="E1328" s="417"/>
      <c r="F1328" s="417"/>
      <c r="G1328" s="417"/>
      <c r="H1328" s="421"/>
      <c r="I1328" s="417"/>
    </row>
    <row r="1329" spans="1:19" ht="20.149999999999999" customHeight="1" x14ac:dyDescent="0.2">
      <c r="A1329" s="422"/>
      <c r="B1329" s="417"/>
      <c r="C1329" s="417"/>
      <c r="D1329" s="417"/>
      <c r="E1329" s="417"/>
      <c r="F1329" s="417"/>
      <c r="G1329" s="417"/>
      <c r="H1329" s="421"/>
      <c r="I1329" s="417"/>
    </row>
    <row r="1330" spans="1:19" ht="20.149999999999999" customHeight="1" x14ac:dyDescent="0.2">
      <c r="A1330" s="422"/>
      <c r="B1330" s="417"/>
      <c r="C1330" s="417"/>
      <c r="D1330" s="417"/>
      <c r="E1330" s="417"/>
      <c r="F1330" s="417"/>
      <c r="G1330" s="417"/>
      <c r="H1330" s="421"/>
      <c r="I1330" s="417"/>
    </row>
    <row r="1331" spans="1:19" ht="20.149999999999999" customHeight="1" x14ac:dyDescent="0.2">
      <c r="A1331" s="422"/>
      <c r="B1331" s="417"/>
      <c r="C1331" s="417"/>
      <c r="D1331" s="417"/>
      <c r="E1331" s="417"/>
      <c r="F1331" s="417"/>
      <c r="G1331" s="417"/>
      <c r="H1331" s="421"/>
      <c r="I1331" s="417"/>
    </row>
    <row r="1332" spans="1:19" ht="20.149999999999999" customHeight="1" thickBot="1" x14ac:dyDescent="0.25">
      <c r="A1332" s="420"/>
      <c r="B1332" s="419"/>
      <c r="C1332" s="419"/>
      <c r="D1332" s="419"/>
      <c r="E1332" s="419"/>
      <c r="F1332" s="419"/>
      <c r="G1332" s="419"/>
      <c r="H1332" s="418"/>
      <c r="I1332" s="417"/>
    </row>
    <row r="1333" spans="1:19" ht="20.149999999999999" customHeight="1" thickBot="1" x14ac:dyDescent="0.25">
      <c r="A1333" s="416" t="s">
        <v>6116</v>
      </c>
      <c r="B1333" s="415" t="s">
        <v>6115</v>
      </c>
      <c r="C1333" s="415" t="s">
        <v>6114</v>
      </c>
      <c r="D1333" s="414"/>
    </row>
    <row r="1334" spans="1:19" ht="20.149999999999999" customHeight="1" thickBot="1" x14ac:dyDescent="0.35">
      <c r="A1334" s="465" t="str">
        <f t="shared" ref="A1334:C1335" si="151">A1291</f>
        <v>令和</v>
      </c>
      <c r="B1334" s="469">
        <f t="shared" si="151"/>
        <v>0</v>
      </c>
      <c r="C1334" s="789" t="str">
        <f>C1291</f>
        <v>年度　多面的機能支払交付金に係る作業日報</v>
      </c>
      <c r="D1334" s="789"/>
      <c r="E1334" s="789"/>
      <c r="F1334" s="789"/>
      <c r="G1334" s="463" t="s">
        <v>6132</v>
      </c>
      <c r="H1334" s="462">
        <f t="shared" si="134"/>
        <v>32</v>
      </c>
      <c r="I1334" s="461">
        <f t="shared" si="135"/>
        <v>32</v>
      </c>
      <c r="J1334" s="455">
        <f t="shared" ref="J1334" si="152">F1335</f>
        <v>0</v>
      </c>
      <c r="K1334" s="455">
        <f t="shared" ref="K1334" si="153">B1336</f>
        <v>0</v>
      </c>
      <c r="L1334" s="460" t="e">
        <f t="shared" ref="L1334" si="154">F1336-J1337</f>
        <v>#VALUE!</v>
      </c>
      <c r="M1334" s="459">
        <f t="shared" ref="M1334" si="155">B1366</f>
        <v>0</v>
      </c>
      <c r="N1334" s="459">
        <f t="shared" ref="N1334" si="156">E1366</f>
        <v>0</v>
      </c>
      <c r="O1334" s="455">
        <f t="shared" ref="O1334" si="157">B1338</f>
        <v>0</v>
      </c>
      <c r="P1334" s="455">
        <f t="shared" ref="P1334" si="158">D1338</f>
        <v>0</v>
      </c>
      <c r="Q1334" s="455">
        <f t="shared" ref="Q1334" si="159">F1338</f>
        <v>0</v>
      </c>
      <c r="R1334" s="1">
        <f t="shared" ref="R1334" si="160">B1342</f>
        <v>0</v>
      </c>
      <c r="S1334" s="1">
        <f t="shared" ref="S1334" si="161">D1342</f>
        <v>0</v>
      </c>
    </row>
    <row r="1335" spans="1:19" ht="20.149999999999999" customHeight="1" thickBot="1" x14ac:dyDescent="0.35">
      <c r="A1335" s="458" t="s">
        <v>6131</v>
      </c>
      <c r="B1335" s="501">
        <f t="shared" si="151"/>
        <v>0</v>
      </c>
      <c r="C1335" s="501"/>
      <c r="D1335" s="501"/>
      <c r="E1335" s="457" t="s">
        <v>6130</v>
      </c>
      <c r="F1335" s="512"/>
      <c r="G1335" s="513"/>
      <c r="H1335" s="514"/>
      <c r="I1335" s="456"/>
      <c r="M1335" s="455"/>
      <c r="N1335" s="455"/>
      <c r="O1335" s="455"/>
      <c r="P1335" s="455"/>
      <c r="Q1335" s="455"/>
      <c r="R1335" s="455"/>
    </row>
    <row r="1336" spans="1:19" ht="20.149999999999999" customHeight="1" x14ac:dyDescent="0.2">
      <c r="A1336" s="449" t="s">
        <v>173</v>
      </c>
      <c r="B1336" s="454"/>
      <c r="C1336" s="509" t="s">
        <v>6127</v>
      </c>
      <c r="D1336" s="509"/>
      <c r="E1336" s="454"/>
      <c r="F1336" s="453" t="str">
        <f t="shared" ref="F1336:F1337" si="162">IF((E1336-B1336)*24=0,"",(E1336-B1336)*24)</f>
        <v/>
      </c>
      <c r="G1336" s="510" t="s">
        <v>6126</v>
      </c>
      <c r="H1336" s="511"/>
      <c r="I1336" s="450"/>
    </row>
    <row r="1337" spans="1:19" ht="20.149999999999999" customHeight="1" thickBot="1" x14ac:dyDescent="0.25">
      <c r="A1337" s="445" t="s">
        <v>6128</v>
      </c>
      <c r="B1337" s="452"/>
      <c r="C1337" s="492" t="s">
        <v>6127</v>
      </c>
      <c r="D1337" s="492"/>
      <c r="E1337" s="452"/>
      <c r="F1337" s="451" t="str">
        <f t="shared" si="162"/>
        <v/>
      </c>
      <c r="G1337" s="493" t="s">
        <v>6126</v>
      </c>
      <c r="H1337" s="494"/>
      <c r="I1337" s="450"/>
      <c r="J1337" s="1">
        <f t="shared" ref="J1337" si="163">IF(F1337="",0,F1337)</f>
        <v>0</v>
      </c>
    </row>
    <row r="1338" spans="1:19" ht="20.149999999999999" customHeight="1" thickTop="1" x14ac:dyDescent="0.2">
      <c r="A1338" s="449" t="s">
        <v>6125</v>
      </c>
      <c r="B1338" s="497"/>
      <c r="C1338" s="498"/>
      <c r="D1338" s="497"/>
      <c r="E1338" s="498"/>
      <c r="F1338" s="497"/>
      <c r="G1338" s="498"/>
      <c r="H1338" s="448"/>
      <c r="I1338" s="441"/>
    </row>
    <row r="1339" spans="1:19" ht="20.149999999999999" customHeight="1" x14ac:dyDescent="0.2">
      <c r="A1339" s="447" t="s">
        <v>6124</v>
      </c>
      <c r="B1339" s="499" t="str">
        <f>IF(B$1338="","",(IFERROR(VLOOKUP(B$1338,【選択肢】!$K$3:$O$74,2,)," ")))</f>
        <v/>
      </c>
      <c r="C1339" s="500"/>
      <c r="D1339" s="499" t="str">
        <f>IF(D$1338="","",(IFERROR(VLOOKUP(D$1338,【選択肢】!$K$3:$O$74,2,)," ")))</f>
        <v/>
      </c>
      <c r="E1339" s="500"/>
      <c r="F1339" s="499" t="str">
        <f>IF(F$1338="","",(IFERROR(VLOOKUP(F$1338,【選択肢】!$K$3:$O$74,2,)," ")))</f>
        <v/>
      </c>
      <c r="G1339" s="500"/>
      <c r="H1339" s="446"/>
      <c r="I1339" s="441"/>
    </row>
    <row r="1340" spans="1:19" ht="20.149999999999999" customHeight="1" x14ac:dyDescent="0.2">
      <c r="A1340" s="447" t="s">
        <v>5</v>
      </c>
      <c r="B1340" s="499" t="str">
        <f>IF(B$1338="","",(IFERROR(VLOOKUP(B$1338,【選択肢】!$K$3:$O$74,4,)," ")))</f>
        <v/>
      </c>
      <c r="C1340" s="500"/>
      <c r="D1340" s="499" t="str">
        <f>IF(D$1338="","",(IFERROR(VLOOKUP(D$1338,【選択肢】!$K$3:$O$74,4,)," ")))</f>
        <v/>
      </c>
      <c r="E1340" s="500"/>
      <c r="F1340" s="499" t="str">
        <f>IF(F$1338="","",(IFERROR(VLOOKUP(F$1338,【選択肢】!$K$3:$O$74,4,)," ")))</f>
        <v/>
      </c>
      <c r="G1340" s="500"/>
      <c r="H1340" s="446"/>
      <c r="I1340" s="441"/>
    </row>
    <row r="1341" spans="1:19" ht="20.149999999999999" customHeight="1" x14ac:dyDescent="0.2">
      <c r="A1341" s="445" t="s">
        <v>6123</v>
      </c>
      <c r="B1341" s="499" t="str">
        <f>IF(B$1338="","",(IFERROR(VLOOKUP(B$1338,【選択肢】!$K$3:$O$74,5,)," ")))</f>
        <v/>
      </c>
      <c r="C1341" s="500"/>
      <c r="D1341" s="499" t="str">
        <f>IF(D$1338="","",(IFERROR(VLOOKUP(D$1338,【選択肢】!$K$3:$O$74,5,)," ")))</f>
        <v/>
      </c>
      <c r="E1341" s="500"/>
      <c r="F1341" s="499" t="str">
        <f>IF(F$1338="","",(IFERROR(VLOOKUP(F$1338,【選択肢】!$K$3:$O$74,5,)," ")))</f>
        <v/>
      </c>
      <c r="G1341" s="500"/>
      <c r="H1341" s="444"/>
      <c r="I1341" s="441"/>
    </row>
    <row r="1342" spans="1:19" ht="20.149999999999999" customHeight="1" thickBot="1" x14ac:dyDescent="0.25">
      <c r="A1342" s="443" t="s">
        <v>12</v>
      </c>
      <c r="B1342" s="488"/>
      <c r="C1342" s="489"/>
      <c r="D1342" s="488"/>
      <c r="E1342" s="489"/>
      <c r="F1342" s="490"/>
      <c r="G1342" s="491"/>
      <c r="H1342" s="442"/>
      <c r="I1342" s="441"/>
    </row>
    <row r="1343" spans="1:19" ht="20.149999999999999" customHeight="1" x14ac:dyDescent="0.2">
      <c r="A1343" s="502" t="s">
        <v>6122</v>
      </c>
      <c r="B1343" s="503"/>
      <c r="C1343" s="503"/>
      <c r="D1343" s="503"/>
      <c r="E1343" s="503"/>
      <c r="F1343" s="503"/>
      <c r="G1343" s="503"/>
      <c r="H1343" s="504"/>
      <c r="I1343" s="467"/>
    </row>
    <row r="1344" spans="1:19" ht="20.149999999999999" customHeight="1" x14ac:dyDescent="0.2">
      <c r="A1344" s="440" t="s">
        <v>29</v>
      </c>
      <c r="B1344" s="439" t="s">
        <v>2</v>
      </c>
      <c r="C1344" s="438" t="s">
        <v>6112</v>
      </c>
      <c r="D1344" s="437" t="s">
        <v>6121</v>
      </c>
      <c r="E1344" s="440" t="s">
        <v>29</v>
      </c>
      <c r="F1344" s="439" t="s">
        <v>2</v>
      </c>
      <c r="G1344" s="438" t="s">
        <v>6112</v>
      </c>
      <c r="H1344" s="437" t="s">
        <v>6121</v>
      </c>
      <c r="I1344" s="467"/>
    </row>
    <row r="1345" spans="1:9" ht="20.149999999999999" customHeight="1" x14ac:dyDescent="0.2">
      <c r="A1345" s="433"/>
      <c r="B1345" s="435"/>
      <c r="C1345" s="431" t="str">
        <f>IF(ISERROR(VLOOKUP($A1345,参加者名簿!$A:$D,2,FALSE))=TRUE,"",VLOOKUP($A1345,参加者名簿!$A:$D,2,FALSE))</f>
        <v/>
      </c>
      <c r="D1345" s="434"/>
      <c r="E1345" s="433"/>
      <c r="F1345" s="435"/>
      <c r="G1345" s="431" t="str">
        <f>IF(ISERROR(VLOOKUP($E1345,参加者名簿!$A:$D,2,FALSE))=TRUE,"",VLOOKUP($E1345,参加者名簿!$A:$D,2,FALSE))</f>
        <v/>
      </c>
      <c r="H1345" s="430"/>
      <c r="I1345" s="417"/>
    </row>
    <row r="1346" spans="1:9" ht="20.149999999999999" customHeight="1" x14ac:dyDescent="0.2">
      <c r="A1346" s="433"/>
      <c r="B1346" s="435"/>
      <c r="C1346" s="431" t="str">
        <f>IF(ISERROR(VLOOKUP($A1346,参加者名簿!$A:$D,2,FALSE))=TRUE,"",VLOOKUP($A1346,参加者名簿!$A:$D,2,FALSE))</f>
        <v/>
      </c>
      <c r="D1346" s="434"/>
      <c r="E1346" s="433"/>
      <c r="F1346" s="435"/>
      <c r="G1346" s="431" t="str">
        <f>IF(ISERROR(VLOOKUP($E1346,参加者名簿!$A:$D,2,FALSE))=TRUE,"",VLOOKUP($E1346,参加者名簿!$A:$D,2,FALSE))</f>
        <v/>
      </c>
      <c r="H1346" s="430"/>
      <c r="I1346" s="417"/>
    </row>
    <row r="1347" spans="1:9" ht="20.149999999999999" customHeight="1" x14ac:dyDescent="0.2">
      <c r="A1347" s="433"/>
      <c r="B1347" s="435"/>
      <c r="C1347" s="431" t="str">
        <f>IF(ISERROR(VLOOKUP($A1347,参加者名簿!$A:$D,2,FALSE))=TRUE,"",VLOOKUP($A1347,参加者名簿!$A:$D,2,FALSE))</f>
        <v/>
      </c>
      <c r="D1347" s="434"/>
      <c r="E1347" s="433"/>
      <c r="F1347" s="435"/>
      <c r="G1347" s="431" t="str">
        <f>IF(ISERROR(VLOOKUP($E1347,参加者名簿!$A:$D,2,FALSE))=TRUE,"",VLOOKUP($E1347,参加者名簿!$A:$D,2,FALSE))</f>
        <v/>
      </c>
      <c r="H1347" s="430"/>
      <c r="I1347" s="417"/>
    </row>
    <row r="1348" spans="1:9" ht="20.149999999999999" customHeight="1" x14ac:dyDescent="0.2">
      <c r="A1348" s="433"/>
      <c r="B1348" s="435"/>
      <c r="C1348" s="431" t="str">
        <f>IF(ISERROR(VLOOKUP($A1348,参加者名簿!$A:$D,2,FALSE))=TRUE,"",VLOOKUP($A1348,参加者名簿!$A:$D,2,FALSE))</f>
        <v/>
      </c>
      <c r="D1348" s="434"/>
      <c r="E1348" s="433"/>
      <c r="F1348" s="435"/>
      <c r="G1348" s="431" t="str">
        <f>IF(ISERROR(VLOOKUP($E1348,参加者名簿!$A:$D,2,FALSE))=TRUE,"",VLOOKUP($E1348,参加者名簿!$A:$D,2,FALSE))</f>
        <v/>
      </c>
      <c r="H1348" s="430"/>
      <c r="I1348" s="417"/>
    </row>
    <row r="1349" spans="1:9" ht="20.149999999999999" customHeight="1" x14ac:dyDescent="0.2">
      <c r="A1349" s="433"/>
      <c r="B1349" s="435"/>
      <c r="C1349" s="431" t="str">
        <f>IF(ISERROR(VLOOKUP($A1349,参加者名簿!$A:$D,2,FALSE))=TRUE,"",VLOOKUP($A1349,参加者名簿!$A:$D,2,FALSE))</f>
        <v/>
      </c>
      <c r="D1349" s="434"/>
      <c r="E1349" s="433"/>
      <c r="F1349" s="435"/>
      <c r="G1349" s="431" t="str">
        <f>IF(ISERROR(VLOOKUP($E1349,参加者名簿!$A:$D,2,FALSE))=TRUE,"",VLOOKUP($E1349,参加者名簿!$A:$D,2,FALSE))</f>
        <v/>
      </c>
      <c r="H1349" s="430"/>
      <c r="I1349" s="417"/>
    </row>
    <row r="1350" spans="1:9" ht="20.149999999999999" customHeight="1" x14ac:dyDescent="0.2">
      <c r="A1350" s="433"/>
      <c r="B1350" s="435"/>
      <c r="C1350" s="431" t="str">
        <f>IF(ISERROR(VLOOKUP($A1350,参加者名簿!$A:$D,2,FALSE))=TRUE,"",VLOOKUP($A1350,参加者名簿!$A:$D,2,FALSE))</f>
        <v/>
      </c>
      <c r="D1350" s="434"/>
      <c r="E1350" s="433"/>
      <c r="F1350" s="435"/>
      <c r="G1350" s="431" t="str">
        <f>IF(ISERROR(VLOOKUP($E1350,参加者名簿!$A:$D,2,FALSE))=TRUE,"",VLOOKUP($E1350,参加者名簿!$A:$D,2,FALSE))</f>
        <v/>
      </c>
      <c r="H1350" s="430"/>
      <c r="I1350" s="417"/>
    </row>
    <row r="1351" spans="1:9" ht="20.149999999999999" customHeight="1" x14ac:dyDescent="0.2">
      <c r="A1351" s="433"/>
      <c r="B1351" s="432"/>
      <c r="C1351" s="431" t="str">
        <f>IF(ISERROR(VLOOKUP($A1351,参加者名簿!$A:$D,2,FALSE))=TRUE,"",VLOOKUP($A1351,参加者名簿!$A:$D,2,FALSE))</f>
        <v/>
      </c>
      <c r="D1351" s="434"/>
      <c r="E1351" s="433"/>
      <c r="F1351" s="435"/>
      <c r="G1351" s="431" t="str">
        <f>IF(ISERROR(VLOOKUP($E1351,参加者名簿!$A:$D,2,FALSE))=TRUE,"",VLOOKUP($E1351,参加者名簿!$A:$D,2,FALSE))</f>
        <v/>
      </c>
      <c r="H1351" s="430"/>
      <c r="I1351" s="417"/>
    </row>
    <row r="1352" spans="1:9" ht="20.149999999999999" customHeight="1" x14ac:dyDescent="0.2">
      <c r="A1352" s="433"/>
      <c r="B1352" s="432"/>
      <c r="C1352" s="431" t="str">
        <f>IF(ISERROR(VLOOKUP($A1352,参加者名簿!$A:$D,2,FALSE))=TRUE,"",VLOOKUP($A1352,参加者名簿!$A:$D,2,FALSE))</f>
        <v/>
      </c>
      <c r="D1352" s="434"/>
      <c r="E1352" s="433"/>
      <c r="F1352" s="435"/>
      <c r="G1352" s="431" t="str">
        <f>IF(ISERROR(VLOOKUP($E1352,参加者名簿!$A:$D,2,FALSE))=TRUE,"",VLOOKUP($E1352,参加者名簿!$A:$D,2,FALSE))</f>
        <v/>
      </c>
      <c r="H1352" s="430"/>
      <c r="I1352" s="417"/>
    </row>
    <row r="1353" spans="1:9" ht="20.149999999999999" customHeight="1" x14ac:dyDescent="0.2">
      <c r="A1353" s="433"/>
      <c r="B1353" s="432"/>
      <c r="C1353" s="431" t="str">
        <f>IF(ISERROR(VLOOKUP($A1353,参加者名簿!$A:$D,2,FALSE))=TRUE,"",VLOOKUP($A1353,参加者名簿!$A:$D,2,FALSE))</f>
        <v/>
      </c>
      <c r="D1353" s="434"/>
      <c r="E1353" s="433"/>
      <c r="F1353" s="435"/>
      <c r="G1353" s="431" t="str">
        <f>IF(ISERROR(VLOOKUP($E1353,参加者名簿!$A:$D,2,FALSE))=TRUE,"",VLOOKUP($E1353,参加者名簿!$A:$D,2,FALSE))</f>
        <v/>
      </c>
      <c r="H1353" s="430"/>
      <c r="I1353" s="417"/>
    </row>
    <row r="1354" spans="1:9" ht="20.149999999999999" customHeight="1" x14ac:dyDescent="0.2">
      <c r="A1354" s="433"/>
      <c r="B1354" s="432"/>
      <c r="C1354" s="431" t="str">
        <f>IF(ISERROR(VLOOKUP($A1354,参加者名簿!$A:$D,2,FALSE))=TRUE,"",VLOOKUP($A1354,参加者名簿!$A:$D,2,FALSE))</f>
        <v/>
      </c>
      <c r="D1354" s="434"/>
      <c r="E1354" s="433"/>
      <c r="F1354" s="435"/>
      <c r="G1354" s="431" t="str">
        <f>IF(ISERROR(VLOOKUP($E1354,参加者名簿!$A:$D,2,FALSE))=TRUE,"",VLOOKUP($E1354,参加者名簿!$A:$D,2,FALSE))</f>
        <v/>
      </c>
      <c r="H1354" s="430"/>
      <c r="I1354" s="417"/>
    </row>
    <row r="1355" spans="1:9" ht="20.149999999999999" customHeight="1" x14ac:dyDescent="0.2">
      <c r="A1355" s="433"/>
      <c r="B1355" s="432"/>
      <c r="C1355" s="431" t="str">
        <f>IF(ISERROR(VLOOKUP($A1355,参加者名簿!$A:$D,2,FALSE))=TRUE,"",VLOOKUP($A1355,参加者名簿!$A:$D,2,FALSE))</f>
        <v/>
      </c>
      <c r="D1355" s="434"/>
      <c r="E1355" s="433"/>
      <c r="F1355" s="435"/>
      <c r="G1355" s="431" t="str">
        <f>IF(ISERROR(VLOOKUP($E1355,参加者名簿!$A:$D,2,FALSE))=TRUE,"",VLOOKUP($E1355,参加者名簿!$A:$D,2,FALSE))</f>
        <v/>
      </c>
      <c r="H1355" s="430"/>
      <c r="I1355" s="417"/>
    </row>
    <row r="1356" spans="1:9" ht="20.149999999999999" customHeight="1" x14ac:dyDescent="0.2">
      <c r="A1356" s="433"/>
      <c r="B1356" s="432"/>
      <c r="C1356" s="431" t="str">
        <f>IF(ISERROR(VLOOKUP($A1356,参加者名簿!$A:$D,2,FALSE))=TRUE,"",VLOOKUP($A1356,参加者名簿!$A:$D,2,FALSE))</f>
        <v/>
      </c>
      <c r="D1356" s="434"/>
      <c r="E1356" s="433"/>
      <c r="F1356" s="435"/>
      <c r="G1356" s="431" t="str">
        <f>IF(ISERROR(VLOOKUP($E1356,参加者名簿!$A:$D,2,FALSE))=TRUE,"",VLOOKUP($E1356,参加者名簿!$A:$D,2,FALSE))</f>
        <v/>
      </c>
      <c r="H1356" s="430"/>
      <c r="I1356" s="417"/>
    </row>
    <row r="1357" spans="1:9" ht="20.149999999999999" customHeight="1" x14ac:dyDescent="0.2">
      <c r="A1357" s="433"/>
      <c r="B1357" s="432"/>
      <c r="C1357" s="431" t="str">
        <f>IF(ISERROR(VLOOKUP($A1357,参加者名簿!$A:$D,2,FALSE))=TRUE,"",VLOOKUP($A1357,参加者名簿!$A:$D,2,FALSE))</f>
        <v/>
      </c>
      <c r="D1357" s="434"/>
      <c r="E1357" s="433"/>
      <c r="F1357" s="435"/>
      <c r="G1357" s="431" t="str">
        <f>IF(ISERROR(VLOOKUP($E1357,参加者名簿!$A:$D,2,FALSE))=TRUE,"",VLOOKUP($E1357,参加者名簿!$A:$D,2,FALSE))</f>
        <v/>
      </c>
      <c r="H1357" s="430"/>
      <c r="I1357" s="417"/>
    </row>
    <row r="1358" spans="1:9" ht="20.149999999999999" customHeight="1" x14ac:dyDescent="0.2">
      <c r="A1358" s="433"/>
      <c r="B1358" s="432"/>
      <c r="C1358" s="431" t="str">
        <f>IF(ISERROR(VLOOKUP($A1358,参加者名簿!$A:$D,2,FALSE))=TRUE,"",VLOOKUP($A1358,参加者名簿!$A:$D,2,FALSE))</f>
        <v/>
      </c>
      <c r="D1358" s="434"/>
      <c r="E1358" s="433"/>
      <c r="F1358" s="435"/>
      <c r="G1358" s="431" t="str">
        <f>IF(ISERROR(VLOOKUP($E1358,参加者名簿!$A:$D,2,FALSE))=TRUE,"",VLOOKUP($E1358,参加者名簿!$A:$D,2,FALSE))</f>
        <v/>
      </c>
      <c r="H1358" s="430"/>
      <c r="I1358" s="417"/>
    </row>
    <row r="1359" spans="1:9" ht="20.149999999999999" customHeight="1" x14ac:dyDescent="0.2">
      <c r="A1359" s="433"/>
      <c r="B1359" s="432"/>
      <c r="C1359" s="431" t="str">
        <f>IF(ISERROR(VLOOKUP($A1359,参加者名簿!$A:$D,2,FALSE))=TRUE,"",VLOOKUP($A1359,参加者名簿!$A:$D,2,FALSE))</f>
        <v/>
      </c>
      <c r="D1359" s="434"/>
      <c r="E1359" s="433"/>
      <c r="F1359" s="435"/>
      <c r="G1359" s="431" t="str">
        <f>IF(ISERROR(VLOOKUP($E1359,参加者名簿!$A:$D,2,FALSE))=TRUE,"",VLOOKUP($E1359,参加者名簿!$A:$D,2,FALSE))</f>
        <v/>
      </c>
      <c r="H1359" s="430"/>
      <c r="I1359" s="417"/>
    </row>
    <row r="1360" spans="1:9" ht="20.149999999999999" customHeight="1" x14ac:dyDescent="0.2">
      <c r="A1360" s="433"/>
      <c r="B1360" s="432"/>
      <c r="C1360" s="431" t="str">
        <f>IF(ISERROR(VLOOKUP($A1360,参加者名簿!$A:$D,2,FALSE))=TRUE,"",VLOOKUP($A1360,参加者名簿!$A:$D,2,FALSE))</f>
        <v/>
      </c>
      <c r="D1360" s="434"/>
      <c r="E1360" s="433"/>
      <c r="F1360" s="432"/>
      <c r="G1360" s="431" t="str">
        <f>IF(ISERROR(VLOOKUP($E1360,参加者名簿!$A:$D,2,FALSE))=TRUE,"",VLOOKUP($E1360,参加者名簿!$A:$D,2,FALSE))</f>
        <v/>
      </c>
      <c r="H1360" s="430"/>
      <c r="I1360" s="417"/>
    </row>
    <row r="1361" spans="1:9" ht="20.149999999999999" customHeight="1" x14ac:dyDescent="0.2">
      <c r="A1361" s="433"/>
      <c r="B1361" s="432"/>
      <c r="C1361" s="431" t="str">
        <f>IF(ISERROR(VLOOKUP($A1361,参加者名簿!$A:$D,2,FALSE))=TRUE,"",VLOOKUP($A1361,参加者名簿!$A:$D,2,FALSE))</f>
        <v/>
      </c>
      <c r="D1361" s="434"/>
      <c r="E1361" s="433"/>
      <c r="F1361" s="432"/>
      <c r="G1361" s="431" t="str">
        <f>IF(ISERROR(VLOOKUP($E1361,参加者名簿!$A:$D,2,FALSE))=TRUE,"",VLOOKUP($E1361,参加者名簿!$A:$D,2,FALSE))</f>
        <v/>
      </c>
      <c r="H1361" s="430"/>
      <c r="I1361" s="417"/>
    </row>
    <row r="1362" spans="1:9" ht="20.149999999999999" customHeight="1" x14ac:dyDescent="0.2">
      <c r="A1362" s="433"/>
      <c r="B1362" s="432"/>
      <c r="C1362" s="431" t="str">
        <f>IF(ISERROR(VLOOKUP($A1362,参加者名簿!$A:$D,2,FALSE))=TRUE,"",VLOOKUP($A1362,参加者名簿!$A:$D,2,FALSE))</f>
        <v/>
      </c>
      <c r="D1362" s="434"/>
      <c r="E1362" s="433"/>
      <c r="F1362" s="432"/>
      <c r="G1362" s="431" t="str">
        <f>IF(ISERROR(VLOOKUP($E1362,参加者名簿!$A:$D,2,FALSE))=TRUE,"",VLOOKUP($E1362,参加者名簿!$A:$D,2,FALSE))</f>
        <v/>
      </c>
      <c r="H1362" s="430"/>
      <c r="I1362" s="417"/>
    </row>
    <row r="1363" spans="1:9" ht="20.149999999999999" customHeight="1" x14ac:dyDescent="0.2">
      <c r="A1363" s="433"/>
      <c r="B1363" s="432"/>
      <c r="C1363" s="431" t="str">
        <f>IF(ISERROR(VLOOKUP($A1363,参加者名簿!$A:$D,2,FALSE))=TRUE,"",VLOOKUP($A1363,参加者名簿!$A:$D,2,FALSE))</f>
        <v/>
      </c>
      <c r="D1363" s="434"/>
      <c r="E1363" s="433"/>
      <c r="F1363" s="432"/>
      <c r="G1363" s="431" t="str">
        <f>IF(ISERROR(VLOOKUP($E1363,参加者名簿!$A:$D,2,FALSE))=TRUE,"",VLOOKUP($E1363,参加者名簿!$A:$D,2,FALSE))</f>
        <v/>
      </c>
      <c r="H1363" s="430"/>
      <c r="I1363" s="417"/>
    </row>
    <row r="1364" spans="1:9" ht="20.149999999999999" customHeight="1" x14ac:dyDescent="0.2">
      <c r="A1364" s="433"/>
      <c r="B1364" s="432"/>
      <c r="C1364" s="431" t="str">
        <f>IF(ISERROR(VLOOKUP($A1364,参加者名簿!$A:$D,2,FALSE))=TRUE,"",VLOOKUP($A1364,参加者名簿!$A:$D,2,FALSE))</f>
        <v/>
      </c>
      <c r="D1364" s="434"/>
      <c r="E1364" s="433"/>
      <c r="F1364" s="432"/>
      <c r="G1364" s="431" t="str">
        <f>IF(ISERROR(VLOOKUP($E1364,参加者名簿!$A:$D,2,FALSE))=TRUE,"",VLOOKUP($E1364,参加者名簿!$A:$D,2,FALSE))</f>
        <v/>
      </c>
      <c r="H1364" s="430"/>
      <c r="I1364" s="417"/>
    </row>
    <row r="1365" spans="1:9" ht="20.149999999999999" customHeight="1" thickBot="1" x14ac:dyDescent="0.25">
      <c r="A1365" s="433"/>
      <c r="B1365" s="432"/>
      <c r="C1365" s="431" t="str">
        <f>IF(ISERROR(VLOOKUP($A1365,参加者名簿!$A:$D,2,FALSE))=TRUE,"",VLOOKUP($A1365,参加者名簿!$A:$D,2,FALSE))</f>
        <v/>
      </c>
      <c r="D1365" s="434"/>
      <c r="E1365" s="433"/>
      <c r="F1365" s="432"/>
      <c r="G1365" s="431" t="str">
        <f>IF(ISERROR(VLOOKUP($E1365,参加者名簿!$A:$D,2,FALSE))=TRUE,"",VLOOKUP($E1365,参加者名簿!$A:$D,2,FALSE))</f>
        <v/>
      </c>
      <c r="H1365" s="430"/>
      <c r="I1365" s="417"/>
    </row>
    <row r="1366" spans="1:9" ht="20.149999999999999" customHeight="1" thickBot="1" x14ac:dyDescent="0.25">
      <c r="A1366" s="429" t="s">
        <v>6120</v>
      </c>
      <c r="B1366" s="428">
        <f t="shared" ref="B1366" si="164">COUNTIFS(C1345:C1365,"農業者",D1345:D1365,"○")+COUNTIFS(G1345:G1365,"農業者",H1345:H1365,"○")</f>
        <v>0</v>
      </c>
      <c r="C1366" s="505" t="s">
        <v>6119</v>
      </c>
      <c r="D1366" s="506"/>
      <c r="E1366" s="428">
        <f t="shared" ref="E1366" si="165">COUNTIFS(C1345:C1365,"農業者以外",D1345:D1365,"○")+COUNTIFS(G1345:G1365,"農業者以外",H1345:H1365,"○")</f>
        <v>0</v>
      </c>
      <c r="F1366" s="468" t="s">
        <v>6118</v>
      </c>
      <c r="G1366" s="495">
        <f t="shared" ref="G1366" si="166">SUMIF(D1345:D1365,"○",B1345:B1365)+SUMIF(H1345:H1365,"○",F1345:F1365)</f>
        <v>0</v>
      </c>
      <c r="H1366" s="496"/>
      <c r="I1366" s="426"/>
    </row>
    <row r="1367" spans="1:9" ht="20.149999999999999" customHeight="1" x14ac:dyDescent="0.2">
      <c r="A1367" s="425" t="s">
        <v>6117</v>
      </c>
      <c r="B1367" s="424"/>
      <c r="C1367" s="424"/>
      <c r="D1367" s="424"/>
      <c r="E1367" s="424"/>
      <c r="F1367" s="424"/>
      <c r="G1367" s="424"/>
      <c r="H1367" s="423"/>
      <c r="I1367" s="417"/>
    </row>
    <row r="1368" spans="1:9" ht="20.149999999999999" customHeight="1" x14ac:dyDescent="0.2">
      <c r="A1368" s="422"/>
      <c r="B1368" s="417"/>
      <c r="C1368" s="417"/>
      <c r="D1368" s="417"/>
      <c r="E1368" s="417"/>
      <c r="F1368" s="417"/>
      <c r="G1368" s="417"/>
      <c r="H1368" s="421"/>
      <c r="I1368" s="417"/>
    </row>
    <row r="1369" spans="1:9" ht="20.149999999999999" customHeight="1" x14ac:dyDescent="0.2">
      <c r="A1369" s="422"/>
      <c r="B1369" s="417"/>
      <c r="C1369" s="417"/>
      <c r="D1369" s="417"/>
      <c r="E1369" s="417"/>
      <c r="F1369" s="417"/>
      <c r="G1369" s="417"/>
      <c r="H1369" s="421"/>
      <c r="I1369" s="417"/>
    </row>
    <row r="1370" spans="1:9" ht="20.149999999999999" customHeight="1" x14ac:dyDescent="0.2">
      <c r="A1370" s="422"/>
      <c r="B1370" s="417"/>
      <c r="C1370" s="417"/>
      <c r="D1370" s="417"/>
      <c r="E1370" s="417"/>
      <c r="F1370" s="417"/>
      <c r="G1370" s="417"/>
      <c r="H1370" s="421"/>
      <c r="I1370" s="417"/>
    </row>
    <row r="1371" spans="1:9" ht="20.149999999999999" customHeight="1" x14ac:dyDescent="0.2">
      <c r="A1371" s="422"/>
      <c r="B1371" s="417"/>
      <c r="C1371" s="417"/>
      <c r="D1371" s="417"/>
      <c r="E1371" s="417"/>
      <c r="F1371" s="417"/>
      <c r="G1371" s="417"/>
      <c r="H1371" s="421"/>
      <c r="I1371" s="417"/>
    </row>
    <row r="1372" spans="1:9" ht="20.149999999999999" customHeight="1" x14ac:dyDescent="0.2">
      <c r="A1372" s="422"/>
      <c r="B1372" s="417"/>
      <c r="C1372" s="417"/>
      <c r="D1372" s="417"/>
      <c r="E1372" s="417"/>
      <c r="F1372" s="417"/>
      <c r="G1372" s="417"/>
      <c r="H1372" s="421"/>
      <c r="I1372" s="417"/>
    </row>
    <row r="1373" spans="1:9" ht="20.149999999999999" customHeight="1" x14ac:dyDescent="0.2">
      <c r="A1373" s="422"/>
      <c r="B1373" s="417"/>
      <c r="C1373" s="417"/>
      <c r="D1373" s="417"/>
      <c r="E1373" s="417"/>
      <c r="F1373" s="417"/>
      <c r="G1373" s="417"/>
      <c r="H1373" s="421"/>
      <c r="I1373" s="417"/>
    </row>
    <row r="1374" spans="1:9" ht="20.149999999999999" customHeight="1" x14ac:dyDescent="0.2">
      <c r="A1374" s="422"/>
      <c r="B1374" s="417"/>
      <c r="C1374" s="417"/>
      <c r="D1374" s="417"/>
      <c r="E1374" s="417"/>
      <c r="F1374" s="417"/>
      <c r="G1374" s="417"/>
      <c r="H1374" s="421"/>
      <c r="I1374" s="417"/>
    </row>
    <row r="1375" spans="1:9" ht="20.149999999999999" customHeight="1" thickBot="1" x14ac:dyDescent="0.25">
      <c r="A1375" s="420"/>
      <c r="B1375" s="419"/>
      <c r="C1375" s="419"/>
      <c r="D1375" s="419"/>
      <c r="E1375" s="419"/>
      <c r="F1375" s="419"/>
      <c r="G1375" s="419"/>
      <c r="H1375" s="418"/>
      <c r="I1375" s="417"/>
    </row>
    <row r="1376" spans="1:9" ht="20.149999999999999" customHeight="1" thickBot="1" x14ac:dyDescent="0.25">
      <c r="A1376" s="416" t="s">
        <v>6116</v>
      </c>
      <c r="B1376" s="415" t="s">
        <v>6115</v>
      </c>
      <c r="C1376" s="415" t="s">
        <v>6114</v>
      </c>
      <c r="D1376" s="414"/>
    </row>
    <row r="1377" spans="1:19" ht="20.149999999999999" customHeight="1" thickBot="1" x14ac:dyDescent="0.35">
      <c r="A1377" s="465" t="str">
        <f t="shared" ref="A1377:C1378" si="167">A1334</f>
        <v>令和</v>
      </c>
      <c r="B1377" s="469">
        <f t="shared" si="167"/>
        <v>0</v>
      </c>
      <c r="C1377" s="789" t="str">
        <f>C1334</f>
        <v>年度　多面的機能支払交付金に係る作業日報</v>
      </c>
      <c r="D1377" s="789"/>
      <c r="E1377" s="789"/>
      <c r="F1377" s="789"/>
      <c r="G1377" s="463" t="s">
        <v>6132</v>
      </c>
      <c r="H1377" s="462">
        <f t="shared" ref="H1377:H1420" si="168">H1334+1</f>
        <v>33</v>
      </c>
      <c r="I1377" s="461">
        <f t="shared" ref="I1377:I1420" si="169">H1377</f>
        <v>33</v>
      </c>
      <c r="J1377" s="455">
        <f t="shared" ref="J1377" si="170">F1378</f>
        <v>0</v>
      </c>
      <c r="K1377" s="455">
        <f t="shared" ref="K1377" si="171">B1379</f>
        <v>0</v>
      </c>
      <c r="L1377" s="460" t="e">
        <f t="shared" ref="L1377" si="172">F1379-J1380</f>
        <v>#VALUE!</v>
      </c>
      <c r="M1377" s="459">
        <f t="shared" ref="M1377" si="173">B1409</f>
        <v>0</v>
      </c>
      <c r="N1377" s="459">
        <f t="shared" ref="N1377" si="174">E1409</f>
        <v>0</v>
      </c>
      <c r="O1377" s="455">
        <f t="shared" ref="O1377" si="175">B1381</f>
        <v>0</v>
      </c>
      <c r="P1377" s="455">
        <f t="shared" ref="P1377" si="176">D1381</f>
        <v>0</v>
      </c>
      <c r="Q1377" s="455">
        <f t="shared" ref="Q1377" si="177">F1381</f>
        <v>0</v>
      </c>
      <c r="R1377" s="1">
        <f t="shared" ref="R1377" si="178">B1385</f>
        <v>0</v>
      </c>
      <c r="S1377" s="1">
        <f t="shared" ref="S1377" si="179">D1385</f>
        <v>0</v>
      </c>
    </row>
    <row r="1378" spans="1:19" ht="20.149999999999999" customHeight="1" thickBot="1" x14ac:dyDescent="0.35">
      <c r="A1378" s="458" t="s">
        <v>6131</v>
      </c>
      <c r="B1378" s="501">
        <f t="shared" si="167"/>
        <v>0</v>
      </c>
      <c r="C1378" s="501"/>
      <c r="D1378" s="501"/>
      <c r="E1378" s="457" t="s">
        <v>6130</v>
      </c>
      <c r="F1378" s="512"/>
      <c r="G1378" s="513"/>
      <c r="H1378" s="514"/>
      <c r="I1378" s="456"/>
      <c r="M1378" s="455"/>
      <c r="N1378" s="455"/>
      <c r="O1378" s="455"/>
      <c r="P1378" s="455"/>
      <c r="Q1378" s="455"/>
      <c r="R1378" s="455"/>
    </row>
    <row r="1379" spans="1:19" ht="20.149999999999999" customHeight="1" x14ac:dyDescent="0.2">
      <c r="A1379" s="449" t="s">
        <v>173</v>
      </c>
      <c r="B1379" s="454"/>
      <c r="C1379" s="509" t="s">
        <v>6127</v>
      </c>
      <c r="D1379" s="509"/>
      <c r="E1379" s="454"/>
      <c r="F1379" s="453" t="str">
        <f t="shared" ref="F1379:F1380" si="180">IF((E1379-B1379)*24=0,"",(E1379-B1379)*24)</f>
        <v/>
      </c>
      <c r="G1379" s="510" t="s">
        <v>6126</v>
      </c>
      <c r="H1379" s="511"/>
      <c r="I1379" s="450"/>
    </row>
    <row r="1380" spans="1:19" ht="20.149999999999999" customHeight="1" thickBot="1" x14ac:dyDescent="0.25">
      <c r="A1380" s="445" t="s">
        <v>6128</v>
      </c>
      <c r="B1380" s="452"/>
      <c r="C1380" s="492" t="s">
        <v>6127</v>
      </c>
      <c r="D1380" s="492"/>
      <c r="E1380" s="452"/>
      <c r="F1380" s="451" t="str">
        <f t="shared" si="180"/>
        <v/>
      </c>
      <c r="G1380" s="493" t="s">
        <v>6126</v>
      </c>
      <c r="H1380" s="494"/>
      <c r="I1380" s="450"/>
      <c r="J1380" s="1">
        <f t="shared" ref="J1380" si="181">IF(F1380="",0,F1380)</f>
        <v>0</v>
      </c>
    </row>
    <row r="1381" spans="1:19" ht="20.149999999999999" customHeight="1" thickTop="1" x14ac:dyDescent="0.2">
      <c r="A1381" s="449" t="s">
        <v>6125</v>
      </c>
      <c r="B1381" s="497"/>
      <c r="C1381" s="498"/>
      <c r="D1381" s="497"/>
      <c r="E1381" s="498"/>
      <c r="F1381" s="497"/>
      <c r="G1381" s="498"/>
      <c r="H1381" s="448"/>
      <c r="I1381" s="441"/>
    </row>
    <row r="1382" spans="1:19" ht="20.149999999999999" customHeight="1" x14ac:dyDescent="0.2">
      <c r="A1382" s="447" t="s">
        <v>6124</v>
      </c>
      <c r="B1382" s="499" t="str">
        <f>IF(B$1381="","",(IFERROR(VLOOKUP(B$1381,【選択肢】!$K$3:$O$74,2,)," ")))</f>
        <v/>
      </c>
      <c r="C1382" s="500"/>
      <c r="D1382" s="499" t="str">
        <f>IF(D$1381="","",(IFERROR(VLOOKUP(D$1381,【選択肢】!$K$3:$O$74,2,)," ")))</f>
        <v/>
      </c>
      <c r="E1382" s="500"/>
      <c r="F1382" s="499" t="str">
        <f>IF(F$1381="","",(IFERROR(VLOOKUP(F$1381,【選択肢】!$K$3:$O$74,2,)," ")))</f>
        <v/>
      </c>
      <c r="G1382" s="500"/>
      <c r="H1382" s="446"/>
      <c r="I1382" s="441"/>
    </row>
    <row r="1383" spans="1:19" ht="20.149999999999999" customHeight="1" x14ac:dyDescent="0.2">
      <c r="A1383" s="447" t="s">
        <v>5</v>
      </c>
      <c r="B1383" s="499" t="str">
        <f>IF(B$1381="","",(IFERROR(VLOOKUP(B$1381,【選択肢】!$K$3:$O$74,4,)," ")))</f>
        <v/>
      </c>
      <c r="C1383" s="500"/>
      <c r="D1383" s="499" t="str">
        <f>IF(D$1381="","",(IFERROR(VLOOKUP(D$1381,【選択肢】!$K$3:$O$74,4,)," ")))</f>
        <v/>
      </c>
      <c r="E1383" s="500"/>
      <c r="F1383" s="499" t="str">
        <f>IF(F$1381="","",(IFERROR(VLOOKUP(F$1381,【選択肢】!$K$3:$O$74,4,)," ")))</f>
        <v/>
      </c>
      <c r="G1383" s="500"/>
      <c r="H1383" s="446"/>
      <c r="I1383" s="441"/>
    </row>
    <row r="1384" spans="1:19" ht="20.149999999999999" customHeight="1" x14ac:dyDescent="0.2">
      <c r="A1384" s="445" t="s">
        <v>6123</v>
      </c>
      <c r="B1384" s="499" t="str">
        <f>IF(B$1381="","",(IFERROR(VLOOKUP(B$1381,【選択肢】!$K$3:$O$74,5,)," ")))</f>
        <v/>
      </c>
      <c r="C1384" s="500"/>
      <c r="D1384" s="499" t="str">
        <f>IF(D$1381="","",(IFERROR(VLOOKUP(D$1381,【選択肢】!$K$3:$O$74,5,)," ")))</f>
        <v/>
      </c>
      <c r="E1384" s="500"/>
      <c r="F1384" s="499" t="str">
        <f>IF(F$1381="","",(IFERROR(VLOOKUP(F$1381,【選択肢】!$K$3:$O$74,5,)," ")))</f>
        <v/>
      </c>
      <c r="G1384" s="500"/>
      <c r="H1384" s="444"/>
      <c r="I1384" s="441"/>
    </row>
    <row r="1385" spans="1:19" ht="20.149999999999999" customHeight="1" thickBot="1" x14ac:dyDescent="0.25">
      <c r="A1385" s="443" t="s">
        <v>12</v>
      </c>
      <c r="B1385" s="488"/>
      <c r="C1385" s="489"/>
      <c r="D1385" s="488"/>
      <c r="E1385" s="489"/>
      <c r="F1385" s="490"/>
      <c r="G1385" s="491"/>
      <c r="H1385" s="442"/>
      <c r="I1385" s="441"/>
    </row>
    <row r="1386" spans="1:19" ht="20.149999999999999" customHeight="1" x14ac:dyDescent="0.2">
      <c r="A1386" s="502" t="s">
        <v>6122</v>
      </c>
      <c r="B1386" s="503"/>
      <c r="C1386" s="503"/>
      <c r="D1386" s="503"/>
      <c r="E1386" s="503"/>
      <c r="F1386" s="503"/>
      <c r="G1386" s="503"/>
      <c r="H1386" s="504"/>
      <c r="I1386" s="467"/>
    </row>
    <row r="1387" spans="1:19" ht="20.149999999999999" customHeight="1" x14ac:dyDescent="0.2">
      <c r="A1387" s="440" t="s">
        <v>29</v>
      </c>
      <c r="B1387" s="439" t="s">
        <v>2</v>
      </c>
      <c r="C1387" s="438" t="s">
        <v>6112</v>
      </c>
      <c r="D1387" s="437" t="s">
        <v>6121</v>
      </c>
      <c r="E1387" s="440" t="s">
        <v>29</v>
      </c>
      <c r="F1387" s="439" t="s">
        <v>2</v>
      </c>
      <c r="G1387" s="438" t="s">
        <v>6112</v>
      </c>
      <c r="H1387" s="437" t="s">
        <v>6121</v>
      </c>
      <c r="I1387" s="467"/>
    </row>
    <row r="1388" spans="1:19" ht="20.149999999999999" customHeight="1" x14ac:dyDescent="0.2">
      <c r="A1388" s="433"/>
      <c r="B1388" s="435"/>
      <c r="C1388" s="431" t="str">
        <f>IF(ISERROR(VLOOKUP($A1388,参加者名簿!$A:$D,2,FALSE))=TRUE,"",VLOOKUP($A1388,参加者名簿!$A:$D,2,FALSE))</f>
        <v/>
      </c>
      <c r="D1388" s="434"/>
      <c r="E1388" s="433"/>
      <c r="F1388" s="435"/>
      <c r="G1388" s="431" t="str">
        <f>IF(ISERROR(VLOOKUP($E1388,参加者名簿!$A:$D,2,FALSE))=TRUE,"",VLOOKUP($E1388,参加者名簿!$A:$D,2,FALSE))</f>
        <v/>
      </c>
      <c r="H1388" s="430"/>
      <c r="I1388" s="417"/>
    </row>
    <row r="1389" spans="1:19" ht="20.149999999999999" customHeight="1" x14ac:dyDescent="0.2">
      <c r="A1389" s="433"/>
      <c r="B1389" s="435"/>
      <c r="C1389" s="431" t="str">
        <f>IF(ISERROR(VLOOKUP($A1389,参加者名簿!$A:$D,2,FALSE))=TRUE,"",VLOOKUP($A1389,参加者名簿!$A:$D,2,FALSE))</f>
        <v/>
      </c>
      <c r="D1389" s="434"/>
      <c r="E1389" s="433"/>
      <c r="F1389" s="435"/>
      <c r="G1389" s="431" t="str">
        <f>IF(ISERROR(VLOOKUP($E1389,参加者名簿!$A:$D,2,FALSE))=TRUE,"",VLOOKUP($E1389,参加者名簿!$A:$D,2,FALSE))</f>
        <v/>
      </c>
      <c r="H1389" s="430"/>
      <c r="I1389" s="417"/>
    </row>
    <row r="1390" spans="1:19" ht="20.149999999999999" customHeight="1" x14ac:dyDescent="0.2">
      <c r="A1390" s="433"/>
      <c r="B1390" s="435"/>
      <c r="C1390" s="431" t="str">
        <f>IF(ISERROR(VLOOKUP($A1390,参加者名簿!$A:$D,2,FALSE))=TRUE,"",VLOOKUP($A1390,参加者名簿!$A:$D,2,FALSE))</f>
        <v/>
      </c>
      <c r="D1390" s="434"/>
      <c r="E1390" s="433"/>
      <c r="F1390" s="435"/>
      <c r="G1390" s="431" t="str">
        <f>IF(ISERROR(VLOOKUP($E1390,参加者名簿!$A:$D,2,FALSE))=TRUE,"",VLOOKUP($E1390,参加者名簿!$A:$D,2,FALSE))</f>
        <v/>
      </c>
      <c r="H1390" s="430"/>
      <c r="I1390" s="417"/>
    </row>
    <row r="1391" spans="1:19" ht="20.149999999999999" customHeight="1" x14ac:dyDescent="0.2">
      <c r="A1391" s="433"/>
      <c r="B1391" s="435"/>
      <c r="C1391" s="431" t="str">
        <f>IF(ISERROR(VLOOKUP($A1391,参加者名簿!$A:$D,2,FALSE))=TRUE,"",VLOOKUP($A1391,参加者名簿!$A:$D,2,FALSE))</f>
        <v/>
      </c>
      <c r="D1391" s="434"/>
      <c r="E1391" s="433"/>
      <c r="F1391" s="435"/>
      <c r="G1391" s="431" t="str">
        <f>IF(ISERROR(VLOOKUP($E1391,参加者名簿!$A:$D,2,FALSE))=TRUE,"",VLOOKUP($E1391,参加者名簿!$A:$D,2,FALSE))</f>
        <v/>
      </c>
      <c r="H1391" s="430"/>
      <c r="I1391" s="417"/>
    </row>
    <row r="1392" spans="1:19" ht="20.149999999999999" customHeight="1" x14ac:dyDescent="0.2">
      <c r="A1392" s="433"/>
      <c r="B1392" s="435"/>
      <c r="C1392" s="431" t="str">
        <f>IF(ISERROR(VLOOKUP($A1392,参加者名簿!$A:$D,2,FALSE))=TRUE,"",VLOOKUP($A1392,参加者名簿!$A:$D,2,FALSE))</f>
        <v/>
      </c>
      <c r="D1392" s="434"/>
      <c r="E1392" s="433"/>
      <c r="F1392" s="435"/>
      <c r="G1392" s="431" t="str">
        <f>IF(ISERROR(VLOOKUP($E1392,参加者名簿!$A:$D,2,FALSE))=TRUE,"",VLOOKUP($E1392,参加者名簿!$A:$D,2,FALSE))</f>
        <v/>
      </c>
      <c r="H1392" s="430"/>
      <c r="I1392" s="417"/>
    </row>
    <row r="1393" spans="1:9" ht="20.149999999999999" customHeight="1" x14ac:dyDescent="0.2">
      <c r="A1393" s="433"/>
      <c r="B1393" s="435"/>
      <c r="C1393" s="431" t="str">
        <f>IF(ISERROR(VLOOKUP($A1393,参加者名簿!$A:$D,2,FALSE))=TRUE,"",VLOOKUP($A1393,参加者名簿!$A:$D,2,FALSE))</f>
        <v/>
      </c>
      <c r="D1393" s="434"/>
      <c r="E1393" s="433"/>
      <c r="F1393" s="435"/>
      <c r="G1393" s="431" t="str">
        <f>IF(ISERROR(VLOOKUP($E1393,参加者名簿!$A:$D,2,FALSE))=TRUE,"",VLOOKUP($E1393,参加者名簿!$A:$D,2,FALSE))</f>
        <v/>
      </c>
      <c r="H1393" s="430"/>
      <c r="I1393" s="417"/>
    </row>
    <row r="1394" spans="1:9" ht="20.149999999999999" customHeight="1" x14ac:dyDescent="0.2">
      <c r="A1394" s="433"/>
      <c r="B1394" s="432"/>
      <c r="C1394" s="431" t="str">
        <f>IF(ISERROR(VLOOKUP($A1394,参加者名簿!$A:$D,2,FALSE))=TRUE,"",VLOOKUP($A1394,参加者名簿!$A:$D,2,FALSE))</f>
        <v/>
      </c>
      <c r="D1394" s="434"/>
      <c r="E1394" s="433"/>
      <c r="F1394" s="435"/>
      <c r="G1394" s="431" t="str">
        <f>IF(ISERROR(VLOOKUP($E1394,参加者名簿!$A:$D,2,FALSE))=TRUE,"",VLOOKUP($E1394,参加者名簿!$A:$D,2,FALSE))</f>
        <v/>
      </c>
      <c r="H1394" s="430"/>
      <c r="I1394" s="417"/>
    </row>
    <row r="1395" spans="1:9" ht="20.149999999999999" customHeight="1" x14ac:dyDescent="0.2">
      <c r="A1395" s="433"/>
      <c r="B1395" s="432"/>
      <c r="C1395" s="431" t="str">
        <f>IF(ISERROR(VLOOKUP($A1395,参加者名簿!$A:$D,2,FALSE))=TRUE,"",VLOOKUP($A1395,参加者名簿!$A:$D,2,FALSE))</f>
        <v/>
      </c>
      <c r="D1395" s="434"/>
      <c r="E1395" s="433"/>
      <c r="F1395" s="435"/>
      <c r="G1395" s="431" t="str">
        <f>IF(ISERROR(VLOOKUP($E1395,参加者名簿!$A:$D,2,FALSE))=TRUE,"",VLOOKUP($E1395,参加者名簿!$A:$D,2,FALSE))</f>
        <v/>
      </c>
      <c r="H1395" s="430"/>
      <c r="I1395" s="417"/>
    </row>
    <row r="1396" spans="1:9" ht="20.149999999999999" customHeight="1" x14ac:dyDescent="0.2">
      <c r="A1396" s="433"/>
      <c r="B1396" s="432"/>
      <c r="C1396" s="431" t="str">
        <f>IF(ISERROR(VLOOKUP($A1396,参加者名簿!$A:$D,2,FALSE))=TRUE,"",VLOOKUP($A1396,参加者名簿!$A:$D,2,FALSE))</f>
        <v/>
      </c>
      <c r="D1396" s="434"/>
      <c r="E1396" s="433"/>
      <c r="F1396" s="435"/>
      <c r="G1396" s="431" t="str">
        <f>IF(ISERROR(VLOOKUP($E1396,参加者名簿!$A:$D,2,FALSE))=TRUE,"",VLOOKUP($E1396,参加者名簿!$A:$D,2,FALSE))</f>
        <v/>
      </c>
      <c r="H1396" s="430"/>
      <c r="I1396" s="417"/>
    </row>
    <row r="1397" spans="1:9" ht="20.149999999999999" customHeight="1" x14ac:dyDescent="0.2">
      <c r="A1397" s="433"/>
      <c r="B1397" s="432"/>
      <c r="C1397" s="431" t="str">
        <f>IF(ISERROR(VLOOKUP($A1397,参加者名簿!$A:$D,2,FALSE))=TRUE,"",VLOOKUP($A1397,参加者名簿!$A:$D,2,FALSE))</f>
        <v/>
      </c>
      <c r="D1397" s="434"/>
      <c r="E1397" s="433"/>
      <c r="F1397" s="435"/>
      <c r="G1397" s="431" t="str">
        <f>IF(ISERROR(VLOOKUP($E1397,参加者名簿!$A:$D,2,FALSE))=TRUE,"",VLOOKUP($E1397,参加者名簿!$A:$D,2,FALSE))</f>
        <v/>
      </c>
      <c r="H1397" s="430"/>
      <c r="I1397" s="417"/>
    </row>
    <row r="1398" spans="1:9" ht="20.149999999999999" customHeight="1" x14ac:dyDescent="0.2">
      <c r="A1398" s="433"/>
      <c r="B1398" s="432"/>
      <c r="C1398" s="431" t="str">
        <f>IF(ISERROR(VLOOKUP($A1398,参加者名簿!$A:$D,2,FALSE))=TRUE,"",VLOOKUP($A1398,参加者名簿!$A:$D,2,FALSE))</f>
        <v/>
      </c>
      <c r="D1398" s="434"/>
      <c r="E1398" s="433"/>
      <c r="F1398" s="435"/>
      <c r="G1398" s="431" t="str">
        <f>IF(ISERROR(VLOOKUP($E1398,参加者名簿!$A:$D,2,FALSE))=TRUE,"",VLOOKUP($E1398,参加者名簿!$A:$D,2,FALSE))</f>
        <v/>
      </c>
      <c r="H1398" s="430"/>
      <c r="I1398" s="417"/>
    </row>
    <row r="1399" spans="1:9" ht="20.149999999999999" customHeight="1" x14ac:dyDescent="0.2">
      <c r="A1399" s="433"/>
      <c r="B1399" s="432"/>
      <c r="C1399" s="431" t="str">
        <f>IF(ISERROR(VLOOKUP($A1399,参加者名簿!$A:$D,2,FALSE))=TRUE,"",VLOOKUP($A1399,参加者名簿!$A:$D,2,FALSE))</f>
        <v/>
      </c>
      <c r="D1399" s="434"/>
      <c r="E1399" s="433"/>
      <c r="F1399" s="435"/>
      <c r="G1399" s="431" t="str">
        <f>IF(ISERROR(VLOOKUP($E1399,参加者名簿!$A:$D,2,FALSE))=TRUE,"",VLOOKUP($E1399,参加者名簿!$A:$D,2,FALSE))</f>
        <v/>
      </c>
      <c r="H1399" s="430"/>
      <c r="I1399" s="417"/>
    </row>
    <row r="1400" spans="1:9" ht="20.149999999999999" customHeight="1" x14ac:dyDescent="0.2">
      <c r="A1400" s="433"/>
      <c r="B1400" s="432"/>
      <c r="C1400" s="431" t="str">
        <f>IF(ISERROR(VLOOKUP($A1400,参加者名簿!$A:$D,2,FALSE))=TRUE,"",VLOOKUP($A1400,参加者名簿!$A:$D,2,FALSE))</f>
        <v/>
      </c>
      <c r="D1400" s="434"/>
      <c r="E1400" s="433"/>
      <c r="F1400" s="435"/>
      <c r="G1400" s="431" t="str">
        <f>IF(ISERROR(VLOOKUP($E1400,参加者名簿!$A:$D,2,FALSE))=TRUE,"",VLOOKUP($E1400,参加者名簿!$A:$D,2,FALSE))</f>
        <v/>
      </c>
      <c r="H1400" s="430"/>
      <c r="I1400" s="417"/>
    </row>
    <row r="1401" spans="1:9" ht="20.149999999999999" customHeight="1" x14ac:dyDescent="0.2">
      <c r="A1401" s="433"/>
      <c r="B1401" s="432"/>
      <c r="C1401" s="431" t="str">
        <f>IF(ISERROR(VLOOKUP($A1401,参加者名簿!$A:$D,2,FALSE))=TRUE,"",VLOOKUP($A1401,参加者名簿!$A:$D,2,FALSE))</f>
        <v/>
      </c>
      <c r="D1401" s="434"/>
      <c r="E1401" s="433"/>
      <c r="F1401" s="435"/>
      <c r="G1401" s="431" t="str">
        <f>IF(ISERROR(VLOOKUP($E1401,参加者名簿!$A:$D,2,FALSE))=TRUE,"",VLOOKUP($E1401,参加者名簿!$A:$D,2,FALSE))</f>
        <v/>
      </c>
      <c r="H1401" s="430"/>
      <c r="I1401" s="417"/>
    </row>
    <row r="1402" spans="1:9" ht="20.149999999999999" customHeight="1" x14ac:dyDescent="0.2">
      <c r="A1402" s="433"/>
      <c r="B1402" s="432"/>
      <c r="C1402" s="431" t="str">
        <f>IF(ISERROR(VLOOKUP($A1402,参加者名簿!$A:$D,2,FALSE))=TRUE,"",VLOOKUP($A1402,参加者名簿!$A:$D,2,FALSE))</f>
        <v/>
      </c>
      <c r="D1402" s="434"/>
      <c r="E1402" s="433"/>
      <c r="F1402" s="435"/>
      <c r="G1402" s="431" t="str">
        <f>IF(ISERROR(VLOOKUP($E1402,参加者名簿!$A:$D,2,FALSE))=TRUE,"",VLOOKUP($E1402,参加者名簿!$A:$D,2,FALSE))</f>
        <v/>
      </c>
      <c r="H1402" s="430"/>
      <c r="I1402" s="417"/>
    </row>
    <row r="1403" spans="1:9" ht="20.149999999999999" customHeight="1" x14ac:dyDescent="0.2">
      <c r="A1403" s="433"/>
      <c r="B1403" s="432"/>
      <c r="C1403" s="431" t="str">
        <f>IF(ISERROR(VLOOKUP($A1403,参加者名簿!$A:$D,2,FALSE))=TRUE,"",VLOOKUP($A1403,参加者名簿!$A:$D,2,FALSE))</f>
        <v/>
      </c>
      <c r="D1403" s="434"/>
      <c r="E1403" s="433"/>
      <c r="F1403" s="432"/>
      <c r="G1403" s="431" t="str">
        <f>IF(ISERROR(VLOOKUP($E1403,参加者名簿!$A:$D,2,FALSE))=TRUE,"",VLOOKUP($E1403,参加者名簿!$A:$D,2,FALSE))</f>
        <v/>
      </c>
      <c r="H1403" s="430"/>
      <c r="I1403" s="417"/>
    </row>
    <row r="1404" spans="1:9" ht="20.149999999999999" customHeight="1" x14ac:dyDescent="0.2">
      <c r="A1404" s="433"/>
      <c r="B1404" s="432"/>
      <c r="C1404" s="431" t="str">
        <f>IF(ISERROR(VLOOKUP($A1404,参加者名簿!$A:$D,2,FALSE))=TRUE,"",VLOOKUP($A1404,参加者名簿!$A:$D,2,FALSE))</f>
        <v/>
      </c>
      <c r="D1404" s="434"/>
      <c r="E1404" s="433"/>
      <c r="F1404" s="432"/>
      <c r="G1404" s="431" t="str">
        <f>IF(ISERROR(VLOOKUP($E1404,参加者名簿!$A:$D,2,FALSE))=TRUE,"",VLOOKUP($E1404,参加者名簿!$A:$D,2,FALSE))</f>
        <v/>
      </c>
      <c r="H1404" s="430"/>
      <c r="I1404" s="417"/>
    </row>
    <row r="1405" spans="1:9" ht="20.149999999999999" customHeight="1" x14ac:dyDescent="0.2">
      <c r="A1405" s="433"/>
      <c r="B1405" s="432"/>
      <c r="C1405" s="431" t="str">
        <f>IF(ISERROR(VLOOKUP($A1405,参加者名簿!$A:$D,2,FALSE))=TRUE,"",VLOOKUP($A1405,参加者名簿!$A:$D,2,FALSE))</f>
        <v/>
      </c>
      <c r="D1405" s="434"/>
      <c r="E1405" s="433"/>
      <c r="F1405" s="432"/>
      <c r="G1405" s="431" t="str">
        <f>IF(ISERROR(VLOOKUP($E1405,参加者名簿!$A:$D,2,FALSE))=TRUE,"",VLOOKUP($E1405,参加者名簿!$A:$D,2,FALSE))</f>
        <v/>
      </c>
      <c r="H1405" s="430"/>
      <c r="I1405" s="417"/>
    </row>
    <row r="1406" spans="1:9" ht="20.149999999999999" customHeight="1" x14ac:dyDescent="0.2">
      <c r="A1406" s="433"/>
      <c r="B1406" s="432"/>
      <c r="C1406" s="431" t="str">
        <f>IF(ISERROR(VLOOKUP($A1406,参加者名簿!$A:$D,2,FALSE))=TRUE,"",VLOOKUP($A1406,参加者名簿!$A:$D,2,FALSE))</f>
        <v/>
      </c>
      <c r="D1406" s="434"/>
      <c r="E1406" s="433"/>
      <c r="F1406" s="432"/>
      <c r="G1406" s="431" t="str">
        <f>IF(ISERROR(VLOOKUP($E1406,参加者名簿!$A:$D,2,FALSE))=TRUE,"",VLOOKUP($E1406,参加者名簿!$A:$D,2,FALSE))</f>
        <v/>
      </c>
      <c r="H1406" s="430"/>
      <c r="I1406" s="417"/>
    </row>
    <row r="1407" spans="1:9" ht="20.149999999999999" customHeight="1" x14ac:dyDescent="0.2">
      <c r="A1407" s="433"/>
      <c r="B1407" s="432"/>
      <c r="C1407" s="431" t="str">
        <f>IF(ISERROR(VLOOKUP($A1407,参加者名簿!$A:$D,2,FALSE))=TRUE,"",VLOOKUP($A1407,参加者名簿!$A:$D,2,FALSE))</f>
        <v/>
      </c>
      <c r="D1407" s="434"/>
      <c r="E1407" s="433"/>
      <c r="F1407" s="432"/>
      <c r="G1407" s="431" t="str">
        <f>IF(ISERROR(VLOOKUP($E1407,参加者名簿!$A:$D,2,FALSE))=TRUE,"",VLOOKUP($E1407,参加者名簿!$A:$D,2,FALSE))</f>
        <v/>
      </c>
      <c r="H1407" s="430"/>
      <c r="I1407" s="417"/>
    </row>
    <row r="1408" spans="1:9" ht="20.149999999999999" customHeight="1" thickBot="1" x14ac:dyDescent="0.25">
      <c r="A1408" s="433"/>
      <c r="B1408" s="432"/>
      <c r="C1408" s="431" t="str">
        <f>IF(ISERROR(VLOOKUP($A1408,参加者名簿!$A:$D,2,FALSE))=TRUE,"",VLOOKUP($A1408,参加者名簿!$A:$D,2,FALSE))</f>
        <v/>
      </c>
      <c r="D1408" s="434"/>
      <c r="E1408" s="433"/>
      <c r="F1408" s="432"/>
      <c r="G1408" s="431" t="str">
        <f>IF(ISERROR(VLOOKUP($E1408,参加者名簿!$A:$D,2,FALSE))=TRUE,"",VLOOKUP($E1408,参加者名簿!$A:$D,2,FALSE))</f>
        <v/>
      </c>
      <c r="H1408" s="430"/>
      <c r="I1408" s="417"/>
    </row>
    <row r="1409" spans="1:19" ht="20.149999999999999" customHeight="1" thickBot="1" x14ac:dyDescent="0.25">
      <c r="A1409" s="429" t="s">
        <v>6120</v>
      </c>
      <c r="B1409" s="428">
        <f t="shared" ref="B1409" si="182">COUNTIFS(C1388:C1408,"農業者",D1388:D1408,"○")+COUNTIFS(G1388:G1408,"農業者",H1388:H1408,"○")</f>
        <v>0</v>
      </c>
      <c r="C1409" s="505" t="s">
        <v>6119</v>
      </c>
      <c r="D1409" s="506"/>
      <c r="E1409" s="428">
        <f t="shared" ref="E1409" si="183">COUNTIFS(C1388:C1408,"農業者以外",D1388:D1408,"○")+COUNTIFS(G1388:G1408,"農業者以外",H1388:H1408,"○")</f>
        <v>0</v>
      </c>
      <c r="F1409" s="468" t="s">
        <v>6118</v>
      </c>
      <c r="G1409" s="495">
        <f t="shared" ref="G1409" si="184">SUMIF(D1388:D1408,"○",B1388:B1408)+SUMIF(H1388:H1408,"○",F1388:F1408)</f>
        <v>0</v>
      </c>
      <c r="H1409" s="496"/>
      <c r="I1409" s="426"/>
    </row>
    <row r="1410" spans="1:19" ht="20.149999999999999" customHeight="1" x14ac:dyDescent="0.2">
      <c r="A1410" s="425" t="s">
        <v>6117</v>
      </c>
      <c r="B1410" s="424"/>
      <c r="C1410" s="424"/>
      <c r="D1410" s="424"/>
      <c r="E1410" s="424"/>
      <c r="F1410" s="424"/>
      <c r="G1410" s="424"/>
      <c r="H1410" s="423"/>
      <c r="I1410" s="417"/>
    </row>
    <row r="1411" spans="1:19" ht="20.149999999999999" customHeight="1" x14ac:dyDescent="0.2">
      <c r="A1411" s="422"/>
      <c r="B1411" s="417"/>
      <c r="C1411" s="417"/>
      <c r="D1411" s="417"/>
      <c r="E1411" s="417"/>
      <c r="F1411" s="417"/>
      <c r="G1411" s="417"/>
      <c r="H1411" s="421"/>
      <c r="I1411" s="417"/>
    </row>
    <row r="1412" spans="1:19" ht="20.149999999999999" customHeight="1" x14ac:dyDescent="0.2">
      <c r="A1412" s="422"/>
      <c r="B1412" s="417"/>
      <c r="C1412" s="417"/>
      <c r="D1412" s="417"/>
      <c r="E1412" s="417"/>
      <c r="F1412" s="417"/>
      <c r="G1412" s="417"/>
      <c r="H1412" s="421"/>
      <c r="I1412" s="417"/>
    </row>
    <row r="1413" spans="1:19" ht="20.149999999999999" customHeight="1" x14ac:dyDescent="0.2">
      <c r="A1413" s="422"/>
      <c r="B1413" s="417"/>
      <c r="C1413" s="417"/>
      <c r="D1413" s="417"/>
      <c r="E1413" s="417"/>
      <c r="F1413" s="417"/>
      <c r="G1413" s="417"/>
      <c r="H1413" s="421"/>
      <c r="I1413" s="417"/>
    </row>
    <row r="1414" spans="1:19" ht="20.149999999999999" customHeight="1" x14ac:dyDescent="0.2">
      <c r="A1414" s="422"/>
      <c r="B1414" s="417"/>
      <c r="C1414" s="417"/>
      <c r="D1414" s="417"/>
      <c r="E1414" s="417"/>
      <c r="F1414" s="417"/>
      <c r="G1414" s="417"/>
      <c r="H1414" s="421"/>
      <c r="I1414" s="417"/>
    </row>
    <row r="1415" spans="1:19" ht="20.149999999999999" customHeight="1" x14ac:dyDescent="0.2">
      <c r="A1415" s="422"/>
      <c r="B1415" s="417"/>
      <c r="C1415" s="417"/>
      <c r="D1415" s="417"/>
      <c r="E1415" s="417"/>
      <c r="F1415" s="417"/>
      <c r="G1415" s="417"/>
      <c r="H1415" s="421"/>
      <c r="I1415" s="417"/>
    </row>
    <row r="1416" spans="1:19" ht="20.149999999999999" customHeight="1" x14ac:dyDescent="0.2">
      <c r="A1416" s="422"/>
      <c r="B1416" s="417"/>
      <c r="C1416" s="417"/>
      <c r="D1416" s="417"/>
      <c r="E1416" s="417"/>
      <c r="F1416" s="417"/>
      <c r="G1416" s="417"/>
      <c r="H1416" s="421"/>
      <c r="I1416" s="417"/>
    </row>
    <row r="1417" spans="1:19" ht="20.149999999999999" customHeight="1" x14ac:dyDescent="0.2">
      <c r="A1417" s="422"/>
      <c r="B1417" s="417"/>
      <c r="C1417" s="417"/>
      <c r="D1417" s="417"/>
      <c r="E1417" s="417"/>
      <c r="F1417" s="417"/>
      <c r="G1417" s="417"/>
      <c r="H1417" s="421"/>
      <c r="I1417" s="417"/>
    </row>
    <row r="1418" spans="1:19" ht="20.149999999999999" customHeight="1" thickBot="1" x14ac:dyDescent="0.25">
      <c r="A1418" s="420"/>
      <c r="B1418" s="419"/>
      <c r="C1418" s="419"/>
      <c r="D1418" s="419"/>
      <c r="E1418" s="419"/>
      <c r="F1418" s="419"/>
      <c r="G1418" s="419"/>
      <c r="H1418" s="418"/>
      <c r="I1418" s="417"/>
    </row>
    <row r="1419" spans="1:19" ht="20.149999999999999" customHeight="1" thickBot="1" x14ac:dyDescent="0.25">
      <c r="A1419" s="416" t="s">
        <v>6116</v>
      </c>
      <c r="B1419" s="415" t="s">
        <v>6115</v>
      </c>
      <c r="C1419" s="415" t="s">
        <v>6114</v>
      </c>
      <c r="D1419" s="414"/>
    </row>
    <row r="1420" spans="1:19" ht="20.149999999999999" customHeight="1" thickBot="1" x14ac:dyDescent="0.35">
      <c r="A1420" s="465" t="str">
        <f t="shared" ref="A1420:C1421" si="185">A1377</f>
        <v>令和</v>
      </c>
      <c r="B1420" s="469">
        <f t="shared" si="185"/>
        <v>0</v>
      </c>
      <c r="C1420" s="789" t="str">
        <f>C1377</f>
        <v>年度　多面的機能支払交付金に係る作業日報</v>
      </c>
      <c r="D1420" s="789"/>
      <c r="E1420" s="789"/>
      <c r="F1420" s="789"/>
      <c r="G1420" s="463" t="s">
        <v>6132</v>
      </c>
      <c r="H1420" s="462">
        <f t="shared" si="168"/>
        <v>34</v>
      </c>
      <c r="I1420" s="461">
        <f t="shared" si="169"/>
        <v>34</v>
      </c>
      <c r="J1420" s="455">
        <f t="shared" ref="J1420" si="186">F1421</f>
        <v>0</v>
      </c>
      <c r="K1420" s="455">
        <f t="shared" ref="K1420" si="187">B1422</f>
        <v>0</v>
      </c>
      <c r="L1420" s="460" t="e">
        <f t="shared" ref="L1420" si="188">F1422-J1423</f>
        <v>#VALUE!</v>
      </c>
      <c r="M1420" s="459">
        <f t="shared" ref="M1420" si="189">B1452</f>
        <v>0</v>
      </c>
      <c r="N1420" s="459">
        <f t="shared" ref="N1420" si="190">E1452</f>
        <v>0</v>
      </c>
      <c r="O1420" s="455">
        <f t="shared" ref="O1420" si="191">B1424</f>
        <v>0</v>
      </c>
      <c r="P1420" s="455">
        <f t="shared" ref="P1420" si="192">D1424</f>
        <v>0</v>
      </c>
      <c r="Q1420" s="455">
        <f t="shared" ref="Q1420" si="193">F1424</f>
        <v>0</v>
      </c>
      <c r="R1420" s="1">
        <f t="shared" ref="R1420" si="194">B1428</f>
        <v>0</v>
      </c>
      <c r="S1420" s="1">
        <f t="shared" ref="S1420" si="195">D1428</f>
        <v>0</v>
      </c>
    </row>
    <row r="1421" spans="1:19" ht="20.149999999999999" customHeight="1" thickBot="1" x14ac:dyDescent="0.35">
      <c r="A1421" s="458" t="s">
        <v>6131</v>
      </c>
      <c r="B1421" s="501">
        <f t="shared" si="185"/>
        <v>0</v>
      </c>
      <c r="C1421" s="501"/>
      <c r="D1421" s="501"/>
      <c r="E1421" s="457" t="s">
        <v>6130</v>
      </c>
      <c r="F1421" s="512"/>
      <c r="G1421" s="513"/>
      <c r="H1421" s="514"/>
      <c r="I1421" s="456"/>
      <c r="M1421" s="455"/>
      <c r="N1421" s="455"/>
      <c r="O1421" s="455"/>
      <c r="P1421" s="455"/>
      <c r="Q1421" s="455"/>
      <c r="R1421" s="455"/>
    </row>
    <row r="1422" spans="1:19" ht="20.149999999999999" customHeight="1" x14ac:dyDescent="0.2">
      <c r="A1422" s="449" t="s">
        <v>173</v>
      </c>
      <c r="B1422" s="454"/>
      <c r="C1422" s="509" t="s">
        <v>6127</v>
      </c>
      <c r="D1422" s="509"/>
      <c r="E1422" s="454"/>
      <c r="F1422" s="453" t="str">
        <f t="shared" ref="F1422:F1423" si="196">IF((E1422-B1422)*24=0,"",(E1422-B1422)*24)</f>
        <v/>
      </c>
      <c r="G1422" s="510" t="s">
        <v>6126</v>
      </c>
      <c r="H1422" s="511"/>
      <c r="I1422" s="450"/>
    </row>
    <row r="1423" spans="1:19" ht="20.149999999999999" customHeight="1" thickBot="1" x14ac:dyDescent="0.25">
      <c r="A1423" s="445" t="s">
        <v>6128</v>
      </c>
      <c r="B1423" s="452"/>
      <c r="C1423" s="492" t="s">
        <v>6127</v>
      </c>
      <c r="D1423" s="492"/>
      <c r="E1423" s="452"/>
      <c r="F1423" s="451" t="str">
        <f t="shared" si="196"/>
        <v/>
      </c>
      <c r="G1423" s="493" t="s">
        <v>6126</v>
      </c>
      <c r="H1423" s="494"/>
      <c r="I1423" s="450"/>
      <c r="J1423" s="1">
        <f t="shared" ref="J1423" si="197">IF(F1423="",0,F1423)</f>
        <v>0</v>
      </c>
    </row>
    <row r="1424" spans="1:19" ht="20.149999999999999" customHeight="1" thickTop="1" x14ac:dyDescent="0.2">
      <c r="A1424" s="449" t="s">
        <v>6125</v>
      </c>
      <c r="B1424" s="497"/>
      <c r="C1424" s="498"/>
      <c r="D1424" s="497"/>
      <c r="E1424" s="498"/>
      <c r="F1424" s="497"/>
      <c r="G1424" s="498"/>
      <c r="H1424" s="448"/>
      <c r="I1424" s="441"/>
    </row>
    <row r="1425" spans="1:9" ht="20.149999999999999" customHeight="1" x14ac:dyDescent="0.2">
      <c r="A1425" s="447" t="s">
        <v>6124</v>
      </c>
      <c r="B1425" s="499" t="str">
        <f>IF(B$1424="","",(IFERROR(VLOOKUP(B$1424,【選択肢】!$K$3:$O$74,2,)," ")))</f>
        <v/>
      </c>
      <c r="C1425" s="500"/>
      <c r="D1425" s="499" t="str">
        <f>IF(D$1424="","",(IFERROR(VLOOKUP(D$1424,【選択肢】!$K$3:$O$74,2,)," ")))</f>
        <v/>
      </c>
      <c r="E1425" s="500"/>
      <c r="F1425" s="499" t="str">
        <f>IF(F$1424="","",(IFERROR(VLOOKUP(F$1424,【選択肢】!$K$3:$O$74,2,)," ")))</f>
        <v/>
      </c>
      <c r="G1425" s="500"/>
      <c r="H1425" s="446"/>
      <c r="I1425" s="441"/>
    </row>
    <row r="1426" spans="1:9" ht="20.149999999999999" customHeight="1" x14ac:dyDescent="0.2">
      <c r="A1426" s="447" t="s">
        <v>5</v>
      </c>
      <c r="B1426" s="499" t="str">
        <f>IF(B$1424="","",(IFERROR(VLOOKUP(B$1424,【選択肢】!$K$3:$O$74,4,)," ")))</f>
        <v/>
      </c>
      <c r="C1426" s="500"/>
      <c r="D1426" s="499" t="str">
        <f>IF(D$1424="","",(IFERROR(VLOOKUP(D$1424,【選択肢】!$K$3:$O$74,4,)," ")))</f>
        <v/>
      </c>
      <c r="E1426" s="500"/>
      <c r="F1426" s="499" t="str">
        <f>IF(F$1424="","",(IFERROR(VLOOKUP(F$1424,【選択肢】!$K$3:$O$74,4,)," ")))</f>
        <v/>
      </c>
      <c r="G1426" s="500"/>
      <c r="H1426" s="446"/>
      <c r="I1426" s="441"/>
    </row>
    <row r="1427" spans="1:9" ht="20.149999999999999" customHeight="1" x14ac:dyDescent="0.2">
      <c r="A1427" s="445" t="s">
        <v>6123</v>
      </c>
      <c r="B1427" s="499" t="str">
        <f>IF(B$1424="","",(IFERROR(VLOOKUP(B$1424,【選択肢】!$K$3:$O$74,5,)," ")))</f>
        <v/>
      </c>
      <c r="C1427" s="500"/>
      <c r="D1427" s="499" t="str">
        <f>IF(D$1424="","",(IFERROR(VLOOKUP(D$1424,【選択肢】!$K$3:$O$74,5,)," ")))</f>
        <v/>
      </c>
      <c r="E1427" s="500"/>
      <c r="F1427" s="499" t="str">
        <f>IF(F$1424="","",(IFERROR(VLOOKUP(F$1424,【選択肢】!$K$3:$O$74,5,)," ")))</f>
        <v/>
      </c>
      <c r="G1427" s="500"/>
      <c r="H1427" s="444"/>
      <c r="I1427" s="441"/>
    </row>
    <row r="1428" spans="1:9" ht="20.149999999999999" customHeight="1" thickBot="1" x14ac:dyDescent="0.25">
      <c r="A1428" s="443" t="s">
        <v>12</v>
      </c>
      <c r="B1428" s="488"/>
      <c r="C1428" s="489"/>
      <c r="D1428" s="488"/>
      <c r="E1428" s="489"/>
      <c r="F1428" s="490"/>
      <c r="G1428" s="491"/>
      <c r="H1428" s="442"/>
      <c r="I1428" s="441"/>
    </row>
    <row r="1429" spans="1:9" ht="20.149999999999999" customHeight="1" x14ac:dyDescent="0.2">
      <c r="A1429" s="502" t="s">
        <v>6122</v>
      </c>
      <c r="B1429" s="503"/>
      <c r="C1429" s="503"/>
      <c r="D1429" s="503"/>
      <c r="E1429" s="503"/>
      <c r="F1429" s="503"/>
      <c r="G1429" s="503"/>
      <c r="H1429" s="504"/>
      <c r="I1429" s="467"/>
    </row>
    <row r="1430" spans="1:9" ht="20.149999999999999" customHeight="1" x14ac:dyDescent="0.2">
      <c r="A1430" s="440" t="s">
        <v>29</v>
      </c>
      <c r="B1430" s="439" t="s">
        <v>2</v>
      </c>
      <c r="C1430" s="438" t="s">
        <v>6112</v>
      </c>
      <c r="D1430" s="437" t="s">
        <v>6121</v>
      </c>
      <c r="E1430" s="440" t="s">
        <v>29</v>
      </c>
      <c r="F1430" s="439" t="s">
        <v>2</v>
      </c>
      <c r="G1430" s="438" t="s">
        <v>6112</v>
      </c>
      <c r="H1430" s="437" t="s">
        <v>6121</v>
      </c>
      <c r="I1430" s="467"/>
    </row>
    <row r="1431" spans="1:9" ht="20.149999999999999" customHeight="1" x14ac:dyDescent="0.2">
      <c r="A1431" s="433"/>
      <c r="B1431" s="435"/>
      <c r="C1431" s="431" t="str">
        <f>IF(ISERROR(VLOOKUP($A1431,参加者名簿!$A:$D,2,FALSE))=TRUE,"",VLOOKUP($A1431,参加者名簿!$A:$D,2,FALSE))</f>
        <v/>
      </c>
      <c r="D1431" s="434"/>
      <c r="E1431" s="433"/>
      <c r="F1431" s="435"/>
      <c r="G1431" s="431" t="str">
        <f>IF(ISERROR(VLOOKUP($E1431,参加者名簿!$A:$D,2,FALSE))=TRUE,"",VLOOKUP($E1431,参加者名簿!$A:$D,2,FALSE))</f>
        <v/>
      </c>
      <c r="H1431" s="430"/>
      <c r="I1431" s="417"/>
    </row>
    <row r="1432" spans="1:9" ht="20.149999999999999" customHeight="1" x14ac:dyDescent="0.2">
      <c r="A1432" s="433"/>
      <c r="B1432" s="435"/>
      <c r="C1432" s="431" t="str">
        <f>IF(ISERROR(VLOOKUP($A1432,参加者名簿!$A:$D,2,FALSE))=TRUE,"",VLOOKUP($A1432,参加者名簿!$A:$D,2,FALSE))</f>
        <v/>
      </c>
      <c r="D1432" s="434"/>
      <c r="E1432" s="433"/>
      <c r="F1432" s="435"/>
      <c r="G1432" s="431" t="str">
        <f>IF(ISERROR(VLOOKUP($E1432,参加者名簿!$A:$D,2,FALSE))=TRUE,"",VLOOKUP($E1432,参加者名簿!$A:$D,2,FALSE))</f>
        <v/>
      </c>
      <c r="H1432" s="430"/>
      <c r="I1432" s="417"/>
    </row>
    <row r="1433" spans="1:9" ht="20.149999999999999" customHeight="1" x14ac:dyDescent="0.2">
      <c r="A1433" s="433"/>
      <c r="B1433" s="435"/>
      <c r="C1433" s="431" t="str">
        <f>IF(ISERROR(VLOOKUP($A1433,参加者名簿!$A:$D,2,FALSE))=TRUE,"",VLOOKUP($A1433,参加者名簿!$A:$D,2,FALSE))</f>
        <v/>
      </c>
      <c r="D1433" s="434"/>
      <c r="E1433" s="433"/>
      <c r="F1433" s="435"/>
      <c r="G1433" s="431" t="str">
        <f>IF(ISERROR(VLOOKUP($E1433,参加者名簿!$A:$D,2,FALSE))=TRUE,"",VLOOKUP($E1433,参加者名簿!$A:$D,2,FALSE))</f>
        <v/>
      </c>
      <c r="H1433" s="430"/>
      <c r="I1433" s="417"/>
    </row>
    <row r="1434" spans="1:9" ht="20.149999999999999" customHeight="1" x14ac:dyDescent="0.2">
      <c r="A1434" s="433"/>
      <c r="B1434" s="435"/>
      <c r="C1434" s="431" t="str">
        <f>IF(ISERROR(VLOOKUP($A1434,参加者名簿!$A:$D,2,FALSE))=TRUE,"",VLOOKUP($A1434,参加者名簿!$A:$D,2,FALSE))</f>
        <v/>
      </c>
      <c r="D1434" s="434"/>
      <c r="E1434" s="433"/>
      <c r="F1434" s="435"/>
      <c r="G1434" s="431" t="str">
        <f>IF(ISERROR(VLOOKUP($E1434,参加者名簿!$A:$D,2,FALSE))=TRUE,"",VLOOKUP($E1434,参加者名簿!$A:$D,2,FALSE))</f>
        <v/>
      </c>
      <c r="H1434" s="430"/>
      <c r="I1434" s="417"/>
    </row>
    <row r="1435" spans="1:9" ht="20.149999999999999" customHeight="1" x14ac:dyDescent="0.2">
      <c r="A1435" s="433"/>
      <c r="B1435" s="435"/>
      <c r="C1435" s="431" t="str">
        <f>IF(ISERROR(VLOOKUP($A1435,参加者名簿!$A:$D,2,FALSE))=TRUE,"",VLOOKUP($A1435,参加者名簿!$A:$D,2,FALSE))</f>
        <v/>
      </c>
      <c r="D1435" s="434"/>
      <c r="E1435" s="433"/>
      <c r="F1435" s="435"/>
      <c r="G1435" s="431" t="str">
        <f>IF(ISERROR(VLOOKUP($E1435,参加者名簿!$A:$D,2,FALSE))=TRUE,"",VLOOKUP($E1435,参加者名簿!$A:$D,2,FALSE))</f>
        <v/>
      </c>
      <c r="H1435" s="430"/>
      <c r="I1435" s="417"/>
    </row>
    <row r="1436" spans="1:9" ht="20.149999999999999" customHeight="1" x14ac:dyDescent="0.2">
      <c r="A1436" s="433"/>
      <c r="B1436" s="435"/>
      <c r="C1436" s="431" t="str">
        <f>IF(ISERROR(VLOOKUP($A1436,参加者名簿!$A:$D,2,FALSE))=TRUE,"",VLOOKUP($A1436,参加者名簿!$A:$D,2,FALSE))</f>
        <v/>
      </c>
      <c r="D1436" s="434"/>
      <c r="E1436" s="433"/>
      <c r="F1436" s="435"/>
      <c r="G1436" s="431" t="str">
        <f>IF(ISERROR(VLOOKUP($E1436,参加者名簿!$A:$D,2,FALSE))=TRUE,"",VLOOKUP($E1436,参加者名簿!$A:$D,2,FALSE))</f>
        <v/>
      </c>
      <c r="H1436" s="430"/>
      <c r="I1436" s="417"/>
    </row>
    <row r="1437" spans="1:9" ht="20.149999999999999" customHeight="1" x14ac:dyDescent="0.2">
      <c r="A1437" s="433"/>
      <c r="B1437" s="432"/>
      <c r="C1437" s="431" t="str">
        <f>IF(ISERROR(VLOOKUP($A1437,参加者名簿!$A:$D,2,FALSE))=TRUE,"",VLOOKUP($A1437,参加者名簿!$A:$D,2,FALSE))</f>
        <v/>
      </c>
      <c r="D1437" s="434"/>
      <c r="E1437" s="433"/>
      <c r="F1437" s="435"/>
      <c r="G1437" s="431" t="str">
        <f>IF(ISERROR(VLOOKUP($E1437,参加者名簿!$A:$D,2,FALSE))=TRUE,"",VLOOKUP($E1437,参加者名簿!$A:$D,2,FALSE))</f>
        <v/>
      </c>
      <c r="H1437" s="430"/>
      <c r="I1437" s="417"/>
    </row>
    <row r="1438" spans="1:9" ht="20.149999999999999" customHeight="1" x14ac:dyDescent="0.2">
      <c r="A1438" s="433"/>
      <c r="B1438" s="432"/>
      <c r="C1438" s="431" t="str">
        <f>IF(ISERROR(VLOOKUP($A1438,参加者名簿!$A:$D,2,FALSE))=TRUE,"",VLOOKUP($A1438,参加者名簿!$A:$D,2,FALSE))</f>
        <v/>
      </c>
      <c r="D1438" s="434"/>
      <c r="E1438" s="433"/>
      <c r="F1438" s="435"/>
      <c r="G1438" s="431" t="str">
        <f>IF(ISERROR(VLOOKUP($E1438,参加者名簿!$A:$D,2,FALSE))=TRUE,"",VLOOKUP($E1438,参加者名簿!$A:$D,2,FALSE))</f>
        <v/>
      </c>
      <c r="H1438" s="430"/>
      <c r="I1438" s="417"/>
    </row>
    <row r="1439" spans="1:9" ht="20.149999999999999" customHeight="1" x14ac:dyDescent="0.2">
      <c r="A1439" s="433"/>
      <c r="B1439" s="432"/>
      <c r="C1439" s="431" t="str">
        <f>IF(ISERROR(VLOOKUP($A1439,参加者名簿!$A:$D,2,FALSE))=TRUE,"",VLOOKUP($A1439,参加者名簿!$A:$D,2,FALSE))</f>
        <v/>
      </c>
      <c r="D1439" s="434"/>
      <c r="E1439" s="433"/>
      <c r="F1439" s="435"/>
      <c r="G1439" s="431" t="str">
        <f>IF(ISERROR(VLOOKUP($E1439,参加者名簿!$A:$D,2,FALSE))=TRUE,"",VLOOKUP($E1439,参加者名簿!$A:$D,2,FALSE))</f>
        <v/>
      </c>
      <c r="H1439" s="430"/>
      <c r="I1439" s="417"/>
    </row>
    <row r="1440" spans="1:9" ht="20.149999999999999" customHeight="1" x14ac:dyDescent="0.2">
      <c r="A1440" s="433"/>
      <c r="B1440" s="432"/>
      <c r="C1440" s="431" t="str">
        <f>IF(ISERROR(VLOOKUP($A1440,参加者名簿!$A:$D,2,FALSE))=TRUE,"",VLOOKUP($A1440,参加者名簿!$A:$D,2,FALSE))</f>
        <v/>
      </c>
      <c r="D1440" s="434"/>
      <c r="E1440" s="433"/>
      <c r="F1440" s="435"/>
      <c r="G1440" s="431" t="str">
        <f>IF(ISERROR(VLOOKUP($E1440,参加者名簿!$A:$D,2,FALSE))=TRUE,"",VLOOKUP($E1440,参加者名簿!$A:$D,2,FALSE))</f>
        <v/>
      </c>
      <c r="H1440" s="430"/>
      <c r="I1440" s="417"/>
    </row>
    <row r="1441" spans="1:9" ht="20.149999999999999" customHeight="1" x14ac:dyDescent="0.2">
      <c r="A1441" s="433"/>
      <c r="B1441" s="432"/>
      <c r="C1441" s="431" t="str">
        <f>IF(ISERROR(VLOOKUP($A1441,参加者名簿!$A:$D,2,FALSE))=TRUE,"",VLOOKUP($A1441,参加者名簿!$A:$D,2,FALSE))</f>
        <v/>
      </c>
      <c r="D1441" s="434"/>
      <c r="E1441" s="433"/>
      <c r="F1441" s="435"/>
      <c r="G1441" s="431" t="str">
        <f>IF(ISERROR(VLOOKUP($E1441,参加者名簿!$A:$D,2,FALSE))=TRUE,"",VLOOKUP($E1441,参加者名簿!$A:$D,2,FALSE))</f>
        <v/>
      </c>
      <c r="H1441" s="430"/>
      <c r="I1441" s="417"/>
    </row>
    <row r="1442" spans="1:9" ht="20.149999999999999" customHeight="1" x14ac:dyDescent="0.2">
      <c r="A1442" s="433"/>
      <c r="B1442" s="432"/>
      <c r="C1442" s="431" t="str">
        <f>IF(ISERROR(VLOOKUP($A1442,参加者名簿!$A:$D,2,FALSE))=TRUE,"",VLOOKUP($A1442,参加者名簿!$A:$D,2,FALSE))</f>
        <v/>
      </c>
      <c r="D1442" s="434"/>
      <c r="E1442" s="433"/>
      <c r="F1442" s="435"/>
      <c r="G1442" s="431" t="str">
        <f>IF(ISERROR(VLOOKUP($E1442,参加者名簿!$A:$D,2,FALSE))=TRUE,"",VLOOKUP($E1442,参加者名簿!$A:$D,2,FALSE))</f>
        <v/>
      </c>
      <c r="H1442" s="430"/>
      <c r="I1442" s="417"/>
    </row>
    <row r="1443" spans="1:9" ht="20.149999999999999" customHeight="1" x14ac:dyDescent="0.2">
      <c r="A1443" s="433"/>
      <c r="B1443" s="432"/>
      <c r="C1443" s="431" t="str">
        <f>IF(ISERROR(VLOOKUP($A1443,参加者名簿!$A:$D,2,FALSE))=TRUE,"",VLOOKUP($A1443,参加者名簿!$A:$D,2,FALSE))</f>
        <v/>
      </c>
      <c r="D1443" s="434"/>
      <c r="E1443" s="433"/>
      <c r="F1443" s="435"/>
      <c r="G1443" s="431" t="str">
        <f>IF(ISERROR(VLOOKUP($E1443,参加者名簿!$A:$D,2,FALSE))=TRUE,"",VLOOKUP($E1443,参加者名簿!$A:$D,2,FALSE))</f>
        <v/>
      </c>
      <c r="H1443" s="430"/>
      <c r="I1443" s="417"/>
    </row>
    <row r="1444" spans="1:9" ht="20.149999999999999" customHeight="1" x14ac:dyDescent="0.2">
      <c r="A1444" s="433"/>
      <c r="B1444" s="432"/>
      <c r="C1444" s="431" t="str">
        <f>IF(ISERROR(VLOOKUP($A1444,参加者名簿!$A:$D,2,FALSE))=TRUE,"",VLOOKUP($A1444,参加者名簿!$A:$D,2,FALSE))</f>
        <v/>
      </c>
      <c r="D1444" s="434"/>
      <c r="E1444" s="433"/>
      <c r="F1444" s="435"/>
      <c r="G1444" s="431" t="str">
        <f>IF(ISERROR(VLOOKUP($E1444,参加者名簿!$A:$D,2,FALSE))=TRUE,"",VLOOKUP($E1444,参加者名簿!$A:$D,2,FALSE))</f>
        <v/>
      </c>
      <c r="H1444" s="430"/>
      <c r="I1444" s="417"/>
    </row>
    <row r="1445" spans="1:9" ht="20.149999999999999" customHeight="1" x14ac:dyDescent="0.2">
      <c r="A1445" s="433"/>
      <c r="B1445" s="432"/>
      <c r="C1445" s="431" t="str">
        <f>IF(ISERROR(VLOOKUP($A1445,参加者名簿!$A:$D,2,FALSE))=TRUE,"",VLOOKUP($A1445,参加者名簿!$A:$D,2,FALSE))</f>
        <v/>
      </c>
      <c r="D1445" s="434"/>
      <c r="E1445" s="433"/>
      <c r="F1445" s="435"/>
      <c r="G1445" s="431" t="str">
        <f>IF(ISERROR(VLOOKUP($E1445,参加者名簿!$A:$D,2,FALSE))=TRUE,"",VLOOKUP($E1445,参加者名簿!$A:$D,2,FALSE))</f>
        <v/>
      </c>
      <c r="H1445" s="430"/>
      <c r="I1445" s="417"/>
    </row>
    <row r="1446" spans="1:9" ht="20.149999999999999" customHeight="1" x14ac:dyDescent="0.2">
      <c r="A1446" s="433"/>
      <c r="B1446" s="432"/>
      <c r="C1446" s="431" t="str">
        <f>IF(ISERROR(VLOOKUP($A1446,参加者名簿!$A:$D,2,FALSE))=TRUE,"",VLOOKUP($A1446,参加者名簿!$A:$D,2,FALSE))</f>
        <v/>
      </c>
      <c r="D1446" s="434"/>
      <c r="E1446" s="433"/>
      <c r="F1446" s="432"/>
      <c r="G1446" s="431" t="str">
        <f>IF(ISERROR(VLOOKUP($E1446,参加者名簿!$A:$D,2,FALSE))=TRUE,"",VLOOKUP($E1446,参加者名簿!$A:$D,2,FALSE))</f>
        <v/>
      </c>
      <c r="H1446" s="430"/>
      <c r="I1446" s="417"/>
    </row>
    <row r="1447" spans="1:9" ht="20.149999999999999" customHeight="1" x14ac:dyDescent="0.2">
      <c r="A1447" s="433"/>
      <c r="B1447" s="432"/>
      <c r="C1447" s="431" t="str">
        <f>IF(ISERROR(VLOOKUP($A1447,参加者名簿!$A:$D,2,FALSE))=TRUE,"",VLOOKUP($A1447,参加者名簿!$A:$D,2,FALSE))</f>
        <v/>
      </c>
      <c r="D1447" s="434"/>
      <c r="E1447" s="433"/>
      <c r="F1447" s="432"/>
      <c r="G1447" s="431" t="str">
        <f>IF(ISERROR(VLOOKUP($E1447,参加者名簿!$A:$D,2,FALSE))=TRUE,"",VLOOKUP($E1447,参加者名簿!$A:$D,2,FALSE))</f>
        <v/>
      </c>
      <c r="H1447" s="430"/>
      <c r="I1447" s="417"/>
    </row>
    <row r="1448" spans="1:9" ht="20.149999999999999" customHeight="1" x14ac:dyDescent="0.2">
      <c r="A1448" s="433"/>
      <c r="B1448" s="432"/>
      <c r="C1448" s="431" t="str">
        <f>IF(ISERROR(VLOOKUP($A1448,参加者名簿!$A:$D,2,FALSE))=TRUE,"",VLOOKUP($A1448,参加者名簿!$A:$D,2,FALSE))</f>
        <v/>
      </c>
      <c r="D1448" s="434"/>
      <c r="E1448" s="433"/>
      <c r="F1448" s="432"/>
      <c r="G1448" s="431" t="str">
        <f>IF(ISERROR(VLOOKUP($E1448,参加者名簿!$A:$D,2,FALSE))=TRUE,"",VLOOKUP($E1448,参加者名簿!$A:$D,2,FALSE))</f>
        <v/>
      </c>
      <c r="H1448" s="430"/>
      <c r="I1448" s="417"/>
    </row>
    <row r="1449" spans="1:9" ht="20.149999999999999" customHeight="1" x14ac:dyDescent="0.2">
      <c r="A1449" s="433"/>
      <c r="B1449" s="432"/>
      <c r="C1449" s="431" t="str">
        <f>IF(ISERROR(VLOOKUP($A1449,参加者名簿!$A:$D,2,FALSE))=TRUE,"",VLOOKUP($A1449,参加者名簿!$A:$D,2,FALSE))</f>
        <v/>
      </c>
      <c r="D1449" s="434"/>
      <c r="E1449" s="433"/>
      <c r="F1449" s="432"/>
      <c r="G1449" s="431" t="str">
        <f>IF(ISERROR(VLOOKUP($E1449,参加者名簿!$A:$D,2,FALSE))=TRUE,"",VLOOKUP($E1449,参加者名簿!$A:$D,2,FALSE))</f>
        <v/>
      </c>
      <c r="H1449" s="430"/>
      <c r="I1449" s="417"/>
    </row>
    <row r="1450" spans="1:9" ht="20.149999999999999" customHeight="1" x14ac:dyDescent="0.2">
      <c r="A1450" s="433"/>
      <c r="B1450" s="432"/>
      <c r="C1450" s="431" t="str">
        <f>IF(ISERROR(VLOOKUP($A1450,参加者名簿!$A:$D,2,FALSE))=TRUE,"",VLOOKUP($A1450,参加者名簿!$A:$D,2,FALSE))</f>
        <v/>
      </c>
      <c r="D1450" s="434"/>
      <c r="E1450" s="433"/>
      <c r="F1450" s="432"/>
      <c r="G1450" s="431" t="str">
        <f>IF(ISERROR(VLOOKUP($E1450,参加者名簿!$A:$D,2,FALSE))=TRUE,"",VLOOKUP($E1450,参加者名簿!$A:$D,2,FALSE))</f>
        <v/>
      </c>
      <c r="H1450" s="430"/>
      <c r="I1450" s="417"/>
    </row>
    <row r="1451" spans="1:9" ht="20.149999999999999" customHeight="1" thickBot="1" x14ac:dyDescent="0.25">
      <c r="A1451" s="433"/>
      <c r="B1451" s="432"/>
      <c r="C1451" s="431" t="str">
        <f>IF(ISERROR(VLOOKUP($A1451,参加者名簿!$A:$D,2,FALSE))=TRUE,"",VLOOKUP($A1451,参加者名簿!$A:$D,2,FALSE))</f>
        <v/>
      </c>
      <c r="D1451" s="434"/>
      <c r="E1451" s="433"/>
      <c r="F1451" s="432"/>
      <c r="G1451" s="431" t="str">
        <f>IF(ISERROR(VLOOKUP($E1451,参加者名簿!$A:$D,2,FALSE))=TRUE,"",VLOOKUP($E1451,参加者名簿!$A:$D,2,FALSE))</f>
        <v/>
      </c>
      <c r="H1451" s="430"/>
      <c r="I1451" s="417"/>
    </row>
    <row r="1452" spans="1:9" ht="20.149999999999999" customHeight="1" thickBot="1" x14ac:dyDescent="0.25">
      <c r="A1452" s="429" t="s">
        <v>6120</v>
      </c>
      <c r="B1452" s="428">
        <f t="shared" ref="B1452" si="198">COUNTIFS(C1431:C1451,"農業者",D1431:D1451,"○")+COUNTIFS(G1431:G1451,"農業者",H1431:H1451,"○")</f>
        <v>0</v>
      </c>
      <c r="C1452" s="505" t="s">
        <v>6119</v>
      </c>
      <c r="D1452" s="506"/>
      <c r="E1452" s="428">
        <f t="shared" ref="E1452" si="199">COUNTIFS(C1431:C1451,"農業者以外",D1431:D1451,"○")+COUNTIFS(G1431:G1451,"農業者以外",H1431:H1451,"○")</f>
        <v>0</v>
      </c>
      <c r="F1452" s="468" t="s">
        <v>6118</v>
      </c>
      <c r="G1452" s="495">
        <f t="shared" ref="G1452" si="200">SUMIF(D1431:D1451,"○",B1431:B1451)+SUMIF(H1431:H1451,"○",F1431:F1451)</f>
        <v>0</v>
      </c>
      <c r="H1452" s="496"/>
      <c r="I1452" s="426"/>
    </row>
    <row r="1453" spans="1:9" ht="20.149999999999999" customHeight="1" x14ac:dyDescent="0.2">
      <c r="A1453" s="425" t="s">
        <v>6117</v>
      </c>
      <c r="B1453" s="424"/>
      <c r="C1453" s="424"/>
      <c r="D1453" s="424"/>
      <c r="E1453" s="424"/>
      <c r="F1453" s="424"/>
      <c r="G1453" s="424"/>
      <c r="H1453" s="423"/>
      <c r="I1453" s="417"/>
    </row>
    <row r="1454" spans="1:9" ht="20.149999999999999" customHeight="1" x14ac:dyDescent="0.2">
      <c r="A1454" s="422"/>
      <c r="B1454" s="417"/>
      <c r="C1454" s="417"/>
      <c r="D1454" s="417"/>
      <c r="E1454" s="417"/>
      <c r="F1454" s="417"/>
      <c r="G1454" s="417"/>
      <c r="H1454" s="421"/>
      <c r="I1454" s="417"/>
    </row>
    <row r="1455" spans="1:9" ht="20.149999999999999" customHeight="1" x14ac:dyDescent="0.2">
      <c r="A1455" s="422"/>
      <c r="B1455" s="417"/>
      <c r="C1455" s="417"/>
      <c r="D1455" s="417"/>
      <c r="E1455" s="417"/>
      <c r="F1455" s="417"/>
      <c r="G1455" s="417"/>
      <c r="H1455" s="421"/>
      <c r="I1455" s="417"/>
    </row>
    <row r="1456" spans="1:9" ht="20.149999999999999" customHeight="1" x14ac:dyDescent="0.2">
      <c r="A1456" s="422"/>
      <c r="B1456" s="417"/>
      <c r="C1456" s="417"/>
      <c r="D1456" s="417"/>
      <c r="E1456" s="417"/>
      <c r="F1456" s="417"/>
      <c r="G1456" s="417"/>
      <c r="H1456" s="421"/>
      <c r="I1456" s="417"/>
    </row>
    <row r="1457" spans="1:19" ht="20.149999999999999" customHeight="1" x14ac:dyDescent="0.2">
      <c r="A1457" s="422"/>
      <c r="B1457" s="417"/>
      <c r="C1457" s="417"/>
      <c r="D1457" s="417"/>
      <c r="E1457" s="417"/>
      <c r="F1457" s="417"/>
      <c r="G1457" s="417"/>
      <c r="H1457" s="421"/>
      <c r="I1457" s="417"/>
    </row>
    <row r="1458" spans="1:19" ht="20.149999999999999" customHeight="1" x14ac:dyDescent="0.2">
      <c r="A1458" s="422"/>
      <c r="B1458" s="417"/>
      <c r="C1458" s="417"/>
      <c r="D1458" s="417"/>
      <c r="E1458" s="417"/>
      <c r="F1458" s="417"/>
      <c r="G1458" s="417"/>
      <c r="H1458" s="421"/>
      <c r="I1458" s="417"/>
    </row>
    <row r="1459" spans="1:19" ht="20.149999999999999" customHeight="1" x14ac:dyDescent="0.2">
      <c r="A1459" s="422"/>
      <c r="B1459" s="417"/>
      <c r="C1459" s="417"/>
      <c r="D1459" s="417"/>
      <c r="E1459" s="417"/>
      <c r="F1459" s="417"/>
      <c r="G1459" s="417"/>
      <c r="H1459" s="421"/>
      <c r="I1459" s="417"/>
    </row>
    <row r="1460" spans="1:19" ht="20.149999999999999" customHeight="1" x14ac:dyDescent="0.2">
      <c r="A1460" s="422"/>
      <c r="B1460" s="417"/>
      <c r="C1460" s="417"/>
      <c r="D1460" s="417"/>
      <c r="E1460" s="417"/>
      <c r="F1460" s="417"/>
      <c r="G1460" s="417"/>
      <c r="H1460" s="421"/>
      <c r="I1460" s="417"/>
    </row>
    <row r="1461" spans="1:19" ht="20.149999999999999" customHeight="1" thickBot="1" x14ac:dyDescent="0.25">
      <c r="A1461" s="420"/>
      <c r="B1461" s="419"/>
      <c r="C1461" s="419"/>
      <c r="D1461" s="419"/>
      <c r="E1461" s="419"/>
      <c r="F1461" s="419"/>
      <c r="G1461" s="419"/>
      <c r="H1461" s="418"/>
      <c r="I1461" s="417"/>
    </row>
    <row r="1462" spans="1:19" ht="20.149999999999999" customHeight="1" thickBot="1" x14ac:dyDescent="0.25">
      <c r="A1462" s="416" t="s">
        <v>6116</v>
      </c>
      <c r="B1462" s="415" t="s">
        <v>6115</v>
      </c>
      <c r="C1462" s="415" t="s">
        <v>6114</v>
      </c>
      <c r="D1462" s="414"/>
    </row>
    <row r="1463" spans="1:19" ht="20.149999999999999" customHeight="1" thickBot="1" x14ac:dyDescent="0.35">
      <c r="A1463" s="465" t="str">
        <f t="shared" ref="A1463:C1464" si="201">A1420</f>
        <v>令和</v>
      </c>
      <c r="B1463" s="469">
        <f t="shared" si="201"/>
        <v>0</v>
      </c>
      <c r="C1463" s="789" t="str">
        <f>C1420</f>
        <v>年度　多面的機能支払交付金に係る作業日報</v>
      </c>
      <c r="D1463" s="789"/>
      <c r="E1463" s="789"/>
      <c r="F1463" s="789"/>
      <c r="G1463" s="463" t="s">
        <v>6132</v>
      </c>
      <c r="H1463" s="462">
        <f t="shared" ref="H1463:H1506" si="202">H1420+1</f>
        <v>35</v>
      </c>
      <c r="I1463" s="461">
        <f t="shared" ref="I1463:I1506" si="203">H1463</f>
        <v>35</v>
      </c>
      <c r="J1463" s="455">
        <f t="shared" ref="J1463" si="204">F1464</f>
        <v>0</v>
      </c>
      <c r="K1463" s="455">
        <f t="shared" ref="K1463" si="205">B1465</f>
        <v>0</v>
      </c>
      <c r="L1463" s="460" t="e">
        <f t="shared" ref="L1463" si="206">F1465-J1466</f>
        <v>#VALUE!</v>
      </c>
      <c r="M1463" s="459">
        <f t="shared" ref="M1463" si="207">B1495</f>
        <v>0</v>
      </c>
      <c r="N1463" s="459">
        <f t="shared" ref="N1463" si="208">E1495</f>
        <v>0</v>
      </c>
      <c r="O1463" s="455">
        <f t="shared" ref="O1463" si="209">B1467</f>
        <v>0</v>
      </c>
      <c r="P1463" s="455">
        <f t="shared" ref="P1463" si="210">D1467</f>
        <v>0</v>
      </c>
      <c r="Q1463" s="455">
        <f t="shared" ref="Q1463" si="211">F1467</f>
        <v>0</v>
      </c>
      <c r="R1463" s="1">
        <f t="shared" ref="R1463" si="212">B1471</f>
        <v>0</v>
      </c>
      <c r="S1463" s="1">
        <f t="shared" ref="S1463" si="213">D1471</f>
        <v>0</v>
      </c>
    </row>
    <row r="1464" spans="1:19" ht="20.149999999999999" customHeight="1" thickBot="1" x14ac:dyDescent="0.35">
      <c r="A1464" s="458" t="s">
        <v>6131</v>
      </c>
      <c r="B1464" s="501">
        <f t="shared" si="201"/>
        <v>0</v>
      </c>
      <c r="C1464" s="501"/>
      <c r="D1464" s="501"/>
      <c r="E1464" s="457" t="s">
        <v>6130</v>
      </c>
      <c r="F1464" s="512"/>
      <c r="G1464" s="513"/>
      <c r="H1464" s="514"/>
      <c r="I1464" s="456"/>
      <c r="M1464" s="455"/>
      <c r="N1464" s="455"/>
      <c r="O1464" s="455"/>
      <c r="P1464" s="455"/>
      <c r="Q1464" s="455"/>
      <c r="R1464" s="455"/>
    </row>
    <row r="1465" spans="1:19" ht="20.149999999999999" customHeight="1" x14ac:dyDescent="0.2">
      <c r="A1465" s="449" t="s">
        <v>173</v>
      </c>
      <c r="B1465" s="454"/>
      <c r="C1465" s="509" t="s">
        <v>6127</v>
      </c>
      <c r="D1465" s="509"/>
      <c r="E1465" s="454"/>
      <c r="F1465" s="453" t="str">
        <f t="shared" ref="F1465:F1466" si="214">IF((E1465-B1465)*24=0,"",(E1465-B1465)*24)</f>
        <v/>
      </c>
      <c r="G1465" s="510" t="s">
        <v>6126</v>
      </c>
      <c r="H1465" s="511"/>
      <c r="I1465" s="450"/>
    </row>
    <row r="1466" spans="1:19" ht="20.149999999999999" customHeight="1" thickBot="1" x14ac:dyDescent="0.25">
      <c r="A1466" s="445" t="s">
        <v>6128</v>
      </c>
      <c r="B1466" s="452"/>
      <c r="C1466" s="492" t="s">
        <v>6127</v>
      </c>
      <c r="D1466" s="492"/>
      <c r="E1466" s="452"/>
      <c r="F1466" s="451" t="str">
        <f t="shared" si="214"/>
        <v/>
      </c>
      <c r="G1466" s="493" t="s">
        <v>6126</v>
      </c>
      <c r="H1466" s="494"/>
      <c r="I1466" s="450"/>
      <c r="J1466" s="1">
        <f t="shared" ref="J1466" si="215">IF(F1466="",0,F1466)</f>
        <v>0</v>
      </c>
    </row>
    <row r="1467" spans="1:19" ht="20.149999999999999" customHeight="1" thickTop="1" x14ac:dyDescent="0.2">
      <c r="A1467" s="449" t="s">
        <v>6125</v>
      </c>
      <c r="B1467" s="497"/>
      <c r="C1467" s="498"/>
      <c r="D1467" s="497"/>
      <c r="E1467" s="498"/>
      <c r="F1467" s="497"/>
      <c r="G1467" s="498"/>
      <c r="H1467" s="448"/>
      <c r="I1467" s="441"/>
    </row>
    <row r="1468" spans="1:19" ht="20.149999999999999" customHeight="1" x14ac:dyDescent="0.2">
      <c r="A1468" s="447" t="s">
        <v>6124</v>
      </c>
      <c r="B1468" s="499" t="str">
        <f>IF(B$1467="","",(IFERROR(VLOOKUP(B$1467,【選択肢】!$K$3:$O$74,2,)," ")))</f>
        <v/>
      </c>
      <c r="C1468" s="500"/>
      <c r="D1468" s="499" t="str">
        <f>IF(D$1467="","",(IFERROR(VLOOKUP(D$1467,【選択肢】!$K$3:$O$74,2,)," ")))</f>
        <v/>
      </c>
      <c r="E1468" s="500"/>
      <c r="F1468" s="499" t="str">
        <f>IF(F$1467="","",(IFERROR(VLOOKUP(F$1467,【選択肢】!$K$3:$O$74,2,)," ")))</f>
        <v/>
      </c>
      <c r="G1468" s="500"/>
      <c r="H1468" s="446"/>
      <c r="I1468" s="441"/>
    </row>
    <row r="1469" spans="1:19" ht="20.149999999999999" customHeight="1" x14ac:dyDescent="0.2">
      <c r="A1469" s="447" t="s">
        <v>5</v>
      </c>
      <c r="B1469" s="499" t="str">
        <f>IF(B$1467="","",(IFERROR(VLOOKUP(B$1467,【選択肢】!$K$3:$O$74,4,)," ")))</f>
        <v/>
      </c>
      <c r="C1469" s="500"/>
      <c r="D1469" s="499" t="str">
        <f>IF(D$1467="","",(IFERROR(VLOOKUP(D$1467,【選択肢】!$K$3:$O$74,4,)," ")))</f>
        <v/>
      </c>
      <c r="E1469" s="500"/>
      <c r="F1469" s="499" t="str">
        <f>IF(F$1467="","",(IFERROR(VLOOKUP(F$1467,【選択肢】!$K$3:$O$74,4,)," ")))</f>
        <v/>
      </c>
      <c r="G1469" s="500"/>
      <c r="H1469" s="446"/>
      <c r="I1469" s="441"/>
    </row>
    <row r="1470" spans="1:19" ht="20.149999999999999" customHeight="1" x14ac:dyDescent="0.2">
      <c r="A1470" s="445" t="s">
        <v>6123</v>
      </c>
      <c r="B1470" s="499" t="str">
        <f>IF(B$1467="","",(IFERROR(VLOOKUP(B$1467,【選択肢】!$K$3:$O$74,5,)," ")))</f>
        <v/>
      </c>
      <c r="C1470" s="500"/>
      <c r="D1470" s="499" t="str">
        <f>IF(D$1467="","",(IFERROR(VLOOKUP(D$1467,【選択肢】!$K$3:$O$74,5,)," ")))</f>
        <v/>
      </c>
      <c r="E1470" s="500"/>
      <c r="F1470" s="499" t="str">
        <f>IF(F$1467="","",(IFERROR(VLOOKUP(F$1467,【選択肢】!$K$3:$O$74,5,)," ")))</f>
        <v/>
      </c>
      <c r="G1470" s="500"/>
      <c r="H1470" s="444"/>
      <c r="I1470" s="441"/>
    </row>
    <row r="1471" spans="1:19" ht="20.149999999999999" customHeight="1" thickBot="1" x14ac:dyDescent="0.25">
      <c r="A1471" s="443" t="s">
        <v>12</v>
      </c>
      <c r="B1471" s="488"/>
      <c r="C1471" s="489"/>
      <c r="D1471" s="488"/>
      <c r="E1471" s="489"/>
      <c r="F1471" s="490"/>
      <c r="G1471" s="491"/>
      <c r="H1471" s="442"/>
      <c r="I1471" s="441"/>
    </row>
    <row r="1472" spans="1:19" ht="20.149999999999999" customHeight="1" x14ac:dyDescent="0.2">
      <c r="A1472" s="502" t="s">
        <v>6122</v>
      </c>
      <c r="B1472" s="503"/>
      <c r="C1472" s="503"/>
      <c r="D1472" s="503"/>
      <c r="E1472" s="503"/>
      <c r="F1472" s="503"/>
      <c r="G1472" s="503"/>
      <c r="H1472" s="504"/>
      <c r="I1472" s="467"/>
    </row>
    <row r="1473" spans="1:9" ht="20.149999999999999" customHeight="1" x14ac:dyDescent="0.2">
      <c r="A1473" s="440" t="s">
        <v>29</v>
      </c>
      <c r="B1473" s="439" t="s">
        <v>2</v>
      </c>
      <c r="C1473" s="438" t="s">
        <v>6112</v>
      </c>
      <c r="D1473" s="437" t="s">
        <v>6121</v>
      </c>
      <c r="E1473" s="440" t="s">
        <v>29</v>
      </c>
      <c r="F1473" s="439" t="s">
        <v>2</v>
      </c>
      <c r="G1473" s="438" t="s">
        <v>6112</v>
      </c>
      <c r="H1473" s="437" t="s">
        <v>6121</v>
      </c>
      <c r="I1473" s="467"/>
    </row>
    <row r="1474" spans="1:9" ht="20.149999999999999" customHeight="1" x14ac:dyDescent="0.2">
      <c r="A1474" s="433"/>
      <c r="B1474" s="435"/>
      <c r="C1474" s="431" t="str">
        <f>IF(ISERROR(VLOOKUP($A1474,参加者名簿!$A:$D,2,FALSE))=TRUE,"",VLOOKUP($A1474,参加者名簿!$A:$D,2,FALSE))</f>
        <v/>
      </c>
      <c r="D1474" s="434"/>
      <c r="E1474" s="433"/>
      <c r="F1474" s="435"/>
      <c r="G1474" s="431" t="str">
        <f>IF(ISERROR(VLOOKUP($E1474,参加者名簿!$A:$D,2,FALSE))=TRUE,"",VLOOKUP($E1474,参加者名簿!$A:$D,2,FALSE))</f>
        <v/>
      </c>
      <c r="H1474" s="430"/>
      <c r="I1474" s="417"/>
    </row>
    <row r="1475" spans="1:9" ht="20.149999999999999" customHeight="1" x14ac:dyDescent="0.2">
      <c r="A1475" s="433"/>
      <c r="B1475" s="435"/>
      <c r="C1475" s="431" t="str">
        <f>IF(ISERROR(VLOOKUP($A1475,参加者名簿!$A:$D,2,FALSE))=TRUE,"",VLOOKUP($A1475,参加者名簿!$A:$D,2,FALSE))</f>
        <v/>
      </c>
      <c r="D1475" s="434"/>
      <c r="E1475" s="433"/>
      <c r="F1475" s="435"/>
      <c r="G1475" s="431" t="str">
        <f>IF(ISERROR(VLOOKUP($E1475,参加者名簿!$A:$D,2,FALSE))=TRUE,"",VLOOKUP($E1475,参加者名簿!$A:$D,2,FALSE))</f>
        <v/>
      </c>
      <c r="H1475" s="430"/>
      <c r="I1475" s="417"/>
    </row>
    <row r="1476" spans="1:9" ht="20.149999999999999" customHeight="1" x14ac:dyDescent="0.2">
      <c r="A1476" s="433"/>
      <c r="B1476" s="435"/>
      <c r="C1476" s="431" t="str">
        <f>IF(ISERROR(VLOOKUP($A1476,参加者名簿!$A:$D,2,FALSE))=TRUE,"",VLOOKUP($A1476,参加者名簿!$A:$D,2,FALSE))</f>
        <v/>
      </c>
      <c r="D1476" s="434"/>
      <c r="E1476" s="433"/>
      <c r="F1476" s="435"/>
      <c r="G1476" s="431" t="str">
        <f>IF(ISERROR(VLOOKUP($E1476,参加者名簿!$A:$D,2,FALSE))=TRUE,"",VLOOKUP($E1476,参加者名簿!$A:$D,2,FALSE))</f>
        <v/>
      </c>
      <c r="H1476" s="430"/>
      <c r="I1476" s="417"/>
    </row>
    <row r="1477" spans="1:9" ht="20.149999999999999" customHeight="1" x14ac:dyDescent="0.2">
      <c r="A1477" s="433"/>
      <c r="B1477" s="435"/>
      <c r="C1477" s="431" t="str">
        <f>IF(ISERROR(VLOOKUP($A1477,参加者名簿!$A:$D,2,FALSE))=TRUE,"",VLOOKUP($A1477,参加者名簿!$A:$D,2,FALSE))</f>
        <v/>
      </c>
      <c r="D1477" s="434"/>
      <c r="E1477" s="433"/>
      <c r="F1477" s="435"/>
      <c r="G1477" s="431" t="str">
        <f>IF(ISERROR(VLOOKUP($E1477,参加者名簿!$A:$D,2,FALSE))=TRUE,"",VLOOKUP($E1477,参加者名簿!$A:$D,2,FALSE))</f>
        <v/>
      </c>
      <c r="H1477" s="430"/>
      <c r="I1477" s="417"/>
    </row>
    <row r="1478" spans="1:9" ht="20.149999999999999" customHeight="1" x14ac:dyDescent="0.2">
      <c r="A1478" s="433"/>
      <c r="B1478" s="435"/>
      <c r="C1478" s="431" t="str">
        <f>IF(ISERROR(VLOOKUP($A1478,参加者名簿!$A:$D,2,FALSE))=TRUE,"",VLOOKUP($A1478,参加者名簿!$A:$D,2,FALSE))</f>
        <v/>
      </c>
      <c r="D1478" s="434"/>
      <c r="E1478" s="433"/>
      <c r="F1478" s="435"/>
      <c r="G1478" s="431" t="str">
        <f>IF(ISERROR(VLOOKUP($E1478,参加者名簿!$A:$D,2,FALSE))=TRUE,"",VLOOKUP($E1478,参加者名簿!$A:$D,2,FALSE))</f>
        <v/>
      </c>
      <c r="H1478" s="430"/>
      <c r="I1478" s="417"/>
    </row>
    <row r="1479" spans="1:9" ht="20.149999999999999" customHeight="1" x14ac:dyDescent="0.2">
      <c r="A1479" s="433"/>
      <c r="B1479" s="435"/>
      <c r="C1479" s="431" t="str">
        <f>IF(ISERROR(VLOOKUP($A1479,参加者名簿!$A:$D,2,FALSE))=TRUE,"",VLOOKUP($A1479,参加者名簿!$A:$D,2,FALSE))</f>
        <v/>
      </c>
      <c r="D1479" s="434"/>
      <c r="E1479" s="433"/>
      <c r="F1479" s="435"/>
      <c r="G1479" s="431" t="str">
        <f>IF(ISERROR(VLOOKUP($E1479,参加者名簿!$A:$D,2,FALSE))=TRUE,"",VLOOKUP($E1479,参加者名簿!$A:$D,2,FALSE))</f>
        <v/>
      </c>
      <c r="H1479" s="430"/>
      <c r="I1479" s="417"/>
    </row>
    <row r="1480" spans="1:9" ht="20.149999999999999" customHeight="1" x14ac:dyDescent="0.2">
      <c r="A1480" s="433"/>
      <c r="B1480" s="432"/>
      <c r="C1480" s="431" t="str">
        <f>IF(ISERROR(VLOOKUP($A1480,参加者名簿!$A:$D,2,FALSE))=TRUE,"",VLOOKUP($A1480,参加者名簿!$A:$D,2,FALSE))</f>
        <v/>
      </c>
      <c r="D1480" s="434"/>
      <c r="E1480" s="433"/>
      <c r="F1480" s="435"/>
      <c r="G1480" s="431" t="str">
        <f>IF(ISERROR(VLOOKUP($E1480,参加者名簿!$A:$D,2,FALSE))=TRUE,"",VLOOKUP($E1480,参加者名簿!$A:$D,2,FALSE))</f>
        <v/>
      </c>
      <c r="H1480" s="430"/>
      <c r="I1480" s="417"/>
    </row>
    <row r="1481" spans="1:9" ht="20.149999999999999" customHeight="1" x14ac:dyDescent="0.2">
      <c r="A1481" s="433"/>
      <c r="B1481" s="432"/>
      <c r="C1481" s="431" t="str">
        <f>IF(ISERROR(VLOOKUP($A1481,参加者名簿!$A:$D,2,FALSE))=TRUE,"",VLOOKUP($A1481,参加者名簿!$A:$D,2,FALSE))</f>
        <v/>
      </c>
      <c r="D1481" s="434"/>
      <c r="E1481" s="433"/>
      <c r="F1481" s="435"/>
      <c r="G1481" s="431" t="str">
        <f>IF(ISERROR(VLOOKUP($E1481,参加者名簿!$A:$D,2,FALSE))=TRUE,"",VLOOKUP($E1481,参加者名簿!$A:$D,2,FALSE))</f>
        <v/>
      </c>
      <c r="H1481" s="430"/>
      <c r="I1481" s="417"/>
    </row>
    <row r="1482" spans="1:9" ht="20.149999999999999" customHeight="1" x14ac:dyDescent="0.2">
      <c r="A1482" s="433"/>
      <c r="B1482" s="432"/>
      <c r="C1482" s="431" t="str">
        <f>IF(ISERROR(VLOOKUP($A1482,参加者名簿!$A:$D,2,FALSE))=TRUE,"",VLOOKUP($A1482,参加者名簿!$A:$D,2,FALSE))</f>
        <v/>
      </c>
      <c r="D1482" s="434"/>
      <c r="E1482" s="433"/>
      <c r="F1482" s="435"/>
      <c r="G1482" s="431" t="str">
        <f>IF(ISERROR(VLOOKUP($E1482,参加者名簿!$A:$D,2,FALSE))=TRUE,"",VLOOKUP($E1482,参加者名簿!$A:$D,2,FALSE))</f>
        <v/>
      </c>
      <c r="H1482" s="430"/>
      <c r="I1482" s="417"/>
    </row>
    <row r="1483" spans="1:9" ht="20.149999999999999" customHeight="1" x14ac:dyDescent="0.2">
      <c r="A1483" s="433"/>
      <c r="B1483" s="432"/>
      <c r="C1483" s="431" t="str">
        <f>IF(ISERROR(VLOOKUP($A1483,参加者名簿!$A:$D,2,FALSE))=TRUE,"",VLOOKUP($A1483,参加者名簿!$A:$D,2,FALSE))</f>
        <v/>
      </c>
      <c r="D1483" s="434"/>
      <c r="E1483" s="433"/>
      <c r="F1483" s="435"/>
      <c r="G1483" s="431" t="str">
        <f>IF(ISERROR(VLOOKUP($E1483,参加者名簿!$A:$D,2,FALSE))=TRUE,"",VLOOKUP($E1483,参加者名簿!$A:$D,2,FALSE))</f>
        <v/>
      </c>
      <c r="H1483" s="430"/>
      <c r="I1483" s="417"/>
    </row>
    <row r="1484" spans="1:9" ht="20.149999999999999" customHeight="1" x14ac:dyDescent="0.2">
      <c r="A1484" s="433"/>
      <c r="B1484" s="432"/>
      <c r="C1484" s="431" t="str">
        <f>IF(ISERROR(VLOOKUP($A1484,参加者名簿!$A:$D,2,FALSE))=TRUE,"",VLOOKUP($A1484,参加者名簿!$A:$D,2,FALSE))</f>
        <v/>
      </c>
      <c r="D1484" s="434"/>
      <c r="E1484" s="433"/>
      <c r="F1484" s="435"/>
      <c r="G1484" s="431" t="str">
        <f>IF(ISERROR(VLOOKUP($E1484,参加者名簿!$A:$D,2,FALSE))=TRUE,"",VLOOKUP($E1484,参加者名簿!$A:$D,2,FALSE))</f>
        <v/>
      </c>
      <c r="H1484" s="430"/>
      <c r="I1484" s="417"/>
    </row>
    <row r="1485" spans="1:9" ht="20.149999999999999" customHeight="1" x14ac:dyDescent="0.2">
      <c r="A1485" s="433"/>
      <c r="B1485" s="432"/>
      <c r="C1485" s="431" t="str">
        <f>IF(ISERROR(VLOOKUP($A1485,参加者名簿!$A:$D,2,FALSE))=TRUE,"",VLOOKUP($A1485,参加者名簿!$A:$D,2,FALSE))</f>
        <v/>
      </c>
      <c r="D1485" s="434"/>
      <c r="E1485" s="433"/>
      <c r="F1485" s="435"/>
      <c r="G1485" s="431" t="str">
        <f>IF(ISERROR(VLOOKUP($E1485,参加者名簿!$A:$D,2,FALSE))=TRUE,"",VLOOKUP($E1485,参加者名簿!$A:$D,2,FALSE))</f>
        <v/>
      </c>
      <c r="H1485" s="430"/>
      <c r="I1485" s="417"/>
    </row>
    <row r="1486" spans="1:9" ht="20.149999999999999" customHeight="1" x14ac:dyDescent="0.2">
      <c r="A1486" s="433"/>
      <c r="B1486" s="432"/>
      <c r="C1486" s="431" t="str">
        <f>IF(ISERROR(VLOOKUP($A1486,参加者名簿!$A:$D,2,FALSE))=TRUE,"",VLOOKUP($A1486,参加者名簿!$A:$D,2,FALSE))</f>
        <v/>
      </c>
      <c r="D1486" s="434"/>
      <c r="E1486" s="433"/>
      <c r="F1486" s="435"/>
      <c r="G1486" s="431" t="str">
        <f>IF(ISERROR(VLOOKUP($E1486,参加者名簿!$A:$D,2,FALSE))=TRUE,"",VLOOKUP($E1486,参加者名簿!$A:$D,2,FALSE))</f>
        <v/>
      </c>
      <c r="H1486" s="430"/>
      <c r="I1486" s="417"/>
    </row>
    <row r="1487" spans="1:9" ht="20.149999999999999" customHeight="1" x14ac:dyDescent="0.2">
      <c r="A1487" s="433"/>
      <c r="B1487" s="432"/>
      <c r="C1487" s="431" t="str">
        <f>IF(ISERROR(VLOOKUP($A1487,参加者名簿!$A:$D,2,FALSE))=TRUE,"",VLOOKUP($A1487,参加者名簿!$A:$D,2,FALSE))</f>
        <v/>
      </c>
      <c r="D1487" s="434"/>
      <c r="E1487" s="433"/>
      <c r="F1487" s="435"/>
      <c r="G1487" s="431" t="str">
        <f>IF(ISERROR(VLOOKUP($E1487,参加者名簿!$A:$D,2,FALSE))=TRUE,"",VLOOKUP($E1487,参加者名簿!$A:$D,2,FALSE))</f>
        <v/>
      </c>
      <c r="H1487" s="430"/>
      <c r="I1487" s="417"/>
    </row>
    <row r="1488" spans="1:9" ht="20.149999999999999" customHeight="1" x14ac:dyDescent="0.2">
      <c r="A1488" s="433"/>
      <c r="B1488" s="432"/>
      <c r="C1488" s="431" t="str">
        <f>IF(ISERROR(VLOOKUP($A1488,参加者名簿!$A:$D,2,FALSE))=TRUE,"",VLOOKUP($A1488,参加者名簿!$A:$D,2,FALSE))</f>
        <v/>
      </c>
      <c r="D1488" s="434"/>
      <c r="E1488" s="433"/>
      <c r="F1488" s="435"/>
      <c r="G1488" s="431" t="str">
        <f>IF(ISERROR(VLOOKUP($E1488,参加者名簿!$A:$D,2,FALSE))=TRUE,"",VLOOKUP($E1488,参加者名簿!$A:$D,2,FALSE))</f>
        <v/>
      </c>
      <c r="H1488" s="430"/>
      <c r="I1488" s="417"/>
    </row>
    <row r="1489" spans="1:9" ht="20.149999999999999" customHeight="1" x14ac:dyDescent="0.2">
      <c r="A1489" s="433"/>
      <c r="B1489" s="432"/>
      <c r="C1489" s="431" t="str">
        <f>IF(ISERROR(VLOOKUP($A1489,参加者名簿!$A:$D,2,FALSE))=TRUE,"",VLOOKUP($A1489,参加者名簿!$A:$D,2,FALSE))</f>
        <v/>
      </c>
      <c r="D1489" s="434"/>
      <c r="E1489" s="433"/>
      <c r="F1489" s="432"/>
      <c r="G1489" s="431" t="str">
        <f>IF(ISERROR(VLOOKUP($E1489,参加者名簿!$A:$D,2,FALSE))=TRUE,"",VLOOKUP($E1489,参加者名簿!$A:$D,2,FALSE))</f>
        <v/>
      </c>
      <c r="H1489" s="430"/>
      <c r="I1489" s="417"/>
    </row>
    <row r="1490" spans="1:9" ht="20.149999999999999" customHeight="1" x14ac:dyDescent="0.2">
      <c r="A1490" s="433"/>
      <c r="B1490" s="432"/>
      <c r="C1490" s="431" t="str">
        <f>IF(ISERROR(VLOOKUP($A1490,参加者名簿!$A:$D,2,FALSE))=TRUE,"",VLOOKUP($A1490,参加者名簿!$A:$D,2,FALSE))</f>
        <v/>
      </c>
      <c r="D1490" s="434"/>
      <c r="E1490" s="433"/>
      <c r="F1490" s="432"/>
      <c r="G1490" s="431" t="str">
        <f>IF(ISERROR(VLOOKUP($E1490,参加者名簿!$A:$D,2,FALSE))=TRUE,"",VLOOKUP($E1490,参加者名簿!$A:$D,2,FALSE))</f>
        <v/>
      </c>
      <c r="H1490" s="430"/>
      <c r="I1490" s="417"/>
    </row>
    <row r="1491" spans="1:9" ht="20.149999999999999" customHeight="1" x14ac:dyDescent="0.2">
      <c r="A1491" s="433"/>
      <c r="B1491" s="432"/>
      <c r="C1491" s="431" t="str">
        <f>IF(ISERROR(VLOOKUP($A1491,参加者名簿!$A:$D,2,FALSE))=TRUE,"",VLOOKUP($A1491,参加者名簿!$A:$D,2,FALSE))</f>
        <v/>
      </c>
      <c r="D1491" s="434"/>
      <c r="E1491" s="433"/>
      <c r="F1491" s="432"/>
      <c r="G1491" s="431" t="str">
        <f>IF(ISERROR(VLOOKUP($E1491,参加者名簿!$A:$D,2,FALSE))=TRUE,"",VLOOKUP($E1491,参加者名簿!$A:$D,2,FALSE))</f>
        <v/>
      </c>
      <c r="H1491" s="430"/>
      <c r="I1491" s="417"/>
    </row>
    <row r="1492" spans="1:9" ht="20.149999999999999" customHeight="1" x14ac:dyDescent="0.2">
      <c r="A1492" s="433"/>
      <c r="B1492" s="432"/>
      <c r="C1492" s="431" t="str">
        <f>IF(ISERROR(VLOOKUP($A1492,参加者名簿!$A:$D,2,FALSE))=TRUE,"",VLOOKUP($A1492,参加者名簿!$A:$D,2,FALSE))</f>
        <v/>
      </c>
      <c r="D1492" s="434"/>
      <c r="E1492" s="433"/>
      <c r="F1492" s="432"/>
      <c r="G1492" s="431" t="str">
        <f>IF(ISERROR(VLOOKUP($E1492,参加者名簿!$A:$D,2,FALSE))=TRUE,"",VLOOKUP($E1492,参加者名簿!$A:$D,2,FALSE))</f>
        <v/>
      </c>
      <c r="H1492" s="430"/>
      <c r="I1492" s="417"/>
    </row>
    <row r="1493" spans="1:9" ht="20.149999999999999" customHeight="1" x14ac:dyDescent="0.2">
      <c r="A1493" s="433"/>
      <c r="B1493" s="432"/>
      <c r="C1493" s="431" t="str">
        <f>IF(ISERROR(VLOOKUP($A1493,参加者名簿!$A:$D,2,FALSE))=TRUE,"",VLOOKUP($A1493,参加者名簿!$A:$D,2,FALSE))</f>
        <v/>
      </c>
      <c r="D1493" s="434"/>
      <c r="E1493" s="433"/>
      <c r="F1493" s="432"/>
      <c r="G1493" s="431" t="str">
        <f>IF(ISERROR(VLOOKUP($E1493,参加者名簿!$A:$D,2,FALSE))=TRUE,"",VLOOKUP($E1493,参加者名簿!$A:$D,2,FALSE))</f>
        <v/>
      </c>
      <c r="H1493" s="430"/>
      <c r="I1493" s="417"/>
    </row>
    <row r="1494" spans="1:9" ht="20.149999999999999" customHeight="1" thickBot="1" x14ac:dyDescent="0.25">
      <c r="A1494" s="433"/>
      <c r="B1494" s="432"/>
      <c r="C1494" s="431" t="str">
        <f>IF(ISERROR(VLOOKUP($A1494,参加者名簿!$A:$D,2,FALSE))=TRUE,"",VLOOKUP($A1494,参加者名簿!$A:$D,2,FALSE))</f>
        <v/>
      </c>
      <c r="D1494" s="434"/>
      <c r="E1494" s="433"/>
      <c r="F1494" s="432"/>
      <c r="G1494" s="431" t="str">
        <f>IF(ISERROR(VLOOKUP($E1494,参加者名簿!$A:$D,2,FALSE))=TRUE,"",VLOOKUP($E1494,参加者名簿!$A:$D,2,FALSE))</f>
        <v/>
      </c>
      <c r="H1494" s="430"/>
      <c r="I1494" s="417"/>
    </row>
    <row r="1495" spans="1:9" ht="20.149999999999999" customHeight="1" thickBot="1" x14ac:dyDescent="0.25">
      <c r="A1495" s="429" t="s">
        <v>6120</v>
      </c>
      <c r="B1495" s="428">
        <f t="shared" ref="B1495" si="216">COUNTIFS(C1474:C1494,"農業者",D1474:D1494,"○")+COUNTIFS(G1474:G1494,"農業者",H1474:H1494,"○")</f>
        <v>0</v>
      </c>
      <c r="C1495" s="505" t="s">
        <v>6119</v>
      </c>
      <c r="D1495" s="506"/>
      <c r="E1495" s="428">
        <f t="shared" ref="E1495" si="217">COUNTIFS(C1474:C1494,"農業者以外",D1474:D1494,"○")+COUNTIFS(G1474:G1494,"農業者以外",H1474:H1494,"○")</f>
        <v>0</v>
      </c>
      <c r="F1495" s="468" t="s">
        <v>6118</v>
      </c>
      <c r="G1495" s="495">
        <f t="shared" ref="G1495" si="218">SUMIF(D1474:D1494,"○",B1474:B1494)+SUMIF(H1474:H1494,"○",F1474:F1494)</f>
        <v>0</v>
      </c>
      <c r="H1495" s="496"/>
      <c r="I1495" s="426"/>
    </row>
    <row r="1496" spans="1:9" ht="20.149999999999999" customHeight="1" x14ac:dyDescent="0.2">
      <c r="A1496" s="425" t="s">
        <v>6117</v>
      </c>
      <c r="B1496" s="424"/>
      <c r="C1496" s="424"/>
      <c r="D1496" s="424"/>
      <c r="E1496" s="424"/>
      <c r="F1496" s="424"/>
      <c r="G1496" s="424"/>
      <c r="H1496" s="423"/>
      <c r="I1496" s="417"/>
    </row>
    <row r="1497" spans="1:9" ht="20.149999999999999" customHeight="1" x14ac:dyDescent="0.2">
      <c r="A1497" s="422"/>
      <c r="B1497" s="417"/>
      <c r="C1497" s="417"/>
      <c r="D1497" s="417"/>
      <c r="E1497" s="417"/>
      <c r="F1497" s="417"/>
      <c r="G1497" s="417"/>
      <c r="H1497" s="421"/>
      <c r="I1497" s="417"/>
    </row>
    <row r="1498" spans="1:9" ht="20.149999999999999" customHeight="1" x14ac:dyDescent="0.2">
      <c r="A1498" s="422"/>
      <c r="B1498" s="417"/>
      <c r="C1498" s="417"/>
      <c r="D1498" s="417"/>
      <c r="E1498" s="417"/>
      <c r="F1498" s="417"/>
      <c r="G1498" s="417"/>
      <c r="H1498" s="421"/>
      <c r="I1498" s="417"/>
    </row>
    <row r="1499" spans="1:9" ht="20.149999999999999" customHeight="1" x14ac:dyDescent="0.2">
      <c r="A1499" s="422"/>
      <c r="B1499" s="417"/>
      <c r="C1499" s="417"/>
      <c r="D1499" s="417"/>
      <c r="E1499" s="417"/>
      <c r="F1499" s="417"/>
      <c r="G1499" s="417"/>
      <c r="H1499" s="421"/>
      <c r="I1499" s="417"/>
    </row>
    <row r="1500" spans="1:9" ht="20.149999999999999" customHeight="1" x14ac:dyDescent="0.2">
      <c r="A1500" s="422"/>
      <c r="B1500" s="417"/>
      <c r="C1500" s="417"/>
      <c r="D1500" s="417"/>
      <c r="E1500" s="417"/>
      <c r="F1500" s="417"/>
      <c r="G1500" s="417"/>
      <c r="H1500" s="421"/>
      <c r="I1500" s="417"/>
    </row>
    <row r="1501" spans="1:9" ht="20.149999999999999" customHeight="1" x14ac:dyDescent="0.2">
      <c r="A1501" s="422"/>
      <c r="B1501" s="417"/>
      <c r="C1501" s="417"/>
      <c r="D1501" s="417"/>
      <c r="E1501" s="417"/>
      <c r="F1501" s="417"/>
      <c r="G1501" s="417"/>
      <c r="H1501" s="421"/>
      <c r="I1501" s="417"/>
    </row>
    <row r="1502" spans="1:9" ht="20.149999999999999" customHeight="1" x14ac:dyDescent="0.2">
      <c r="A1502" s="422"/>
      <c r="B1502" s="417"/>
      <c r="C1502" s="417"/>
      <c r="D1502" s="417"/>
      <c r="E1502" s="417"/>
      <c r="F1502" s="417"/>
      <c r="G1502" s="417"/>
      <c r="H1502" s="421"/>
      <c r="I1502" s="417"/>
    </row>
    <row r="1503" spans="1:9" ht="20.149999999999999" customHeight="1" x14ac:dyDescent="0.2">
      <c r="A1503" s="422"/>
      <c r="B1503" s="417"/>
      <c r="C1503" s="417"/>
      <c r="D1503" s="417"/>
      <c r="E1503" s="417"/>
      <c r="F1503" s="417"/>
      <c r="G1503" s="417"/>
      <c r="H1503" s="421"/>
      <c r="I1503" s="417"/>
    </row>
    <row r="1504" spans="1:9" ht="20.149999999999999" customHeight="1" thickBot="1" x14ac:dyDescent="0.25">
      <c r="A1504" s="420"/>
      <c r="B1504" s="419"/>
      <c r="C1504" s="419"/>
      <c r="D1504" s="419"/>
      <c r="E1504" s="419"/>
      <c r="F1504" s="419"/>
      <c r="G1504" s="419"/>
      <c r="H1504" s="418"/>
      <c r="I1504" s="417"/>
    </row>
    <row r="1505" spans="1:19" ht="20.149999999999999" customHeight="1" thickBot="1" x14ac:dyDescent="0.25">
      <c r="A1505" s="416" t="s">
        <v>6116</v>
      </c>
      <c r="B1505" s="415" t="s">
        <v>6115</v>
      </c>
      <c r="C1505" s="415" t="s">
        <v>6114</v>
      </c>
      <c r="D1505" s="414"/>
    </row>
    <row r="1506" spans="1:19" ht="20.149999999999999" customHeight="1" thickBot="1" x14ac:dyDescent="0.35">
      <c r="A1506" s="465" t="str">
        <f t="shared" ref="A1506:C1507" si="219">A1463</f>
        <v>令和</v>
      </c>
      <c r="B1506" s="469">
        <f t="shared" si="219"/>
        <v>0</v>
      </c>
      <c r="C1506" s="789" t="str">
        <f>C1463</f>
        <v>年度　多面的機能支払交付金に係る作業日報</v>
      </c>
      <c r="D1506" s="789"/>
      <c r="E1506" s="789"/>
      <c r="F1506" s="789"/>
      <c r="G1506" s="463" t="s">
        <v>6132</v>
      </c>
      <c r="H1506" s="462">
        <f t="shared" si="202"/>
        <v>36</v>
      </c>
      <c r="I1506" s="461">
        <f t="shared" si="203"/>
        <v>36</v>
      </c>
      <c r="J1506" s="455">
        <f t="shared" ref="J1506" si="220">F1507</f>
        <v>0</v>
      </c>
      <c r="K1506" s="455">
        <f t="shared" ref="K1506" si="221">B1508</f>
        <v>0</v>
      </c>
      <c r="L1506" s="460" t="e">
        <f t="shared" ref="L1506" si="222">F1508-J1509</f>
        <v>#VALUE!</v>
      </c>
      <c r="M1506" s="459">
        <f t="shared" ref="M1506" si="223">B1538</f>
        <v>0</v>
      </c>
      <c r="N1506" s="459">
        <f t="shared" ref="N1506" si="224">E1538</f>
        <v>0</v>
      </c>
      <c r="O1506" s="455">
        <f t="shared" ref="O1506" si="225">B1510</f>
        <v>0</v>
      </c>
      <c r="P1506" s="455">
        <f t="shared" ref="P1506" si="226">D1510</f>
        <v>0</v>
      </c>
      <c r="Q1506" s="455">
        <f t="shared" ref="Q1506" si="227">F1510</f>
        <v>0</v>
      </c>
      <c r="R1506" s="1">
        <f t="shared" ref="R1506" si="228">B1514</f>
        <v>0</v>
      </c>
      <c r="S1506" s="1">
        <f t="shared" ref="S1506" si="229">D1514</f>
        <v>0</v>
      </c>
    </row>
    <row r="1507" spans="1:19" ht="20.149999999999999" customHeight="1" thickBot="1" x14ac:dyDescent="0.35">
      <c r="A1507" s="458" t="s">
        <v>6131</v>
      </c>
      <c r="B1507" s="501">
        <f t="shared" si="219"/>
        <v>0</v>
      </c>
      <c r="C1507" s="501"/>
      <c r="D1507" s="501"/>
      <c r="E1507" s="457" t="s">
        <v>6130</v>
      </c>
      <c r="F1507" s="512"/>
      <c r="G1507" s="513"/>
      <c r="H1507" s="514"/>
      <c r="I1507" s="456"/>
      <c r="M1507" s="455"/>
      <c r="N1507" s="455"/>
      <c r="O1507" s="455"/>
      <c r="P1507" s="455"/>
      <c r="Q1507" s="455"/>
      <c r="R1507" s="455"/>
    </row>
    <row r="1508" spans="1:19" ht="20.149999999999999" customHeight="1" x14ac:dyDescent="0.2">
      <c r="A1508" s="449" t="s">
        <v>173</v>
      </c>
      <c r="B1508" s="454"/>
      <c r="C1508" s="509" t="s">
        <v>6127</v>
      </c>
      <c r="D1508" s="509"/>
      <c r="E1508" s="454"/>
      <c r="F1508" s="453" t="str">
        <f t="shared" ref="F1508:F1509" si="230">IF((E1508-B1508)*24=0,"",(E1508-B1508)*24)</f>
        <v/>
      </c>
      <c r="G1508" s="510" t="s">
        <v>6126</v>
      </c>
      <c r="H1508" s="511"/>
      <c r="I1508" s="450"/>
    </row>
    <row r="1509" spans="1:19" ht="20.149999999999999" customHeight="1" thickBot="1" x14ac:dyDescent="0.25">
      <c r="A1509" s="445" t="s">
        <v>6128</v>
      </c>
      <c r="B1509" s="452"/>
      <c r="C1509" s="492" t="s">
        <v>6127</v>
      </c>
      <c r="D1509" s="492"/>
      <c r="E1509" s="452"/>
      <c r="F1509" s="451" t="str">
        <f t="shared" si="230"/>
        <v/>
      </c>
      <c r="G1509" s="493" t="s">
        <v>6126</v>
      </c>
      <c r="H1509" s="494"/>
      <c r="I1509" s="450"/>
      <c r="J1509" s="1">
        <f t="shared" ref="J1509" si="231">IF(F1509="",0,F1509)</f>
        <v>0</v>
      </c>
    </row>
    <row r="1510" spans="1:19" ht="20.149999999999999" customHeight="1" thickTop="1" x14ac:dyDescent="0.2">
      <c r="A1510" s="449" t="s">
        <v>6125</v>
      </c>
      <c r="B1510" s="497"/>
      <c r="C1510" s="498"/>
      <c r="D1510" s="497"/>
      <c r="E1510" s="498"/>
      <c r="F1510" s="497"/>
      <c r="G1510" s="498"/>
      <c r="H1510" s="448"/>
      <c r="I1510" s="441"/>
    </row>
    <row r="1511" spans="1:19" ht="20.149999999999999" customHeight="1" x14ac:dyDescent="0.2">
      <c r="A1511" s="447" t="s">
        <v>6124</v>
      </c>
      <c r="B1511" s="499" t="str">
        <f>IF(B$1510="","",(IFERROR(VLOOKUP(B$1510,【選択肢】!$K$3:$O$74,2,)," ")))</f>
        <v/>
      </c>
      <c r="C1511" s="500"/>
      <c r="D1511" s="499" t="str">
        <f>IF(D$1510="","",(IFERROR(VLOOKUP(D$1510,【選択肢】!$K$3:$O$74,2,)," ")))</f>
        <v/>
      </c>
      <c r="E1511" s="500"/>
      <c r="F1511" s="499" t="str">
        <f>IF(F$1510="","",(IFERROR(VLOOKUP(F$1510,【選択肢】!$K$3:$O$74,2,)," ")))</f>
        <v/>
      </c>
      <c r="G1511" s="500"/>
      <c r="H1511" s="446"/>
      <c r="I1511" s="441"/>
    </row>
    <row r="1512" spans="1:19" ht="20.149999999999999" customHeight="1" x14ac:dyDescent="0.2">
      <c r="A1512" s="447" t="s">
        <v>5</v>
      </c>
      <c r="B1512" s="499" t="str">
        <f>IF(B$1510="","",(IFERROR(VLOOKUP(B$1510,【選択肢】!$K$3:$O$74,4,)," ")))</f>
        <v/>
      </c>
      <c r="C1512" s="500"/>
      <c r="D1512" s="499" t="str">
        <f>IF(D$1510="","",(IFERROR(VLOOKUP(D$1510,【選択肢】!$K$3:$O$74,4,)," ")))</f>
        <v/>
      </c>
      <c r="E1512" s="500"/>
      <c r="F1512" s="499" t="str">
        <f>IF(F$1510="","",(IFERROR(VLOOKUP(F$1510,【選択肢】!$K$3:$O$74,4,)," ")))</f>
        <v/>
      </c>
      <c r="G1512" s="500"/>
      <c r="H1512" s="446"/>
      <c r="I1512" s="441"/>
    </row>
    <row r="1513" spans="1:19" ht="20.149999999999999" customHeight="1" x14ac:dyDescent="0.2">
      <c r="A1513" s="445" t="s">
        <v>6123</v>
      </c>
      <c r="B1513" s="499" t="str">
        <f>IF(B$1510="","",(IFERROR(VLOOKUP(B$1510,【選択肢】!$K$3:$O$74,5,)," ")))</f>
        <v/>
      </c>
      <c r="C1513" s="500"/>
      <c r="D1513" s="499" t="str">
        <f>IF(D$1510="","",(IFERROR(VLOOKUP(D$1510,【選択肢】!$K$3:$O$74,5,)," ")))</f>
        <v/>
      </c>
      <c r="E1513" s="500"/>
      <c r="F1513" s="499" t="str">
        <f>IF(F$1510="","",(IFERROR(VLOOKUP(F$1510,【選択肢】!$K$3:$O$74,5,)," ")))</f>
        <v/>
      </c>
      <c r="G1513" s="500"/>
      <c r="H1513" s="444"/>
      <c r="I1513" s="441"/>
    </row>
    <row r="1514" spans="1:19" ht="20.149999999999999" customHeight="1" thickBot="1" x14ac:dyDescent="0.25">
      <c r="A1514" s="443" t="s">
        <v>12</v>
      </c>
      <c r="B1514" s="488"/>
      <c r="C1514" s="489"/>
      <c r="D1514" s="488"/>
      <c r="E1514" s="489"/>
      <c r="F1514" s="490"/>
      <c r="G1514" s="491"/>
      <c r="H1514" s="442"/>
      <c r="I1514" s="441"/>
    </row>
    <row r="1515" spans="1:19" ht="20.149999999999999" customHeight="1" x14ac:dyDescent="0.2">
      <c r="A1515" s="502" t="s">
        <v>6122</v>
      </c>
      <c r="B1515" s="503"/>
      <c r="C1515" s="503"/>
      <c r="D1515" s="503"/>
      <c r="E1515" s="503"/>
      <c r="F1515" s="503"/>
      <c r="G1515" s="503"/>
      <c r="H1515" s="504"/>
      <c r="I1515" s="467"/>
    </row>
    <row r="1516" spans="1:19" ht="20.149999999999999" customHeight="1" x14ac:dyDescent="0.2">
      <c r="A1516" s="440" t="s">
        <v>29</v>
      </c>
      <c r="B1516" s="439" t="s">
        <v>2</v>
      </c>
      <c r="C1516" s="438" t="s">
        <v>6112</v>
      </c>
      <c r="D1516" s="437" t="s">
        <v>6121</v>
      </c>
      <c r="E1516" s="440" t="s">
        <v>29</v>
      </c>
      <c r="F1516" s="439" t="s">
        <v>2</v>
      </c>
      <c r="G1516" s="438" t="s">
        <v>6112</v>
      </c>
      <c r="H1516" s="437" t="s">
        <v>6121</v>
      </c>
      <c r="I1516" s="467"/>
    </row>
    <row r="1517" spans="1:19" ht="20.149999999999999" customHeight="1" x14ac:dyDescent="0.2">
      <c r="A1517" s="433"/>
      <c r="B1517" s="435"/>
      <c r="C1517" s="431" t="str">
        <f>IF(ISERROR(VLOOKUP($A1517,参加者名簿!$A:$D,2,FALSE))=TRUE,"",VLOOKUP($A1517,参加者名簿!$A:$D,2,FALSE))</f>
        <v/>
      </c>
      <c r="D1517" s="434"/>
      <c r="E1517" s="433"/>
      <c r="F1517" s="435"/>
      <c r="G1517" s="431" t="str">
        <f>IF(ISERROR(VLOOKUP($E1517,参加者名簿!$A:$D,2,FALSE))=TRUE,"",VLOOKUP($E1517,参加者名簿!$A:$D,2,FALSE))</f>
        <v/>
      </c>
      <c r="H1517" s="430"/>
      <c r="I1517" s="417"/>
    </row>
    <row r="1518" spans="1:19" ht="20.149999999999999" customHeight="1" x14ac:dyDescent="0.2">
      <c r="A1518" s="433"/>
      <c r="B1518" s="435"/>
      <c r="C1518" s="431" t="str">
        <f>IF(ISERROR(VLOOKUP($A1518,参加者名簿!$A:$D,2,FALSE))=TRUE,"",VLOOKUP($A1518,参加者名簿!$A:$D,2,FALSE))</f>
        <v/>
      </c>
      <c r="D1518" s="434"/>
      <c r="E1518" s="433"/>
      <c r="F1518" s="435"/>
      <c r="G1518" s="431" t="str">
        <f>IF(ISERROR(VLOOKUP($E1518,参加者名簿!$A:$D,2,FALSE))=TRUE,"",VLOOKUP($E1518,参加者名簿!$A:$D,2,FALSE))</f>
        <v/>
      </c>
      <c r="H1518" s="430"/>
      <c r="I1518" s="417"/>
    </row>
    <row r="1519" spans="1:19" ht="20.149999999999999" customHeight="1" x14ac:dyDescent="0.2">
      <c r="A1519" s="433"/>
      <c r="B1519" s="435"/>
      <c r="C1519" s="431" t="str">
        <f>IF(ISERROR(VLOOKUP($A1519,参加者名簿!$A:$D,2,FALSE))=TRUE,"",VLOOKUP($A1519,参加者名簿!$A:$D,2,FALSE))</f>
        <v/>
      </c>
      <c r="D1519" s="434"/>
      <c r="E1519" s="433"/>
      <c r="F1519" s="435"/>
      <c r="G1519" s="431" t="str">
        <f>IF(ISERROR(VLOOKUP($E1519,参加者名簿!$A:$D,2,FALSE))=TRUE,"",VLOOKUP($E1519,参加者名簿!$A:$D,2,FALSE))</f>
        <v/>
      </c>
      <c r="H1519" s="430"/>
      <c r="I1519" s="417"/>
    </row>
    <row r="1520" spans="1:19" ht="20.149999999999999" customHeight="1" x14ac:dyDescent="0.2">
      <c r="A1520" s="433"/>
      <c r="B1520" s="435"/>
      <c r="C1520" s="431" t="str">
        <f>IF(ISERROR(VLOOKUP($A1520,参加者名簿!$A:$D,2,FALSE))=TRUE,"",VLOOKUP($A1520,参加者名簿!$A:$D,2,FALSE))</f>
        <v/>
      </c>
      <c r="D1520" s="434"/>
      <c r="E1520" s="433"/>
      <c r="F1520" s="435"/>
      <c r="G1520" s="431" t="str">
        <f>IF(ISERROR(VLOOKUP($E1520,参加者名簿!$A:$D,2,FALSE))=TRUE,"",VLOOKUP($E1520,参加者名簿!$A:$D,2,FALSE))</f>
        <v/>
      </c>
      <c r="H1520" s="430"/>
      <c r="I1520" s="417"/>
    </row>
    <row r="1521" spans="1:9" ht="20.149999999999999" customHeight="1" x14ac:dyDescent="0.2">
      <c r="A1521" s="433"/>
      <c r="B1521" s="435"/>
      <c r="C1521" s="431" t="str">
        <f>IF(ISERROR(VLOOKUP($A1521,参加者名簿!$A:$D,2,FALSE))=TRUE,"",VLOOKUP($A1521,参加者名簿!$A:$D,2,FALSE))</f>
        <v/>
      </c>
      <c r="D1521" s="434"/>
      <c r="E1521" s="433"/>
      <c r="F1521" s="435"/>
      <c r="G1521" s="431" t="str">
        <f>IF(ISERROR(VLOOKUP($E1521,参加者名簿!$A:$D,2,FALSE))=TRUE,"",VLOOKUP($E1521,参加者名簿!$A:$D,2,FALSE))</f>
        <v/>
      </c>
      <c r="H1521" s="430"/>
      <c r="I1521" s="417"/>
    </row>
    <row r="1522" spans="1:9" ht="20.149999999999999" customHeight="1" x14ac:dyDescent="0.2">
      <c r="A1522" s="433"/>
      <c r="B1522" s="435"/>
      <c r="C1522" s="431" t="str">
        <f>IF(ISERROR(VLOOKUP($A1522,参加者名簿!$A:$D,2,FALSE))=TRUE,"",VLOOKUP($A1522,参加者名簿!$A:$D,2,FALSE))</f>
        <v/>
      </c>
      <c r="D1522" s="434"/>
      <c r="E1522" s="433"/>
      <c r="F1522" s="435"/>
      <c r="G1522" s="431" t="str">
        <f>IF(ISERROR(VLOOKUP($E1522,参加者名簿!$A:$D,2,FALSE))=TRUE,"",VLOOKUP($E1522,参加者名簿!$A:$D,2,FALSE))</f>
        <v/>
      </c>
      <c r="H1522" s="430"/>
      <c r="I1522" s="417"/>
    </row>
    <row r="1523" spans="1:9" ht="20.149999999999999" customHeight="1" x14ac:dyDescent="0.2">
      <c r="A1523" s="433"/>
      <c r="B1523" s="432"/>
      <c r="C1523" s="431" t="str">
        <f>IF(ISERROR(VLOOKUP($A1523,参加者名簿!$A:$D,2,FALSE))=TRUE,"",VLOOKUP($A1523,参加者名簿!$A:$D,2,FALSE))</f>
        <v/>
      </c>
      <c r="D1523" s="434"/>
      <c r="E1523" s="433"/>
      <c r="F1523" s="435"/>
      <c r="G1523" s="431" t="str">
        <f>IF(ISERROR(VLOOKUP($E1523,参加者名簿!$A:$D,2,FALSE))=TRUE,"",VLOOKUP($E1523,参加者名簿!$A:$D,2,FALSE))</f>
        <v/>
      </c>
      <c r="H1523" s="430"/>
      <c r="I1523" s="417"/>
    </row>
    <row r="1524" spans="1:9" ht="20.149999999999999" customHeight="1" x14ac:dyDescent="0.2">
      <c r="A1524" s="433"/>
      <c r="B1524" s="432"/>
      <c r="C1524" s="431" t="str">
        <f>IF(ISERROR(VLOOKUP($A1524,参加者名簿!$A:$D,2,FALSE))=TRUE,"",VLOOKUP($A1524,参加者名簿!$A:$D,2,FALSE))</f>
        <v/>
      </c>
      <c r="D1524" s="434"/>
      <c r="E1524" s="433"/>
      <c r="F1524" s="435"/>
      <c r="G1524" s="431" t="str">
        <f>IF(ISERROR(VLOOKUP($E1524,参加者名簿!$A:$D,2,FALSE))=TRUE,"",VLOOKUP($E1524,参加者名簿!$A:$D,2,FALSE))</f>
        <v/>
      </c>
      <c r="H1524" s="430"/>
      <c r="I1524" s="417"/>
    </row>
    <row r="1525" spans="1:9" ht="20.149999999999999" customHeight="1" x14ac:dyDescent="0.2">
      <c r="A1525" s="433"/>
      <c r="B1525" s="432"/>
      <c r="C1525" s="431" t="str">
        <f>IF(ISERROR(VLOOKUP($A1525,参加者名簿!$A:$D,2,FALSE))=TRUE,"",VLOOKUP($A1525,参加者名簿!$A:$D,2,FALSE))</f>
        <v/>
      </c>
      <c r="D1525" s="434"/>
      <c r="E1525" s="433"/>
      <c r="F1525" s="435"/>
      <c r="G1525" s="431" t="str">
        <f>IF(ISERROR(VLOOKUP($E1525,参加者名簿!$A:$D,2,FALSE))=TRUE,"",VLOOKUP($E1525,参加者名簿!$A:$D,2,FALSE))</f>
        <v/>
      </c>
      <c r="H1525" s="430"/>
      <c r="I1525" s="417"/>
    </row>
    <row r="1526" spans="1:9" ht="20.149999999999999" customHeight="1" x14ac:dyDescent="0.2">
      <c r="A1526" s="433"/>
      <c r="B1526" s="432"/>
      <c r="C1526" s="431" t="str">
        <f>IF(ISERROR(VLOOKUP($A1526,参加者名簿!$A:$D,2,FALSE))=TRUE,"",VLOOKUP($A1526,参加者名簿!$A:$D,2,FALSE))</f>
        <v/>
      </c>
      <c r="D1526" s="434"/>
      <c r="E1526" s="433"/>
      <c r="F1526" s="435"/>
      <c r="G1526" s="431" t="str">
        <f>IF(ISERROR(VLOOKUP($E1526,参加者名簿!$A:$D,2,FALSE))=TRUE,"",VLOOKUP($E1526,参加者名簿!$A:$D,2,FALSE))</f>
        <v/>
      </c>
      <c r="H1526" s="430"/>
      <c r="I1526" s="417"/>
    </row>
    <row r="1527" spans="1:9" ht="20.149999999999999" customHeight="1" x14ac:dyDescent="0.2">
      <c r="A1527" s="433"/>
      <c r="B1527" s="432"/>
      <c r="C1527" s="431" t="str">
        <f>IF(ISERROR(VLOOKUP($A1527,参加者名簿!$A:$D,2,FALSE))=TRUE,"",VLOOKUP($A1527,参加者名簿!$A:$D,2,FALSE))</f>
        <v/>
      </c>
      <c r="D1527" s="434"/>
      <c r="E1527" s="433"/>
      <c r="F1527" s="435"/>
      <c r="G1527" s="431" t="str">
        <f>IF(ISERROR(VLOOKUP($E1527,参加者名簿!$A:$D,2,FALSE))=TRUE,"",VLOOKUP($E1527,参加者名簿!$A:$D,2,FALSE))</f>
        <v/>
      </c>
      <c r="H1527" s="430"/>
      <c r="I1527" s="417"/>
    </row>
    <row r="1528" spans="1:9" ht="20.149999999999999" customHeight="1" x14ac:dyDescent="0.2">
      <c r="A1528" s="433"/>
      <c r="B1528" s="432"/>
      <c r="C1528" s="431" t="str">
        <f>IF(ISERROR(VLOOKUP($A1528,参加者名簿!$A:$D,2,FALSE))=TRUE,"",VLOOKUP($A1528,参加者名簿!$A:$D,2,FALSE))</f>
        <v/>
      </c>
      <c r="D1528" s="434"/>
      <c r="E1528" s="433"/>
      <c r="F1528" s="435"/>
      <c r="G1528" s="431" t="str">
        <f>IF(ISERROR(VLOOKUP($E1528,参加者名簿!$A:$D,2,FALSE))=TRUE,"",VLOOKUP($E1528,参加者名簿!$A:$D,2,FALSE))</f>
        <v/>
      </c>
      <c r="H1528" s="430"/>
      <c r="I1528" s="417"/>
    </row>
    <row r="1529" spans="1:9" ht="20.149999999999999" customHeight="1" x14ac:dyDescent="0.2">
      <c r="A1529" s="433"/>
      <c r="B1529" s="432"/>
      <c r="C1529" s="431" t="str">
        <f>IF(ISERROR(VLOOKUP($A1529,参加者名簿!$A:$D,2,FALSE))=TRUE,"",VLOOKUP($A1529,参加者名簿!$A:$D,2,FALSE))</f>
        <v/>
      </c>
      <c r="D1529" s="434"/>
      <c r="E1529" s="433"/>
      <c r="F1529" s="435"/>
      <c r="G1529" s="431" t="str">
        <f>IF(ISERROR(VLOOKUP($E1529,参加者名簿!$A:$D,2,FALSE))=TRUE,"",VLOOKUP($E1529,参加者名簿!$A:$D,2,FALSE))</f>
        <v/>
      </c>
      <c r="H1529" s="430"/>
      <c r="I1529" s="417"/>
    </row>
    <row r="1530" spans="1:9" ht="20.149999999999999" customHeight="1" x14ac:dyDescent="0.2">
      <c r="A1530" s="433"/>
      <c r="B1530" s="432"/>
      <c r="C1530" s="431" t="str">
        <f>IF(ISERROR(VLOOKUP($A1530,参加者名簿!$A:$D,2,FALSE))=TRUE,"",VLOOKUP($A1530,参加者名簿!$A:$D,2,FALSE))</f>
        <v/>
      </c>
      <c r="D1530" s="434"/>
      <c r="E1530" s="433"/>
      <c r="F1530" s="435"/>
      <c r="G1530" s="431" t="str">
        <f>IF(ISERROR(VLOOKUP($E1530,参加者名簿!$A:$D,2,FALSE))=TRUE,"",VLOOKUP($E1530,参加者名簿!$A:$D,2,FALSE))</f>
        <v/>
      </c>
      <c r="H1530" s="430"/>
      <c r="I1530" s="417"/>
    </row>
    <row r="1531" spans="1:9" ht="20.149999999999999" customHeight="1" x14ac:dyDescent="0.2">
      <c r="A1531" s="433"/>
      <c r="B1531" s="432"/>
      <c r="C1531" s="431" t="str">
        <f>IF(ISERROR(VLOOKUP($A1531,参加者名簿!$A:$D,2,FALSE))=TRUE,"",VLOOKUP($A1531,参加者名簿!$A:$D,2,FALSE))</f>
        <v/>
      </c>
      <c r="D1531" s="434"/>
      <c r="E1531" s="433"/>
      <c r="F1531" s="435"/>
      <c r="G1531" s="431" t="str">
        <f>IF(ISERROR(VLOOKUP($E1531,参加者名簿!$A:$D,2,FALSE))=TRUE,"",VLOOKUP($E1531,参加者名簿!$A:$D,2,FALSE))</f>
        <v/>
      </c>
      <c r="H1531" s="430"/>
      <c r="I1531" s="417"/>
    </row>
    <row r="1532" spans="1:9" ht="20.149999999999999" customHeight="1" x14ac:dyDescent="0.2">
      <c r="A1532" s="433"/>
      <c r="B1532" s="432"/>
      <c r="C1532" s="431" t="str">
        <f>IF(ISERROR(VLOOKUP($A1532,参加者名簿!$A:$D,2,FALSE))=TRUE,"",VLOOKUP($A1532,参加者名簿!$A:$D,2,FALSE))</f>
        <v/>
      </c>
      <c r="D1532" s="434"/>
      <c r="E1532" s="433"/>
      <c r="F1532" s="432"/>
      <c r="G1532" s="431" t="str">
        <f>IF(ISERROR(VLOOKUP($E1532,参加者名簿!$A:$D,2,FALSE))=TRUE,"",VLOOKUP($E1532,参加者名簿!$A:$D,2,FALSE))</f>
        <v/>
      </c>
      <c r="H1532" s="430"/>
      <c r="I1532" s="417"/>
    </row>
    <row r="1533" spans="1:9" ht="20.149999999999999" customHeight="1" x14ac:dyDescent="0.2">
      <c r="A1533" s="433"/>
      <c r="B1533" s="432"/>
      <c r="C1533" s="431" t="str">
        <f>IF(ISERROR(VLOOKUP($A1533,参加者名簿!$A:$D,2,FALSE))=TRUE,"",VLOOKUP($A1533,参加者名簿!$A:$D,2,FALSE))</f>
        <v/>
      </c>
      <c r="D1533" s="434"/>
      <c r="E1533" s="433"/>
      <c r="F1533" s="432"/>
      <c r="G1533" s="431" t="str">
        <f>IF(ISERROR(VLOOKUP($E1533,参加者名簿!$A:$D,2,FALSE))=TRUE,"",VLOOKUP($E1533,参加者名簿!$A:$D,2,FALSE))</f>
        <v/>
      </c>
      <c r="H1533" s="430"/>
      <c r="I1533" s="417"/>
    </row>
    <row r="1534" spans="1:9" ht="20.149999999999999" customHeight="1" x14ac:dyDescent="0.2">
      <c r="A1534" s="433"/>
      <c r="B1534" s="432"/>
      <c r="C1534" s="431" t="str">
        <f>IF(ISERROR(VLOOKUP($A1534,参加者名簿!$A:$D,2,FALSE))=TRUE,"",VLOOKUP($A1534,参加者名簿!$A:$D,2,FALSE))</f>
        <v/>
      </c>
      <c r="D1534" s="434"/>
      <c r="E1534" s="433"/>
      <c r="F1534" s="432"/>
      <c r="G1534" s="431" t="str">
        <f>IF(ISERROR(VLOOKUP($E1534,参加者名簿!$A:$D,2,FALSE))=TRUE,"",VLOOKUP($E1534,参加者名簿!$A:$D,2,FALSE))</f>
        <v/>
      </c>
      <c r="H1534" s="430"/>
      <c r="I1534" s="417"/>
    </row>
    <row r="1535" spans="1:9" ht="20.149999999999999" customHeight="1" x14ac:dyDescent="0.2">
      <c r="A1535" s="433"/>
      <c r="B1535" s="432"/>
      <c r="C1535" s="431" t="str">
        <f>IF(ISERROR(VLOOKUP($A1535,参加者名簿!$A:$D,2,FALSE))=TRUE,"",VLOOKUP($A1535,参加者名簿!$A:$D,2,FALSE))</f>
        <v/>
      </c>
      <c r="D1535" s="434"/>
      <c r="E1535" s="433"/>
      <c r="F1535" s="432"/>
      <c r="G1535" s="431" t="str">
        <f>IF(ISERROR(VLOOKUP($E1535,参加者名簿!$A:$D,2,FALSE))=TRUE,"",VLOOKUP($E1535,参加者名簿!$A:$D,2,FALSE))</f>
        <v/>
      </c>
      <c r="H1535" s="430"/>
      <c r="I1535" s="417"/>
    </row>
    <row r="1536" spans="1:9" ht="20.149999999999999" customHeight="1" x14ac:dyDescent="0.2">
      <c r="A1536" s="433"/>
      <c r="B1536" s="432"/>
      <c r="C1536" s="431" t="str">
        <f>IF(ISERROR(VLOOKUP($A1536,参加者名簿!$A:$D,2,FALSE))=TRUE,"",VLOOKUP($A1536,参加者名簿!$A:$D,2,FALSE))</f>
        <v/>
      </c>
      <c r="D1536" s="434"/>
      <c r="E1536" s="433"/>
      <c r="F1536" s="432"/>
      <c r="G1536" s="431" t="str">
        <f>IF(ISERROR(VLOOKUP($E1536,参加者名簿!$A:$D,2,FALSE))=TRUE,"",VLOOKUP($E1536,参加者名簿!$A:$D,2,FALSE))</f>
        <v/>
      </c>
      <c r="H1536" s="430"/>
      <c r="I1536" s="417"/>
    </row>
    <row r="1537" spans="1:19" ht="20.149999999999999" customHeight="1" thickBot="1" x14ac:dyDescent="0.25">
      <c r="A1537" s="433"/>
      <c r="B1537" s="432"/>
      <c r="C1537" s="431" t="str">
        <f>IF(ISERROR(VLOOKUP($A1537,参加者名簿!$A:$D,2,FALSE))=TRUE,"",VLOOKUP($A1537,参加者名簿!$A:$D,2,FALSE))</f>
        <v/>
      </c>
      <c r="D1537" s="434"/>
      <c r="E1537" s="433"/>
      <c r="F1537" s="432"/>
      <c r="G1537" s="431" t="str">
        <f>IF(ISERROR(VLOOKUP($E1537,参加者名簿!$A:$D,2,FALSE))=TRUE,"",VLOOKUP($E1537,参加者名簿!$A:$D,2,FALSE))</f>
        <v/>
      </c>
      <c r="H1537" s="430"/>
      <c r="I1537" s="417"/>
    </row>
    <row r="1538" spans="1:19" ht="20.149999999999999" customHeight="1" thickBot="1" x14ac:dyDescent="0.25">
      <c r="A1538" s="429" t="s">
        <v>6120</v>
      </c>
      <c r="B1538" s="428">
        <f t="shared" ref="B1538" si="232">COUNTIFS(C1517:C1537,"農業者",D1517:D1537,"○")+COUNTIFS(G1517:G1537,"農業者",H1517:H1537,"○")</f>
        <v>0</v>
      </c>
      <c r="C1538" s="505" t="s">
        <v>6119</v>
      </c>
      <c r="D1538" s="506"/>
      <c r="E1538" s="428">
        <f t="shared" ref="E1538" si="233">COUNTIFS(C1517:C1537,"農業者以外",D1517:D1537,"○")+COUNTIFS(G1517:G1537,"農業者以外",H1517:H1537,"○")</f>
        <v>0</v>
      </c>
      <c r="F1538" s="468" t="s">
        <v>6118</v>
      </c>
      <c r="G1538" s="495">
        <f t="shared" ref="G1538" si="234">SUMIF(D1517:D1537,"○",B1517:B1537)+SUMIF(H1517:H1537,"○",F1517:F1537)</f>
        <v>0</v>
      </c>
      <c r="H1538" s="496"/>
      <c r="I1538" s="426"/>
    </row>
    <row r="1539" spans="1:19" ht="20.149999999999999" customHeight="1" x14ac:dyDescent="0.2">
      <c r="A1539" s="425" t="s">
        <v>6117</v>
      </c>
      <c r="B1539" s="424"/>
      <c r="C1539" s="424"/>
      <c r="D1539" s="424"/>
      <c r="E1539" s="424"/>
      <c r="F1539" s="424"/>
      <c r="G1539" s="424"/>
      <c r="H1539" s="423"/>
      <c r="I1539" s="417"/>
    </row>
    <row r="1540" spans="1:19" ht="20.149999999999999" customHeight="1" x14ac:dyDescent="0.2">
      <c r="A1540" s="422"/>
      <c r="B1540" s="417"/>
      <c r="C1540" s="417"/>
      <c r="D1540" s="417"/>
      <c r="E1540" s="417"/>
      <c r="F1540" s="417"/>
      <c r="G1540" s="417"/>
      <c r="H1540" s="421"/>
      <c r="I1540" s="417"/>
    </row>
    <row r="1541" spans="1:19" ht="20.149999999999999" customHeight="1" x14ac:dyDescent="0.2">
      <c r="A1541" s="422"/>
      <c r="B1541" s="417"/>
      <c r="C1541" s="417"/>
      <c r="D1541" s="417"/>
      <c r="E1541" s="417"/>
      <c r="F1541" s="417"/>
      <c r="G1541" s="417"/>
      <c r="H1541" s="421"/>
      <c r="I1541" s="417"/>
    </row>
    <row r="1542" spans="1:19" ht="20.149999999999999" customHeight="1" x14ac:dyDescent="0.2">
      <c r="A1542" s="422"/>
      <c r="B1542" s="417"/>
      <c r="C1542" s="417"/>
      <c r="D1542" s="417"/>
      <c r="E1542" s="417"/>
      <c r="F1542" s="417"/>
      <c r="G1542" s="417"/>
      <c r="H1542" s="421"/>
      <c r="I1542" s="417"/>
    </row>
    <row r="1543" spans="1:19" ht="20.149999999999999" customHeight="1" x14ac:dyDescent="0.2">
      <c r="A1543" s="422"/>
      <c r="B1543" s="417"/>
      <c r="C1543" s="417"/>
      <c r="D1543" s="417"/>
      <c r="E1543" s="417"/>
      <c r="F1543" s="417"/>
      <c r="G1543" s="417"/>
      <c r="H1543" s="421"/>
      <c r="I1543" s="417"/>
    </row>
    <row r="1544" spans="1:19" ht="20.149999999999999" customHeight="1" x14ac:dyDescent="0.2">
      <c r="A1544" s="422"/>
      <c r="B1544" s="417"/>
      <c r="C1544" s="417"/>
      <c r="D1544" s="417"/>
      <c r="E1544" s="417"/>
      <c r="F1544" s="417"/>
      <c r="G1544" s="417"/>
      <c r="H1544" s="421"/>
      <c r="I1544" s="417"/>
    </row>
    <row r="1545" spans="1:19" ht="20.149999999999999" customHeight="1" x14ac:dyDescent="0.2">
      <c r="A1545" s="422"/>
      <c r="B1545" s="417"/>
      <c r="C1545" s="417"/>
      <c r="D1545" s="417"/>
      <c r="E1545" s="417"/>
      <c r="F1545" s="417"/>
      <c r="G1545" s="417"/>
      <c r="H1545" s="421"/>
      <c r="I1545" s="417"/>
    </row>
    <row r="1546" spans="1:19" ht="20.149999999999999" customHeight="1" x14ac:dyDescent="0.2">
      <c r="A1546" s="422"/>
      <c r="B1546" s="417"/>
      <c r="C1546" s="417"/>
      <c r="D1546" s="417"/>
      <c r="E1546" s="417"/>
      <c r="F1546" s="417"/>
      <c r="G1546" s="417"/>
      <c r="H1546" s="421"/>
      <c r="I1546" s="417"/>
    </row>
    <row r="1547" spans="1:19" ht="20.149999999999999" customHeight="1" thickBot="1" x14ac:dyDescent="0.25">
      <c r="A1547" s="420"/>
      <c r="B1547" s="419"/>
      <c r="C1547" s="419"/>
      <c r="D1547" s="419"/>
      <c r="E1547" s="419"/>
      <c r="F1547" s="419"/>
      <c r="G1547" s="419"/>
      <c r="H1547" s="418"/>
      <c r="I1547" s="417"/>
    </row>
    <row r="1548" spans="1:19" ht="20.149999999999999" customHeight="1" thickBot="1" x14ac:dyDescent="0.25">
      <c r="A1548" s="416" t="s">
        <v>6116</v>
      </c>
      <c r="B1548" s="415" t="s">
        <v>6115</v>
      </c>
      <c r="C1548" s="415" t="s">
        <v>6114</v>
      </c>
      <c r="D1548" s="414"/>
    </row>
    <row r="1549" spans="1:19" ht="20.149999999999999" customHeight="1" thickBot="1" x14ac:dyDescent="0.35">
      <c r="A1549" s="465" t="str">
        <f t="shared" ref="A1549:C1550" si="235">A1506</f>
        <v>令和</v>
      </c>
      <c r="B1549" s="469">
        <f t="shared" si="235"/>
        <v>0</v>
      </c>
      <c r="C1549" s="789" t="str">
        <f>C1506</f>
        <v>年度　多面的機能支払交付金に係る作業日報</v>
      </c>
      <c r="D1549" s="789"/>
      <c r="E1549" s="789"/>
      <c r="F1549" s="789"/>
      <c r="G1549" s="463" t="s">
        <v>6132</v>
      </c>
      <c r="H1549" s="462">
        <f t="shared" ref="H1549:H1592" si="236">H1506+1</f>
        <v>37</v>
      </c>
      <c r="I1549" s="461">
        <f t="shared" ref="I1549:I1592" si="237">H1549</f>
        <v>37</v>
      </c>
      <c r="J1549" s="455">
        <f t="shared" ref="J1549" si="238">F1550</f>
        <v>0</v>
      </c>
      <c r="K1549" s="455">
        <f t="shared" ref="K1549" si="239">B1551</f>
        <v>0</v>
      </c>
      <c r="L1549" s="460" t="e">
        <f t="shared" ref="L1549" si="240">F1551-J1552</f>
        <v>#VALUE!</v>
      </c>
      <c r="M1549" s="459">
        <f t="shared" ref="M1549" si="241">B1581</f>
        <v>0</v>
      </c>
      <c r="N1549" s="459">
        <f t="shared" ref="N1549" si="242">E1581</f>
        <v>0</v>
      </c>
      <c r="O1549" s="455">
        <f t="shared" ref="O1549" si="243">B1553</f>
        <v>0</v>
      </c>
      <c r="P1549" s="455">
        <f t="shared" ref="P1549" si="244">D1553</f>
        <v>0</v>
      </c>
      <c r="Q1549" s="455">
        <f t="shared" ref="Q1549" si="245">F1553</f>
        <v>0</v>
      </c>
      <c r="R1549" s="1">
        <f t="shared" ref="R1549" si="246">B1557</f>
        <v>0</v>
      </c>
      <c r="S1549" s="1">
        <f t="shared" ref="S1549" si="247">D1557</f>
        <v>0</v>
      </c>
    </row>
    <row r="1550" spans="1:19" ht="20.149999999999999" customHeight="1" thickBot="1" x14ac:dyDescent="0.35">
      <c r="A1550" s="458" t="s">
        <v>6131</v>
      </c>
      <c r="B1550" s="501">
        <f t="shared" si="235"/>
        <v>0</v>
      </c>
      <c r="C1550" s="501"/>
      <c r="D1550" s="501"/>
      <c r="E1550" s="457" t="s">
        <v>6130</v>
      </c>
      <c r="F1550" s="512"/>
      <c r="G1550" s="513"/>
      <c r="H1550" s="514"/>
      <c r="I1550" s="456"/>
      <c r="M1550" s="455"/>
      <c r="N1550" s="455"/>
      <c r="O1550" s="455"/>
      <c r="P1550" s="455"/>
      <c r="Q1550" s="455"/>
      <c r="R1550" s="455"/>
    </row>
    <row r="1551" spans="1:19" ht="20.149999999999999" customHeight="1" x14ac:dyDescent="0.2">
      <c r="A1551" s="449" t="s">
        <v>173</v>
      </c>
      <c r="B1551" s="454"/>
      <c r="C1551" s="509" t="s">
        <v>6127</v>
      </c>
      <c r="D1551" s="509"/>
      <c r="E1551" s="454"/>
      <c r="F1551" s="453" t="str">
        <f t="shared" ref="F1551:F1552" si="248">IF((E1551-B1551)*24=0,"",(E1551-B1551)*24)</f>
        <v/>
      </c>
      <c r="G1551" s="510" t="s">
        <v>6126</v>
      </c>
      <c r="H1551" s="511"/>
      <c r="I1551" s="450"/>
    </row>
    <row r="1552" spans="1:19" ht="20.149999999999999" customHeight="1" thickBot="1" x14ac:dyDescent="0.25">
      <c r="A1552" s="445" t="s">
        <v>6128</v>
      </c>
      <c r="B1552" s="452"/>
      <c r="C1552" s="492" t="s">
        <v>6127</v>
      </c>
      <c r="D1552" s="492"/>
      <c r="E1552" s="452"/>
      <c r="F1552" s="451" t="str">
        <f t="shared" si="248"/>
        <v/>
      </c>
      <c r="G1552" s="493" t="s">
        <v>6126</v>
      </c>
      <c r="H1552" s="494"/>
      <c r="I1552" s="450"/>
      <c r="J1552" s="1">
        <f t="shared" ref="J1552" si="249">IF(F1552="",0,F1552)</f>
        <v>0</v>
      </c>
    </row>
    <row r="1553" spans="1:9" ht="20.149999999999999" customHeight="1" thickTop="1" x14ac:dyDescent="0.2">
      <c r="A1553" s="449" t="s">
        <v>6125</v>
      </c>
      <c r="B1553" s="497"/>
      <c r="C1553" s="498"/>
      <c r="D1553" s="497"/>
      <c r="E1553" s="498"/>
      <c r="F1553" s="497"/>
      <c r="G1553" s="498"/>
      <c r="H1553" s="448"/>
      <c r="I1553" s="441"/>
    </row>
    <row r="1554" spans="1:9" ht="20.149999999999999" customHeight="1" x14ac:dyDescent="0.2">
      <c r="A1554" s="447" t="s">
        <v>6124</v>
      </c>
      <c r="B1554" s="499" t="str">
        <f>IF(B$1553="","",(IFERROR(VLOOKUP(B$1553,【選択肢】!$K$3:$O$74,2,)," ")))</f>
        <v/>
      </c>
      <c r="C1554" s="500"/>
      <c r="D1554" s="499" t="str">
        <f>IF(D$1553="","",(IFERROR(VLOOKUP(D$1553,【選択肢】!$K$3:$O$74,2,)," ")))</f>
        <v/>
      </c>
      <c r="E1554" s="500"/>
      <c r="F1554" s="499" t="str">
        <f>IF(F$1553="","",(IFERROR(VLOOKUP(F$1553,【選択肢】!$K$3:$O$74,2,)," ")))</f>
        <v/>
      </c>
      <c r="G1554" s="500"/>
      <c r="H1554" s="446"/>
      <c r="I1554" s="441"/>
    </row>
    <row r="1555" spans="1:9" ht="20.149999999999999" customHeight="1" x14ac:dyDescent="0.2">
      <c r="A1555" s="447" t="s">
        <v>5</v>
      </c>
      <c r="B1555" s="499" t="str">
        <f>IF(B$1553="","",(IFERROR(VLOOKUP(B$1553,【選択肢】!$K$3:$O$74,4,)," ")))</f>
        <v/>
      </c>
      <c r="C1555" s="500"/>
      <c r="D1555" s="499" t="str">
        <f>IF(D$1553="","",(IFERROR(VLOOKUP(D$1553,【選択肢】!$K$3:$O$74,4,)," ")))</f>
        <v/>
      </c>
      <c r="E1555" s="500"/>
      <c r="F1555" s="499" t="str">
        <f>IF(F$1553="","",(IFERROR(VLOOKUP(F$1553,【選択肢】!$K$3:$O$74,4,)," ")))</f>
        <v/>
      </c>
      <c r="G1555" s="500"/>
      <c r="H1555" s="446"/>
      <c r="I1555" s="441"/>
    </row>
    <row r="1556" spans="1:9" ht="20.149999999999999" customHeight="1" x14ac:dyDescent="0.2">
      <c r="A1556" s="445" t="s">
        <v>6123</v>
      </c>
      <c r="B1556" s="499" t="str">
        <f>IF(B$1553="","",(IFERROR(VLOOKUP(B$1553,【選択肢】!$K$3:$O$74,5,)," ")))</f>
        <v/>
      </c>
      <c r="C1556" s="500"/>
      <c r="D1556" s="499" t="str">
        <f>IF(D$1553="","",(IFERROR(VLOOKUP(D$1553,【選択肢】!$K$3:$O$74,5,)," ")))</f>
        <v/>
      </c>
      <c r="E1556" s="500"/>
      <c r="F1556" s="499" t="str">
        <f>IF(F$1553="","",(IFERROR(VLOOKUP(F$1553,【選択肢】!$K$3:$O$74,5,)," ")))</f>
        <v/>
      </c>
      <c r="G1556" s="500"/>
      <c r="H1556" s="444"/>
      <c r="I1556" s="441"/>
    </row>
    <row r="1557" spans="1:9" ht="20.149999999999999" customHeight="1" thickBot="1" x14ac:dyDescent="0.25">
      <c r="A1557" s="443" t="s">
        <v>12</v>
      </c>
      <c r="B1557" s="488"/>
      <c r="C1557" s="489"/>
      <c r="D1557" s="488"/>
      <c r="E1557" s="489"/>
      <c r="F1557" s="490"/>
      <c r="G1557" s="491"/>
      <c r="H1557" s="442"/>
      <c r="I1557" s="441"/>
    </row>
    <row r="1558" spans="1:9" ht="20.149999999999999" customHeight="1" x14ac:dyDescent="0.2">
      <c r="A1558" s="502" t="s">
        <v>6122</v>
      </c>
      <c r="B1558" s="503"/>
      <c r="C1558" s="503"/>
      <c r="D1558" s="503"/>
      <c r="E1558" s="503"/>
      <c r="F1558" s="503"/>
      <c r="G1558" s="503"/>
      <c r="H1558" s="504"/>
      <c r="I1558" s="467"/>
    </row>
    <row r="1559" spans="1:9" ht="20.149999999999999" customHeight="1" x14ac:dyDescent="0.2">
      <c r="A1559" s="440" t="s">
        <v>29</v>
      </c>
      <c r="B1559" s="439" t="s">
        <v>2</v>
      </c>
      <c r="C1559" s="438" t="s">
        <v>6112</v>
      </c>
      <c r="D1559" s="437" t="s">
        <v>6121</v>
      </c>
      <c r="E1559" s="440" t="s">
        <v>29</v>
      </c>
      <c r="F1559" s="439" t="s">
        <v>2</v>
      </c>
      <c r="G1559" s="438" t="s">
        <v>6112</v>
      </c>
      <c r="H1559" s="437" t="s">
        <v>6121</v>
      </c>
      <c r="I1559" s="467"/>
    </row>
    <row r="1560" spans="1:9" ht="20.149999999999999" customHeight="1" x14ac:dyDescent="0.2">
      <c r="A1560" s="433"/>
      <c r="B1560" s="435"/>
      <c r="C1560" s="431" t="str">
        <f>IF(ISERROR(VLOOKUP($A1560,参加者名簿!$A:$D,2,FALSE))=TRUE,"",VLOOKUP($A1560,参加者名簿!$A:$D,2,FALSE))</f>
        <v/>
      </c>
      <c r="D1560" s="434"/>
      <c r="E1560" s="433"/>
      <c r="F1560" s="435"/>
      <c r="G1560" s="431" t="str">
        <f>IF(ISERROR(VLOOKUP($E1560,参加者名簿!$A:$D,2,FALSE))=TRUE,"",VLOOKUP($E1560,参加者名簿!$A:$D,2,FALSE))</f>
        <v/>
      </c>
      <c r="H1560" s="430"/>
      <c r="I1560" s="417"/>
    </row>
    <row r="1561" spans="1:9" ht="20.149999999999999" customHeight="1" x14ac:dyDescent="0.2">
      <c r="A1561" s="433"/>
      <c r="B1561" s="435"/>
      <c r="C1561" s="431" t="str">
        <f>IF(ISERROR(VLOOKUP($A1561,参加者名簿!$A:$D,2,FALSE))=TRUE,"",VLOOKUP($A1561,参加者名簿!$A:$D,2,FALSE))</f>
        <v/>
      </c>
      <c r="D1561" s="434"/>
      <c r="E1561" s="433"/>
      <c r="F1561" s="435"/>
      <c r="G1561" s="431" t="str">
        <f>IF(ISERROR(VLOOKUP($E1561,参加者名簿!$A:$D,2,FALSE))=TRUE,"",VLOOKUP($E1561,参加者名簿!$A:$D,2,FALSE))</f>
        <v/>
      </c>
      <c r="H1561" s="430"/>
      <c r="I1561" s="417"/>
    </row>
    <row r="1562" spans="1:9" ht="20.149999999999999" customHeight="1" x14ac:dyDescent="0.2">
      <c r="A1562" s="433"/>
      <c r="B1562" s="435"/>
      <c r="C1562" s="431" t="str">
        <f>IF(ISERROR(VLOOKUP($A1562,参加者名簿!$A:$D,2,FALSE))=TRUE,"",VLOOKUP($A1562,参加者名簿!$A:$D,2,FALSE))</f>
        <v/>
      </c>
      <c r="D1562" s="434"/>
      <c r="E1562" s="433"/>
      <c r="F1562" s="435"/>
      <c r="G1562" s="431" t="str">
        <f>IF(ISERROR(VLOOKUP($E1562,参加者名簿!$A:$D,2,FALSE))=TRUE,"",VLOOKUP($E1562,参加者名簿!$A:$D,2,FALSE))</f>
        <v/>
      </c>
      <c r="H1562" s="430"/>
      <c r="I1562" s="417"/>
    </row>
    <row r="1563" spans="1:9" ht="20.149999999999999" customHeight="1" x14ac:dyDescent="0.2">
      <c r="A1563" s="433"/>
      <c r="B1563" s="435"/>
      <c r="C1563" s="431" t="str">
        <f>IF(ISERROR(VLOOKUP($A1563,参加者名簿!$A:$D,2,FALSE))=TRUE,"",VLOOKUP($A1563,参加者名簿!$A:$D,2,FALSE))</f>
        <v/>
      </c>
      <c r="D1563" s="434"/>
      <c r="E1563" s="433"/>
      <c r="F1563" s="435"/>
      <c r="G1563" s="431" t="str">
        <f>IF(ISERROR(VLOOKUP($E1563,参加者名簿!$A:$D,2,FALSE))=TRUE,"",VLOOKUP($E1563,参加者名簿!$A:$D,2,FALSE))</f>
        <v/>
      </c>
      <c r="H1563" s="430"/>
      <c r="I1563" s="417"/>
    </row>
    <row r="1564" spans="1:9" ht="20.149999999999999" customHeight="1" x14ac:dyDescent="0.2">
      <c r="A1564" s="433"/>
      <c r="B1564" s="435"/>
      <c r="C1564" s="431" t="str">
        <f>IF(ISERROR(VLOOKUP($A1564,参加者名簿!$A:$D,2,FALSE))=TRUE,"",VLOOKUP($A1564,参加者名簿!$A:$D,2,FALSE))</f>
        <v/>
      </c>
      <c r="D1564" s="434"/>
      <c r="E1564" s="433"/>
      <c r="F1564" s="435"/>
      <c r="G1564" s="431" t="str">
        <f>IF(ISERROR(VLOOKUP($E1564,参加者名簿!$A:$D,2,FALSE))=TRUE,"",VLOOKUP($E1564,参加者名簿!$A:$D,2,FALSE))</f>
        <v/>
      </c>
      <c r="H1564" s="430"/>
      <c r="I1564" s="417"/>
    </row>
    <row r="1565" spans="1:9" ht="20.149999999999999" customHeight="1" x14ac:dyDescent="0.2">
      <c r="A1565" s="433"/>
      <c r="B1565" s="435"/>
      <c r="C1565" s="431" t="str">
        <f>IF(ISERROR(VLOOKUP($A1565,参加者名簿!$A:$D,2,FALSE))=TRUE,"",VLOOKUP($A1565,参加者名簿!$A:$D,2,FALSE))</f>
        <v/>
      </c>
      <c r="D1565" s="434"/>
      <c r="E1565" s="433"/>
      <c r="F1565" s="435"/>
      <c r="G1565" s="431" t="str">
        <f>IF(ISERROR(VLOOKUP($E1565,参加者名簿!$A:$D,2,FALSE))=TRUE,"",VLOOKUP($E1565,参加者名簿!$A:$D,2,FALSE))</f>
        <v/>
      </c>
      <c r="H1565" s="430"/>
      <c r="I1565" s="417"/>
    </row>
    <row r="1566" spans="1:9" ht="20.149999999999999" customHeight="1" x14ac:dyDescent="0.2">
      <c r="A1566" s="433"/>
      <c r="B1566" s="432"/>
      <c r="C1566" s="431" t="str">
        <f>IF(ISERROR(VLOOKUP($A1566,参加者名簿!$A:$D,2,FALSE))=TRUE,"",VLOOKUP($A1566,参加者名簿!$A:$D,2,FALSE))</f>
        <v/>
      </c>
      <c r="D1566" s="434"/>
      <c r="E1566" s="433"/>
      <c r="F1566" s="435"/>
      <c r="G1566" s="431" t="str">
        <f>IF(ISERROR(VLOOKUP($E1566,参加者名簿!$A:$D,2,FALSE))=TRUE,"",VLOOKUP($E1566,参加者名簿!$A:$D,2,FALSE))</f>
        <v/>
      </c>
      <c r="H1566" s="430"/>
      <c r="I1566" s="417"/>
    </row>
    <row r="1567" spans="1:9" ht="20.149999999999999" customHeight="1" x14ac:dyDescent="0.2">
      <c r="A1567" s="433"/>
      <c r="B1567" s="432"/>
      <c r="C1567" s="431" t="str">
        <f>IF(ISERROR(VLOOKUP($A1567,参加者名簿!$A:$D,2,FALSE))=TRUE,"",VLOOKUP($A1567,参加者名簿!$A:$D,2,FALSE))</f>
        <v/>
      </c>
      <c r="D1567" s="434"/>
      <c r="E1567" s="433"/>
      <c r="F1567" s="435"/>
      <c r="G1567" s="431" t="str">
        <f>IF(ISERROR(VLOOKUP($E1567,参加者名簿!$A:$D,2,FALSE))=TRUE,"",VLOOKUP($E1567,参加者名簿!$A:$D,2,FALSE))</f>
        <v/>
      </c>
      <c r="H1567" s="430"/>
      <c r="I1567" s="417"/>
    </row>
    <row r="1568" spans="1:9" ht="20.149999999999999" customHeight="1" x14ac:dyDescent="0.2">
      <c r="A1568" s="433"/>
      <c r="B1568" s="432"/>
      <c r="C1568" s="431" t="str">
        <f>IF(ISERROR(VLOOKUP($A1568,参加者名簿!$A:$D,2,FALSE))=TRUE,"",VLOOKUP($A1568,参加者名簿!$A:$D,2,FALSE))</f>
        <v/>
      </c>
      <c r="D1568" s="434"/>
      <c r="E1568" s="433"/>
      <c r="F1568" s="435"/>
      <c r="G1568" s="431" t="str">
        <f>IF(ISERROR(VLOOKUP($E1568,参加者名簿!$A:$D,2,FALSE))=TRUE,"",VLOOKUP($E1568,参加者名簿!$A:$D,2,FALSE))</f>
        <v/>
      </c>
      <c r="H1568" s="430"/>
      <c r="I1568" s="417"/>
    </row>
    <row r="1569" spans="1:9" ht="20.149999999999999" customHeight="1" x14ac:dyDescent="0.2">
      <c r="A1569" s="433"/>
      <c r="B1569" s="432"/>
      <c r="C1569" s="431" t="str">
        <f>IF(ISERROR(VLOOKUP($A1569,参加者名簿!$A:$D,2,FALSE))=TRUE,"",VLOOKUP($A1569,参加者名簿!$A:$D,2,FALSE))</f>
        <v/>
      </c>
      <c r="D1569" s="434"/>
      <c r="E1569" s="433"/>
      <c r="F1569" s="435"/>
      <c r="G1569" s="431" t="str">
        <f>IF(ISERROR(VLOOKUP($E1569,参加者名簿!$A:$D,2,FALSE))=TRUE,"",VLOOKUP($E1569,参加者名簿!$A:$D,2,FALSE))</f>
        <v/>
      </c>
      <c r="H1569" s="430"/>
      <c r="I1569" s="417"/>
    </row>
    <row r="1570" spans="1:9" ht="20.149999999999999" customHeight="1" x14ac:dyDescent="0.2">
      <c r="A1570" s="433"/>
      <c r="B1570" s="432"/>
      <c r="C1570" s="431" t="str">
        <f>IF(ISERROR(VLOOKUP($A1570,参加者名簿!$A:$D,2,FALSE))=TRUE,"",VLOOKUP($A1570,参加者名簿!$A:$D,2,FALSE))</f>
        <v/>
      </c>
      <c r="D1570" s="434"/>
      <c r="E1570" s="433"/>
      <c r="F1570" s="435"/>
      <c r="G1570" s="431" t="str">
        <f>IF(ISERROR(VLOOKUP($E1570,参加者名簿!$A:$D,2,FALSE))=TRUE,"",VLOOKUP($E1570,参加者名簿!$A:$D,2,FALSE))</f>
        <v/>
      </c>
      <c r="H1570" s="430"/>
      <c r="I1570" s="417"/>
    </row>
    <row r="1571" spans="1:9" ht="20.149999999999999" customHeight="1" x14ac:dyDescent="0.2">
      <c r="A1571" s="433"/>
      <c r="B1571" s="432"/>
      <c r="C1571" s="431" t="str">
        <f>IF(ISERROR(VLOOKUP($A1571,参加者名簿!$A:$D,2,FALSE))=TRUE,"",VLOOKUP($A1571,参加者名簿!$A:$D,2,FALSE))</f>
        <v/>
      </c>
      <c r="D1571" s="434"/>
      <c r="E1571" s="433"/>
      <c r="F1571" s="435"/>
      <c r="G1571" s="431" t="str">
        <f>IF(ISERROR(VLOOKUP($E1571,参加者名簿!$A:$D,2,FALSE))=TRUE,"",VLOOKUP($E1571,参加者名簿!$A:$D,2,FALSE))</f>
        <v/>
      </c>
      <c r="H1571" s="430"/>
      <c r="I1571" s="417"/>
    </row>
    <row r="1572" spans="1:9" ht="20.149999999999999" customHeight="1" x14ac:dyDescent="0.2">
      <c r="A1572" s="433"/>
      <c r="B1572" s="432"/>
      <c r="C1572" s="431" t="str">
        <f>IF(ISERROR(VLOOKUP($A1572,参加者名簿!$A:$D,2,FALSE))=TRUE,"",VLOOKUP($A1572,参加者名簿!$A:$D,2,FALSE))</f>
        <v/>
      </c>
      <c r="D1572" s="434"/>
      <c r="E1572" s="433"/>
      <c r="F1572" s="435"/>
      <c r="G1572" s="431" t="str">
        <f>IF(ISERROR(VLOOKUP($E1572,参加者名簿!$A:$D,2,FALSE))=TRUE,"",VLOOKUP($E1572,参加者名簿!$A:$D,2,FALSE))</f>
        <v/>
      </c>
      <c r="H1572" s="430"/>
      <c r="I1572" s="417"/>
    </row>
    <row r="1573" spans="1:9" ht="20.149999999999999" customHeight="1" x14ac:dyDescent="0.2">
      <c r="A1573" s="433"/>
      <c r="B1573" s="432"/>
      <c r="C1573" s="431" t="str">
        <f>IF(ISERROR(VLOOKUP($A1573,参加者名簿!$A:$D,2,FALSE))=TRUE,"",VLOOKUP($A1573,参加者名簿!$A:$D,2,FALSE))</f>
        <v/>
      </c>
      <c r="D1573" s="434"/>
      <c r="E1573" s="433"/>
      <c r="F1573" s="435"/>
      <c r="G1573" s="431" t="str">
        <f>IF(ISERROR(VLOOKUP($E1573,参加者名簿!$A:$D,2,FALSE))=TRUE,"",VLOOKUP($E1573,参加者名簿!$A:$D,2,FALSE))</f>
        <v/>
      </c>
      <c r="H1573" s="430"/>
      <c r="I1573" s="417"/>
    </row>
    <row r="1574" spans="1:9" ht="20.149999999999999" customHeight="1" x14ac:dyDescent="0.2">
      <c r="A1574" s="433"/>
      <c r="B1574" s="432"/>
      <c r="C1574" s="431" t="str">
        <f>IF(ISERROR(VLOOKUP($A1574,参加者名簿!$A:$D,2,FALSE))=TRUE,"",VLOOKUP($A1574,参加者名簿!$A:$D,2,FALSE))</f>
        <v/>
      </c>
      <c r="D1574" s="434"/>
      <c r="E1574" s="433"/>
      <c r="F1574" s="435"/>
      <c r="G1574" s="431" t="str">
        <f>IF(ISERROR(VLOOKUP($E1574,参加者名簿!$A:$D,2,FALSE))=TRUE,"",VLOOKUP($E1574,参加者名簿!$A:$D,2,FALSE))</f>
        <v/>
      </c>
      <c r="H1574" s="430"/>
      <c r="I1574" s="417"/>
    </row>
    <row r="1575" spans="1:9" ht="20.149999999999999" customHeight="1" x14ac:dyDescent="0.2">
      <c r="A1575" s="433"/>
      <c r="B1575" s="432"/>
      <c r="C1575" s="431" t="str">
        <f>IF(ISERROR(VLOOKUP($A1575,参加者名簿!$A:$D,2,FALSE))=TRUE,"",VLOOKUP($A1575,参加者名簿!$A:$D,2,FALSE))</f>
        <v/>
      </c>
      <c r="D1575" s="434"/>
      <c r="E1575" s="433"/>
      <c r="F1575" s="432"/>
      <c r="G1575" s="431" t="str">
        <f>IF(ISERROR(VLOOKUP($E1575,参加者名簿!$A:$D,2,FALSE))=TRUE,"",VLOOKUP($E1575,参加者名簿!$A:$D,2,FALSE))</f>
        <v/>
      </c>
      <c r="H1575" s="430"/>
      <c r="I1575" s="417"/>
    </row>
    <row r="1576" spans="1:9" ht="20.149999999999999" customHeight="1" x14ac:dyDescent="0.2">
      <c r="A1576" s="433"/>
      <c r="B1576" s="432"/>
      <c r="C1576" s="431" t="str">
        <f>IF(ISERROR(VLOOKUP($A1576,参加者名簿!$A:$D,2,FALSE))=TRUE,"",VLOOKUP($A1576,参加者名簿!$A:$D,2,FALSE))</f>
        <v/>
      </c>
      <c r="D1576" s="434"/>
      <c r="E1576" s="433"/>
      <c r="F1576" s="432"/>
      <c r="G1576" s="431" t="str">
        <f>IF(ISERROR(VLOOKUP($E1576,参加者名簿!$A:$D,2,FALSE))=TRUE,"",VLOOKUP($E1576,参加者名簿!$A:$D,2,FALSE))</f>
        <v/>
      </c>
      <c r="H1576" s="430"/>
      <c r="I1576" s="417"/>
    </row>
    <row r="1577" spans="1:9" ht="20.149999999999999" customHeight="1" x14ac:dyDescent="0.2">
      <c r="A1577" s="433"/>
      <c r="B1577" s="432"/>
      <c r="C1577" s="431" t="str">
        <f>IF(ISERROR(VLOOKUP($A1577,参加者名簿!$A:$D,2,FALSE))=TRUE,"",VLOOKUP($A1577,参加者名簿!$A:$D,2,FALSE))</f>
        <v/>
      </c>
      <c r="D1577" s="434"/>
      <c r="E1577" s="433"/>
      <c r="F1577" s="432"/>
      <c r="G1577" s="431" t="str">
        <f>IF(ISERROR(VLOOKUP($E1577,参加者名簿!$A:$D,2,FALSE))=TRUE,"",VLOOKUP($E1577,参加者名簿!$A:$D,2,FALSE))</f>
        <v/>
      </c>
      <c r="H1577" s="430"/>
      <c r="I1577" s="417"/>
    </row>
    <row r="1578" spans="1:9" ht="20.149999999999999" customHeight="1" x14ac:dyDescent="0.2">
      <c r="A1578" s="433"/>
      <c r="B1578" s="432"/>
      <c r="C1578" s="431" t="str">
        <f>IF(ISERROR(VLOOKUP($A1578,参加者名簿!$A:$D,2,FALSE))=TRUE,"",VLOOKUP($A1578,参加者名簿!$A:$D,2,FALSE))</f>
        <v/>
      </c>
      <c r="D1578" s="434"/>
      <c r="E1578" s="433"/>
      <c r="F1578" s="432"/>
      <c r="G1578" s="431" t="str">
        <f>IF(ISERROR(VLOOKUP($E1578,参加者名簿!$A:$D,2,FALSE))=TRUE,"",VLOOKUP($E1578,参加者名簿!$A:$D,2,FALSE))</f>
        <v/>
      </c>
      <c r="H1578" s="430"/>
      <c r="I1578" s="417"/>
    </row>
    <row r="1579" spans="1:9" ht="20.149999999999999" customHeight="1" x14ac:dyDescent="0.2">
      <c r="A1579" s="433"/>
      <c r="B1579" s="432"/>
      <c r="C1579" s="431" t="str">
        <f>IF(ISERROR(VLOOKUP($A1579,参加者名簿!$A:$D,2,FALSE))=TRUE,"",VLOOKUP($A1579,参加者名簿!$A:$D,2,FALSE))</f>
        <v/>
      </c>
      <c r="D1579" s="434"/>
      <c r="E1579" s="433"/>
      <c r="F1579" s="432"/>
      <c r="G1579" s="431" t="str">
        <f>IF(ISERROR(VLOOKUP($E1579,参加者名簿!$A:$D,2,FALSE))=TRUE,"",VLOOKUP($E1579,参加者名簿!$A:$D,2,FALSE))</f>
        <v/>
      </c>
      <c r="H1579" s="430"/>
      <c r="I1579" s="417"/>
    </row>
    <row r="1580" spans="1:9" ht="20.149999999999999" customHeight="1" thickBot="1" x14ac:dyDescent="0.25">
      <c r="A1580" s="433"/>
      <c r="B1580" s="432"/>
      <c r="C1580" s="431" t="str">
        <f>IF(ISERROR(VLOOKUP($A1580,参加者名簿!$A:$D,2,FALSE))=TRUE,"",VLOOKUP($A1580,参加者名簿!$A:$D,2,FALSE))</f>
        <v/>
      </c>
      <c r="D1580" s="434"/>
      <c r="E1580" s="433"/>
      <c r="F1580" s="432"/>
      <c r="G1580" s="431" t="str">
        <f>IF(ISERROR(VLOOKUP($E1580,参加者名簿!$A:$D,2,FALSE))=TRUE,"",VLOOKUP($E1580,参加者名簿!$A:$D,2,FALSE))</f>
        <v/>
      </c>
      <c r="H1580" s="430"/>
      <c r="I1580" s="417"/>
    </row>
    <row r="1581" spans="1:9" ht="20.149999999999999" customHeight="1" thickBot="1" x14ac:dyDescent="0.25">
      <c r="A1581" s="429" t="s">
        <v>6120</v>
      </c>
      <c r="B1581" s="428">
        <f t="shared" ref="B1581" si="250">COUNTIFS(C1560:C1580,"農業者",D1560:D1580,"○")+COUNTIFS(G1560:G1580,"農業者",H1560:H1580,"○")</f>
        <v>0</v>
      </c>
      <c r="C1581" s="505" t="s">
        <v>6119</v>
      </c>
      <c r="D1581" s="506"/>
      <c r="E1581" s="428">
        <f t="shared" ref="E1581" si="251">COUNTIFS(C1560:C1580,"農業者以外",D1560:D1580,"○")+COUNTIFS(G1560:G1580,"農業者以外",H1560:H1580,"○")</f>
        <v>0</v>
      </c>
      <c r="F1581" s="468" t="s">
        <v>6118</v>
      </c>
      <c r="G1581" s="495">
        <f t="shared" ref="G1581" si="252">SUMIF(D1560:D1580,"○",B1560:B1580)+SUMIF(H1560:H1580,"○",F1560:F1580)</f>
        <v>0</v>
      </c>
      <c r="H1581" s="496"/>
      <c r="I1581" s="426"/>
    </row>
    <row r="1582" spans="1:9" ht="20.149999999999999" customHeight="1" x14ac:dyDescent="0.2">
      <c r="A1582" s="425" t="s">
        <v>6117</v>
      </c>
      <c r="B1582" s="424"/>
      <c r="C1582" s="424"/>
      <c r="D1582" s="424"/>
      <c r="E1582" s="424"/>
      <c r="F1582" s="424"/>
      <c r="G1582" s="424"/>
      <c r="H1582" s="423"/>
      <c r="I1582" s="417"/>
    </row>
    <row r="1583" spans="1:9" ht="20.149999999999999" customHeight="1" x14ac:dyDescent="0.2">
      <c r="A1583" s="422"/>
      <c r="B1583" s="417"/>
      <c r="C1583" s="417"/>
      <c r="D1583" s="417"/>
      <c r="E1583" s="417"/>
      <c r="F1583" s="417"/>
      <c r="G1583" s="417"/>
      <c r="H1583" s="421"/>
      <c r="I1583" s="417"/>
    </row>
    <row r="1584" spans="1:9" ht="20.149999999999999" customHeight="1" x14ac:dyDescent="0.2">
      <c r="A1584" s="422"/>
      <c r="B1584" s="417"/>
      <c r="C1584" s="417"/>
      <c r="D1584" s="417"/>
      <c r="E1584" s="417"/>
      <c r="F1584" s="417"/>
      <c r="G1584" s="417"/>
      <c r="H1584" s="421"/>
      <c r="I1584" s="417"/>
    </row>
    <row r="1585" spans="1:19" ht="20.149999999999999" customHeight="1" x14ac:dyDescent="0.2">
      <c r="A1585" s="422"/>
      <c r="B1585" s="417"/>
      <c r="C1585" s="417"/>
      <c r="D1585" s="417"/>
      <c r="E1585" s="417"/>
      <c r="F1585" s="417"/>
      <c r="G1585" s="417"/>
      <c r="H1585" s="421"/>
      <c r="I1585" s="417"/>
    </row>
    <row r="1586" spans="1:19" ht="20.149999999999999" customHeight="1" x14ac:dyDescent="0.2">
      <c r="A1586" s="422"/>
      <c r="B1586" s="417"/>
      <c r="C1586" s="417"/>
      <c r="D1586" s="417"/>
      <c r="E1586" s="417"/>
      <c r="F1586" s="417"/>
      <c r="G1586" s="417"/>
      <c r="H1586" s="421"/>
      <c r="I1586" s="417"/>
    </row>
    <row r="1587" spans="1:19" ht="20.149999999999999" customHeight="1" x14ac:dyDescent="0.2">
      <c r="A1587" s="422"/>
      <c r="B1587" s="417"/>
      <c r="C1587" s="417"/>
      <c r="D1587" s="417"/>
      <c r="E1587" s="417"/>
      <c r="F1587" s="417"/>
      <c r="G1587" s="417"/>
      <c r="H1587" s="421"/>
      <c r="I1587" s="417"/>
    </row>
    <row r="1588" spans="1:19" ht="20.149999999999999" customHeight="1" x14ac:dyDescent="0.2">
      <c r="A1588" s="422"/>
      <c r="B1588" s="417"/>
      <c r="C1588" s="417"/>
      <c r="D1588" s="417"/>
      <c r="E1588" s="417"/>
      <c r="F1588" s="417"/>
      <c r="G1588" s="417"/>
      <c r="H1588" s="421"/>
      <c r="I1588" s="417"/>
    </row>
    <row r="1589" spans="1:19" ht="20.149999999999999" customHeight="1" x14ac:dyDescent="0.2">
      <c r="A1589" s="422"/>
      <c r="B1589" s="417"/>
      <c r="C1589" s="417"/>
      <c r="D1589" s="417"/>
      <c r="E1589" s="417"/>
      <c r="F1589" s="417"/>
      <c r="G1589" s="417"/>
      <c r="H1589" s="421"/>
      <c r="I1589" s="417"/>
    </row>
    <row r="1590" spans="1:19" ht="20.149999999999999" customHeight="1" thickBot="1" x14ac:dyDescent="0.25">
      <c r="A1590" s="420"/>
      <c r="B1590" s="419"/>
      <c r="C1590" s="419"/>
      <c r="D1590" s="419"/>
      <c r="E1590" s="419"/>
      <c r="F1590" s="419"/>
      <c r="G1590" s="419"/>
      <c r="H1590" s="418"/>
      <c r="I1590" s="417"/>
    </row>
    <row r="1591" spans="1:19" ht="20.149999999999999" customHeight="1" thickBot="1" x14ac:dyDescent="0.25">
      <c r="A1591" s="416" t="s">
        <v>6116</v>
      </c>
      <c r="B1591" s="415" t="s">
        <v>6115</v>
      </c>
      <c r="C1591" s="415" t="s">
        <v>6114</v>
      </c>
      <c r="D1591" s="414"/>
    </row>
    <row r="1592" spans="1:19" ht="20.149999999999999" customHeight="1" thickBot="1" x14ac:dyDescent="0.35">
      <c r="A1592" s="465" t="str">
        <f t="shared" ref="A1592:C1593" si="253">A1549</f>
        <v>令和</v>
      </c>
      <c r="B1592" s="469">
        <f t="shared" si="253"/>
        <v>0</v>
      </c>
      <c r="C1592" s="789" t="str">
        <f>C1549</f>
        <v>年度　多面的機能支払交付金に係る作業日報</v>
      </c>
      <c r="D1592" s="789"/>
      <c r="E1592" s="789"/>
      <c r="F1592" s="789"/>
      <c r="G1592" s="463" t="s">
        <v>6132</v>
      </c>
      <c r="H1592" s="462">
        <f t="shared" si="236"/>
        <v>38</v>
      </c>
      <c r="I1592" s="461">
        <f t="shared" si="237"/>
        <v>38</v>
      </c>
      <c r="J1592" s="455">
        <f t="shared" ref="J1592" si="254">F1593</f>
        <v>0</v>
      </c>
      <c r="K1592" s="455">
        <f t="shared" ref="K1592" si="255">B1594</f>
        <v>0</v>
      </c>
      <c r="L1592" s="460" t="e">
        <f t="shared" ref="L1592" si="256">F1594-J1595</f>
        <v>#VALUE!</v>
      </c>
      <c r="M1592" s="459">
        <f t="shared" ref="M1592" si="257">B1624</f>
        <v>0</v>
      </c>
      <c r="N1592" s="459">
        <f t="shared" ref="N1592" si="258">E1624</f>
        <v>0</v>
      </c>
      <c r="O1592" s="455">
        <f t="shared" ref="O1592" si="259">B1596</f>
        <v>0</v>
      </c>
      <c r="P1592" s="455">
        <f t="shared" ref="P1592" si="260">D1596</f>
        <v>0</v>
      </c>
      <c r="Q1592" s="455">
        <f t="shared" ref="Q1592" si="261">F1596</f>
        <v>0</v>
      </c>
      <c r="R1592" s="1">
        <f t="shared" ref="R1592" si="262">B1600</f>
        <v>0</v>
      </c>
      <c r="S1592" s="1">
        <f t="shared" ref="S1592" si="263">D1600</f>
        <v>0</v>
      </c>
    </row>
    <row r="1593" spans="1:19" ht="20.149999999999999" customHeight="1" thickBot="1" x14ac:dyDescent="0.35">
      <c r="A1593" s="458" t="s">
        <v>6131</v>
      </c>
      <c r="B1593" s="501">
        <f t="shared" si="253"/>
        <v>0</v>
      </c>
      <c r="C1593" s="501"/>
      <c r="D1593" s="501"/>
      <c r="E1593" s="457" t="s">
        <v>6130</v>
      </c>
      <c r="F1593" s="512"/>
      <c r="G1593" s="513"/>
      <c r="H1593" s="514"/>
      <c r="I1593" s="456"/>
      <c r="M1593" s="455"/>
      <c r="N1593" s="455"/>
      <c r="O1593" s="455"/>
      <c r="P1593" s="455"/>
      <c r="Q1593" s="455"/>
      <c r="R1593" s="455"/>
    </row>
    <row r="1594" spans="1:19" ht="20.149999999999999" customHeight="1" x14ac:dyDescent="0.2">
      <c r="A1594" s="449" t="s">
        <v>173</v>
      </c>
      <c r="B1594" s="454"/>
      <c r="C1594" s="509" t="s">
        <v>6127</v>
      </c>
      <c r="D1594" s="509"/>
      <c r="E1594" s="454"/>
      <c r="F1594" s="453" t="str">
        <f t="shared" ref="F1594:F1595" si="264">IF((E1594-B1594)*24=0,"",(E1594-B1594)*24)</f>
        <v/>
      </c>
      <c r="G1594" s="510" t="s">
        <v>6126</v>
      </c>
      <c r="H1594" s="511"/>
      <c r="I1594" s="450"/>
    </row>
    <row r="1595" spans="1:19" ht="20.149999999999999" customHeight="1" thickBot="1" x14ac:dyDescent="0.25">
      <c r="A1595" s="445" t="s">
        <v>6128</v>
      </c>
      <c r="B1595" s="452"/>
      <c r="C1595" s="492" t="s">
        <v>6127</v>
      </c>
      <c r="D1595" s="492"/>
      <c r="E1595" s="452"/>
      <c r="F1595" s="451" t="str">
        <f t="shared" si="264"/>
        <v/>
      </c>
      <c r="G1595" s="493" t="s">
        <v>6126</v>
      </c>
      <c r="H1595" s="494"/>
      <c r="I1595" s="450"/>
      <c r="J1595" s="1">
        <f t="shared" ref="J1595" si="265">IF(F1595="",0,F1595)</f>
        <v>0</v>
      </c>
    </row>
    <row r="1596" spans="1:19" ht="20.149999999999999" customHeight="1" thickTop="1" x14ac:dyDescent="0.2">
      <c r="A1596" s="449" t="s">
        <v>6125</v>
      </c>
      <c r="B1596" s="497"/>
      <c r="C1596" s="498"/>
      <c r="D1596" s="497"/>
      <c r="E1596" s="498"/>
      <c r="F1596" s="497"/>
      <c r="G1596" s="498"/>
      <c r="H1596" s="448"/>
      <c r="I1596" s="441"/>
    </row>
    <row r="1597" spans="1:19" ht="20.149999999999999" customHeight="1" x14ac:dyDescent="0.2">
      <c r="A1597" s="447" t="s">
        <v>6124</v>
      </c>
      <c r="B1597" s="499" t="str">
        <f>IF(B$1596="","",(IFERROR(VLOOKUP(B$1596,【選択肢】!$K$3:$O$74,2,)," ")))</f>
        <v/>
      </c>
      <c r="C1597" s="500"/>
      <c r="D1597" s="499" t="str">
        <f>IF(D$1596="","",(IFERROR(VLOOKUP(D$1596,【選択肢】!$K$3:$O$74,2,)," ")))</f>
        <v/>
      </c>
      <c r="E1597" s="500"/>
      <c r="F1597" s="499" t="str">
        <f>IF(F$1596="","",(IFERROR(VLOOKUP(F$1596,【選択肢】!$K$3:$O$74,2,)," ")))</f>
        <v/>
      </c>
      <c r="G1597" s="500"/>
      <c r="H1597" s="446"/>
      <c r="I1597" s="441"/>
    </row>
    <row r="1598" spans="1:19" ht="20.149999999999999" customHeight="1" x14ac:dyDescent="0.2">
      <c r="A1598" s="447" t="s">
        <v>5</v>
      </c>
      <c r="B1598" s="499" t="str">
        <f>IF(B$1596="","",(IFERROR(VLOOKUP(B$1596,【選択肢】!$K$3:$O$74,4,)," ")))</f>
        <v/>
      </c>
      <c r="C1598" s="500"/>
      <c r="D1598" s="499" t="str">
        <f>IF(D$1596="","",(IFERROR(VLOOKUP(D$1596,【選択肢】!$K$3:$O$74,4,)," ")))</f>
        <v/>
      </c>
      <c r="E1598" s="500"/>
      <c r="F1598" s="499" t="str">
        <f>IF(F$1596="","",(IFERROR(VLOOKUP(F$1596,【選択肢】!$K$3:$O$74,4,)," ")))</f>
        <v/>
      </c>
      <c r="G1598" s="500"/>
      <c r="H1598" s="446"/>
      <c r="I1598" s="441"/>
    </row>
    <row r="1599" spans="1:19" ht="20.149999999999999" customHeight="1" x14ac:dyDescent="0.2">
      <c r="A1599" s="445" t="s">
        <v>6123</v>
      </c>
      <c r="B1599" s="499" t="str">
        <f>IF(B$1596="","",(IFERROR(VLOOKUP(B$1596,【選択肢】!$K$3:$O$74,5,)," ")))</f>
        <v/>
      </c>
      <c r="C1599" s="500"/>
      <c r="D1599" s="499" t="str">
        <f>IF(D$1596="","",(IFERROR(VLOOKUP(D$1596,【選択肢】!$K$3:$O$74,5,)," ")))</f>
        <v/>
      </c>
      <c r="E1599" s="500"/>
      <c r="F1599" s="499" t="str">
        <f>IF(F$1596="","",(IFERROR(VLOOKUP(F$1596,【選択肢】!$K$3:$O$74,5,)," ")))</f>
        <v/>
      </c>
      <c r="G1599" s="500"/>
      <c r="H1599" s="444"/>
      <c r="I1599" s="441"/>
    </row>
    <row r="1600" spans="1:19" ht="20.149999999999999" customHeight="1" thickBot="1" x14ac:dyDescent="0.25">
      <c r="A1600" s="443" t="s">
        <v>12</v>
      </c>
      <c r="B1600" s="488"/>
      <c r="C1600" s="489"/>
      <c r="D1600" s="488"/>
      <c r="E1600" s="489"/>
      <c r="F1600" s="490"/>
      <c r="G1600" s="491"/>
      <c r="H1600" s="442"/>
      <c r="I1600" s="441"/>
    </row>
    <row r="1601" spans="1:9" ht="20.149999999999999" customHeight="1" x14ac:dyDescent="0.2">
      <c r="A1601" s="502" t="s">
        <v>6122</v>
      </c>
      <c r="B1601" s="503"/>
      <c r="C1601" s="503"/>
      <c r="D1601" s="503"/>
      <c r="E1601" s="503"/>
      <c r="F1601" s="503"/>
      <c r="G1601" s="503"/>
      <c r="H1601" s="504"/>
      <c r="I1601" s="467"/>
    </row>
    <row r="1602" spans="1:9" ht="20.149999999999999" customHeight="1" x14ac:dyDescent="0.2">
      <c r="A1602" s="440" t="s">
        <v>29</v>
      </c>
      <c r="B1602" s="439" t="s">
        <v>2</v>
      </c>
      <c r="C1602" s="438" t="s">
        <v>6112</v>
      </c>
      <c r="D1602" s="437" t="s">
        <v>6121</v>
      </c>
      <c r="E1602" s="440" t="s">
        <v>29</v>
      </c>
      <c r="F1602" s="439" t="s">
        <v>2</v>
      </c>
      <c r="G1602" s="438" t="s">
        <v>6112</v>
      </c>
      <c r="H1602" s="437" t="s">
        <v>6121</v>
      </c>
      <c r="I1602" s="467"/>
    </row>
    <row r="1603" spans="1:9" ht="20.149999999999999" customHeight="1" x14ac:dyDescent="0.2">
      <c r="A1603" s="433"/>
      <c r="B1603" s="435"/>
      <c r="C1603" s="431" t="str">
        <f>IF(ISERROR(VLOOKUP($A1603,参加者名簿!$A:$D,2,FALSE))=TRUE,"",VLOOKUP($A1603,参加者名簿!$A:$D,2,FALSE))</f>
        <v/>
      </c>
      <c r="D1603" s="434"/>
      <c r="E1603" s="433"/>
      <c r="F1603" s="435"/>
      <c r="G1603" s="431" t="str">
        <f>IF(ISERROR(VLOOKUP($E1603,参加者名簿!$A:$D,2,FALSE))=TRUE,"",VLOOKUP($E1603,参加者名簿!$A:$D,2,FALSE))</f>
        <v/>
      </c>
      <c r="H1603" s="430"/>
      <c r="I1603" s="417"/>
    </row>
    <row r="1604" spans="1:9" ht="20.149999999999999" customHeight="1" x14ac:dyDescent="0.2">
      <c r="A1604" s="433"/>
      <c r="B1604" s="435"/>
      <c r="C1604" s="431" t="str">
        <f>IF(ISERROR(VLOOKUP($A1604,参加者名簿!$A:$D,2,FALSE))=TRUE,"",VLOOKUP($A1604,参加者名簿!$A:$D,2,FALSE))</f>
        <v/>
      </c>
      <c r="D1604" s="434"/>
      <c r="E1604" s="433"/>
      <c r="F1604" s="435"/>
      <c r="G1604" s="431" t="str">
        <f>IF(ISERROR(VLOOKUP($E1604,参加者名簿!$A:$D,2,FALSE))=TRUE,"",VLOOKUP($E1604,参加者名簿!$A:$D,2,FALSE))</f>
        <v/>
      </c>
      <c r="H1604" s="430"/>
      <c r="I1604" s="417"/>
    </row>
    <row r="1605" spans="1:9" ht="20.149999999999999" customHeight="1" x14ac:dyDescent="0.2">
      <c r="A1605" s="433"/>
      <c r="B1605" s="435"/>
      <c r="C1605" s="431" t="str">
        <f>IF(ISERROR(VLOOKUP($A1605,参加者名簿!$A:$D,2,FALSE))=TRUE,"",VLOOKUP($A1605,参加者名簿!$A:$D,2,FALSE))</f>
        <v/>
      </c>
      <c r="D1605" s="434"/>
      <c r="E1605" s="433"/>
      <c r="F1605" s="435"/>
      <c r="G1605" s="431" t="str">
        <f>IF(ISERROR(VLOOKUP($E1605,参加者名簿!$A:$D,2,FALSE))=TRUE,"",VLOOKUP($E1605,参加者名簿!$A:$D,2,FALSE))</f>
        <v/>
      </c>
      <c r="H1605" s="430"/>
      <c r="I1605" s="417"/>
    </row>
    <row r="1606" spans="1:9" ht="20.149999999999999" customHeight="1" x14ac:dyDescent="0.2">
      <c r="A1606" s="433"/>
      <c r="B1606" s="435"/>
      <c r="C1606" s="431" t="str">
        <f>IF(ISERROR(VLOOKUP($A1606,参加者名簿!$A:$D,2,FALSE))=TRUE,"",VLOOKUP($A1606,参加者名簿!$A:$D,2,FALSE))</f>
        <v/>
      </c>
      <c r="D1606" s="434"/>
      <c r="E1606" s="433"/>
      <c r="F1606" s="435"/>
      <c r="G1606" s="431" t="str">
        <f>IF(ISERROR(VLOOKUP($E1606,参加者名簿!$A:$D,2,FALSE))=TRUE,"",VLOOKUP($E1606,参加者名簿!$A:$D,2,FALSE))</f>
        <v/>
      </c>
      <c r="H1606" s="430"/>
      <c r="I1606" s="417"/>
    </row>
    <row r="1607" spans="1:9" ht="20.149999999999999" customHeight="1" x14ac:dyDescent="0.2">
      <c r="A1607" s="433"/>
      <c r="B1607" s="435"/>
      <c r="C1607" s="431" t="str">
        <f>IF(ISERROR(VLOOKUP($A1607,参加者名簿!$A:$D,2,FALSE))=TRUE,"",VLOOKUP($A1607,参加者名簿!$A:$D,2,FALSE))</f>
        <v/>
      </c>
      <c r="D1607" s="434"/>
      <c r="E1607" s="433"/>
      <c r="F1607" s="435"/>
      <c r="G1607" s="431" t="str">
        <f>IF(ISERROR(VLOOKUP($E1607,参加者名簿!$A:$D,2,FALSE))=TRUE,"",VLOOKUP($E1607,参加者名簿!$A:$D,2,FALSE))</f>
        <v/>
      </c>
      <c r="H1607" s="430"/>
      <c r="I1607" s="417"/>
    </row>
    <row r="1608" spans="1:9" ht="20.149999999999999" customHeight="1" x14ac:dyDescent="0.2">
      <c r="A1608" s="433"/>
      <c r="B1608" s="435"/>
      <c r="C1608" s="431" t="str">
        <f>IF(ISERROR(VLOOKUP($A1608,参加者名簿!$A:$D,2,FALSE))=TRUE,"",VLOOKUP($A1608,参加者名簿!$A:$D,2,FALSE))</f>
        <v/>
      </c>
      <c r="D1608" s="434"/>
      <c r="E1608" s="433"/>
      <c r="F1608" s="435"/>
      <c r="G1608" s="431" t="str">
        <f>IF(ISERROR(VLOOKUP($E1608,参加者名簿!$A:$D,2,FALSE))=TRUE,"",VLOOKUP($E1608,参加者名簿!$A:$D,2,FALSE))</f>
        <v/>
      </c>
      <c r="H1608" s="430"/>
      <c r="I1608" s="417"/>
    </row>
    <row r="1609" spans="1:9" ht="20.149999999999999" customHeight="1" x14ac:dyDescent="0.2">
      <c r="A1609" s="433"/>
      <c r="B1609" s="432"/>
      <c r="C1609" s="431" t="str">
        <f>IF(ISERROR(VLOOKUP($A1609,参加者名簿!$A:$D,2,FALSE))=TRUE,"",VLOOKUP($A1609,参加者名簿!$A:$D,2,FALSE))</f>
        <v/>
      </c>
      <c r="D1609" s="434"/>
      <c r="E1609" s="433"/>
      <c r="F1609" s="435"/>
      <c r="G1609" s="431" t="str">
        <f>IF(ISERROR(VLOOKUP($E1609,参加者名簿!$A:$D,2,FALSE))=TRUE,"",VLOOKUP($E1609,参加者名簿!$A:$D,2,FALSE))</f>
        <v/>
      </c>
      <c r="H1609" s="430"/>
      <c r="I1609" s="417"/>
    </row>
    <row r="1610" spans="1:9" ht="20.149999999999999" customHeight="1" x14ac:dyDescent="0.2">
      <c r="A1610" s="433"/>
      <c r="B1610" s="432"/>
      <c r="C1610" s="431" t="str">
        <f>IF(ISERROR(VLOOKUP($A1610,参加者名簿!$A:$D,2,FALSE))=TRUE,"",VLOOKUP($A1610,参加者名簿!$A:$D,2,FALSE))</f>
        <v/>
      </c>
      <c r="D1610" s="434"/>
      <c r="E1610" s="433"/>
      <c r="F1610" s="435"/>
      <c r="G1610" s="431" t="str">
        <f>IF(ISERROR(VLOOKUP($E1610,参加者名簿!$A:$D,2,FALSE))=TRUE,"",VLOOKUP($E1610,参加者名簿!$A:$D,2,FALSE))</f>
        <v/>
      </c>
      <c r="H1610" s="430"/>
      <c r="I1610" s="417"/>
    </row>
    <row r="1611" spans="1:9" ht="20.149999999999999" customHeight="1" x14ac:dyDescent="0.2">
      <c r="A1611" s="433"/>
      <c r="B1611" s="432"/>
      <c r="C1611" s="431" t="str">
        <f>IF(ISERROR(VLOOKUP($A1611,参加者名簿!$A:$D,2,FALSE))=TRUE,"",VLOOKUP($A1611,参加者名簿!$A:$D,2,FALSE))</f>
        <v/>
      </c>
      <c r="D1611" s="434"/>
      <c r="E1611" s="433"/>
      <c r="F1611" s="435"/>
      <c r="G1611" s="431" t="str">
        <f>IF(ISERROR(VLOOKUP($E1611,参加者名簿!$A:$D,2,FALSE))=TRUE,"",VLOOKUP($E1611,参加者名簿!$A:$D,2,FALSE))</f>
        <v/>
      </c>
      <c r="H1611" s="430"/>
      <c r="I1611" s="417"/>
    </row>
    <row r="1612" spans="1:9" ht="20.149999999999999" customHeight="1" x14ac:dyDescent="0.2">
      <c r="A1612" s="433"/>
      <c r="B1612" s="432"/>
      <c r="C1612" s="431" t="str">
        <f>IF(ISERROR(VLOOKUP($A1612,参加者名簿!$A:$D,2,FALSE))=TRUE,"",VLOOKUP($A1612,参加者名簿!$A:$D,2,FALSE))</f>
        <v/>
      </c>
      <c r="D1612" s="434"/>
      <c r="E1612" s="433"/>
      <c r="F1612" s="435"/>
      <c r="G1612" s="431" t="str">
        <f>IF(ISERROR(VLOOKUP($E1612,参加者名簿!$A:$D,2,FALSE))=TRUE,"",VLOOKUP($E1612,参加者名簿!$A:$D,2,FALSE))</f>
        <v/>
      </c>
      <c r="H1612" s="430"/>
      <c r="I1612" s="417"/>
    </row>
    <row r="1613" spans="1:9" ht="20.149999999999999" customHeight="1" x14ac:dyDescent="0.2">
      <c r="A1613" s="433"/>
      <c r="B1613" s="432"/>
      <c r="C1613" s="431" t="str">
        <f>IF(ISERROR(VLOOKUP($A1613,参加者名簿!$A:$D,2,FALSE))=TRUE,"",VLOOKUP($A1613,参加者名簿!$A:$D,2,FALSE))</f>
        <v/>
      </c>
      <c r="D1613" s="434"/>
      <c r="E1613" s="433"/>
      <c r="F1613" s="435"/>
      <c r="G1613" s="431" t="str">
        <f>IF(ISERROR(VLOOKUP($E1613,参加者名簿!$A:$D,2,FALSE))=TRUE,"",VLOOKUP($E1613,参加者名簿!$A:$D,2,FALSE))</f>
        <v/>
      </c>
      <c r="H1613" s="430"/>
      <c r="I1613" s="417"/>
    </row>
    <row r="1614" spans="1:9" ht="20.149999999999999" customHeight="1" x14ac:dyDescent="0.2">
      <c r="A1614" s="433"/>
      <c r="B1614" s="432"/>
      <c r="C1614" s="431" t="str">
        <f>IF(ISERROR(VLOOKUP($A1614,参加者名簿!$A:$D,2,FALSE))=TRUE,"",VLOOKUP($A1614,参加者名簿!$A:$D,2,FALSE))</f>
        <v/>
      </c>
      <c r="D1614" s="434"/>
      <c r="E1614" s="433"/>
      <c r="F1614" s="435"/>
      <c r="G1614" s="431" t="str">
        <f>IF(ISERROR(VLOOKUP($E1614,参加者名簿!$A:$D,2,FALSE))=TRUE,"",VLOOKUP($E1614,参加者名簿!$A:$D,2,FALSE))</f>
        <v/>
      </c>
      <c r="H1614" s="430"/>
      <c r="I1614" s="417"/>
    </row>
    <row r="1615" spans="1:9" ht="20.149999999999999" customHeight="1" x14ac:dyDescent="0.2">
      <c r="A1615" s="433"/>
      <c r="B1615" s="432"/>
      <c r="C1615" s="431" t="str">
        <f>IF(ISERROR(VLOOKUP($A1615,参加者名簿!$A:$D,2,FALSE))=TRUE,"",VLOOKUP($A1615,参加者名簿!$A:$D,2,FALSE))</f>
        <v/>
      </c>
      <c r="D1615" s="434"/>
      <c r="E1615" s="433"/>
      <c r="F1615" s="435"/>
      <c r="G1615" s="431" t="str">
        <f>IF(ISERROR(VLOOKUP($E1615,参加者名簿!$A:$D,2,FALSE))=TRUE,"",VLOOKUP($E1615,参加者名簿!$A:$D,2,FALSE))</f>
        <v/>
      </c>
      <c r="H1615" s="430"/>
      <c r="I1615" s="417"/>
    </row>
    <row r="1616" spans="1:9" ht="20.149999999999999" customHeight="1" x14ac:dyDescent="0.2">
      <c r="A1616" s="433"/>
      <c r="B1616" s="432"/>
      <c r="C1616" s="431" t="str">
        <f>IF(ISERROR(VLOOKUP($A1616,参加者名簿!$A:$D,2,FALSE))=TRUE,"",VLOOKUP($A1616,参加者名簿!$A:$D,2,FALSE))</f>
        <v/>
      </c>
      <c r="D1616" s="434"/>
      <c r="E1616" s="433"/>
      <c r="F1616" s="435"/>
      <c r="G1616" s="431" t="str">
        <f>IF(ISERROR(VLOOKUP($E1616,参加者名簿!$A:$D,2,FALSE))=TRUE,"",VLOOKUP($E1616,参加者名簿!$A:$D,2,FALSE))</f>
        <v/>
      </c>
      <c r="H1616" s="430"/>
      <c r="I1616" s="417"/>
    </row>
    <row r="1617" spans="1:9" ht="20.149999999999999" customHeight="1" x14ac:dyDescent="0.2">
      <c r="A1617" s="433"/>
      <c r="B1617" s="432"/>
      <c r="C1617" s="431" t="str">
        <f>IF(ISERROR(VLOOKUP($A1617,参加者名簿!$A:$D,2,FALSE))=TRUE,"",VLOOKUP($A1617,参加者名簿!$A:$D,2,FALSE))</f>
        <v/>
      </c>
      <c r="D1617" s="434"/>
      <c r="E1617" s="433"/>
      <c r="F1617" s="435"/>
      <c r="G1617" s="431" t="str">
        <f>IF(ISERROR(VLOOKUP($E1617,参加者名簿!$A:$D,2,FALSE))=TRUE,"",VLOOKUP($E1617,参加者名簿!$A:$D,2,FALSE))</f>
        <v/>
      </c>
      <c r="H1617" s="430"/>
      <c r="I1617" s="417"/>
    </row>
    <row r="1618" spans="1:9" ht="20.149999999999999" customHeight="1" x14ac:dyDescent="0.2">
      <c r="A1618" s="433"/>
      <c r="B1618" s="432"/>
      <c r="C1618" s="431" t="str">
        <f>IF(ISERROR(VLOOKUP($A1618,参加者名簿!$A:$D,2,FALSE))=TRUE,"",VLOOKUP($A1618,参加者名簿!$A:$D,2,FALSE))</f>
        <v/>
      </c>
      <c r="D1618" s="434"/>
      <c r="E1618" s="433"/>
      <c r="F1618" s="432"/>
      <c r="G1618" s="431" t="str">
        <f>IF(ISERROR(VLOOKUP($E1618,参加者名簿!$A:$D,2,FALSE))=TRUE,"",VLOOKUP($E1618,参加者名簿!$A:$D,2,FALSE))</f>
        <v/>
      </c>
      <c r="H1618" s="430"/>
      <c r="I1618" s="417"/>
    </row>
    <row r="1619" spans="1:9" ht="20.149999999999999" customHeight="1" x14ac:dyDescent="0.2">
      <c r="A1619" s="433"/>
      <c r="B1619" s="432"/>
      <c r="C1619" s="431" t="str">
        <f>IF(ISERROR(VLOOKUP($A1619,参加者名簿!$A:$D,2,FALSE))=TRUE,"",VLOOKUP($A1619,参加者名簿!$A:$D,2,FALSE))</f>
        <v/>
      </c>
      <c r="D1619" s="434"/>
      <c r="E1619" s="433"/>
      <c r="F1619" s="432"/>
      <c r="G1619" s="431" t="str">
        <f>IF(ISERROR(VLOOKUP($E1619,参加者名簿!$A:$D,2,FALSE))=TRUE,"",VLOOKUP($E1619,参加者名簿!$A:$D,2,FALSE))</f>
        <v/>
      </c>
      <c r="H1619" s="430"/>
      <c r="I1619" s="417"/>
    </row>
    <row r="1620" spans="1:9" ht="20.149999999999999" customHeight="1" x14ac:dyDescent="0.2">
      <c r="A1620" s="433"/>
      <c r="B1620" s="432"/>
      <c r="C1620" s="431" t="str">
        <f>IF(ISERROR(VLOOKUP($A1620,参加者名簿!$A:$D,2,FALSE))=TRUE,"",VLOOKUP($A1620,参加者名簿!$A:$D,2,FALSE))</f>
        <v/>
      </c>
      <c r="D1620" s="434"/>
      <c r="E1620" s="433"/>
      <c r="F1620" s="432"/>
      <c r="G1620" s="431" t="str">
        <f>IF(ISERROR(VLOOKUP($E1620,参加者名簿!$A:$D,2,FALSE))=TRUE,"",VLOOKUP($E1620,参加者名簿!$A:$D,2,FALSE))</f>
        <v/>
      </c>
      <c r="H1620" s="430"/>
      <c r="I1620" s="417"/>
    </row>
    <row r="1621" spans="1:9" ht="20.149999999999999" customHeight="1" x14ac:dyDescent="0.2">
      <c r="A1621" s="433"/>
      <c r="B1621" s="432"/>
      <c r="C1621" s="431" t="str">
        <f>IF(ISERROR(VLOOKUP($A1621,参加者名簿!$A:$D,2,FALSE))=TRUE,"",VLOOKUP($A1621,参加者名簿!$A:$D,2,FALSE))</f>
        <v/>
      </c>
      <c r="D1621" s="434"/>
      <c r="E1621" s="433"/>
      <c r="F1621" s="432"/>
      <c r="G1621" s="431" t="str">
        <f>IF(ISERROR(VLOOKUP($E1621,参加者名簿!$A:$D,2,FALSE))=TRUE,"",VLOOKUP($E1621,参加者名簿!$A:$D,2,FALSE))</f>
        <v/>
      </c>
      <c r="H1621" s="430"/>
      <c r="I1621" s="417"/>
    </row>
    <row r="1622" spans="1:9" ht="20.149999999999999" customHeight="1" x14ac:dyDescent="0.2">
      <c r="A1622" s="433"/>
      <c r="B1622" s="432"/>
      <c r="C1622" s="431" t="str">
        <f>IF(ISERROR(VLOOKUP($A1622,参加者名簿!$A:$D,2,FALSE))=TRUE,"",VLOOKUP($A1622,参加者名簿!$A:$D,2,FALSE))</f>
        <v/>
      </c>
      <c r="D1622" s="434"/>
      <c r="E1622" s="433"/>
      <c r="F1622" s="432"/>
      <c r="G1622" s="431" t="str">
        <f>IF(ISERROR(VLOOKUP($E1622,参加者名簿!$A:$D,2,FALSE))=TRUE,"",VLOOKUP($E1622,参加者名簿!$A:$D,2,FALSE))</f>
        <v/>
      </c>
      <c r="H1622" s="430"/>
      <c r="I1622" s="417"/>
    </row>
    <row r="1623" spans="1:9" ht="20.149999999999999" customHeight="1" thickBot="1" x14ac:dyDescent="0.25">
      <c r="A1623" s="433"/>
      <c r="B1623" s="432"/>
      <c r="C1623" s="431" t="str">
        <f>IF(ISERROR(VLOOKUP($A1623,参加者名簿!$A:$D,2,FALSE))=TRUE,"",VLOOKUP($A1623,参加者名簿!$A:$D,2,FALSE))</f>
        <v/>
      </c>
      <c r="D1623" s="434"/>
      <c r="E1623" s="433"/>
      <c r="F1623" s="432"/>
      <c r="G1623" s="431" t="str">
        <f>IF(ISERROR(VLOOKUP($E1623,参加者名簿!$A:$D,2,FALSE))=TRUE,"",VLOOKUP($E1623,参加者名簿!$A:$D,2,FALSE))</f>
        <v/>
      </c>
      <c r="H1623" s="430"/>
      <c r="I1623" s="417"/>
    </row>
    <row r="1624" spans="1:9" ht="20.149999999999999" customHeight="1" thickBot="1" x14ac:dyDescent="0.25">
      <c r="A1624" s="429" t="s">
        <v>6120</v>
      </c>
      <c r="B1624" s="428">
        <f t="shared" ref="B1624" si="266">COUNTIFS(C1603:C1623,"農業者",D1603:D1623,"○")+COUNTIFS(G1603:G1623,"農業者",H1603:H1623,"○")</f>
        <v>0</v>
      </c>
      <c r="C1624" s="505" t="s">
        <v>6119</v>
      </c>
      <c r="D1624" s="506"/>
      <c r="E1624" s="428">
        <f t="shared" ref="E1624" si="267">COUNTIFS(C1603:C1623,"農業者以外",D1603:D1623,"○")+COUNTIFS(G1603:G1623,"農業者以外",H1603:H1623,"○")</f>
        <v>0</v>
      </c>
      <c r="F1624" s="468" t="s">
        <v>6118</v>
      </c>
      <c r="G1624" s="495">
        <f t="shared" ref="G1624" si="268">SUMIF(D1603:D1623,"○",B1603:B1623)+SUMIF(H1603:H1623,"○",F1603:F1623)</f>
        <v>0</v>
      </c>
      <c r="H1624" s="496"/>
      <c r="I1624" s="426"/>
    </row>
    <row r="1625" spans="1:9" ht="20.149999999999999" customHeight="1" x14ac:dyDescent="0.2">
      <c r="A1625" s="425" t="s">
        <v>6117</v>
      </c>
      <c r="B1625" s="424"/>
      <c r="C1625" s="424"/>
      <c r="D1625" s="424"/>
      <c r="E1625" s="424"/>
      <c r="F1625" s="424"/>
      <c r="G1625" s="424"/>
      <c r="H1625" s="423"/>
      <c r="I1625" s="417"/>
    </row>
    <row r="1626" spans="1:9" ht="20.149999999999999" customHeight="1" x14ac:dyDescent="0.2">
      <c r="A1626" s="422"/>
      <c r="B1626" s="417"/>
      <c r="C1626" s="417"/>
      <c r="D1626" s="417"/>
      <c r="E1626" s="417"/>
      <c r="F1626" s="417"/>
      <c r="G1626" s="417"/>
      <c r="H1626" s="421"/>
      <c r="I1626" s="417"/>
    </row>
    <row r="1627" spans="1:9" ht="20.149999999999999" customHeight="1" x14ac:dyDescent="0.2">
      <c r="A1627" s="422"/>
      <c r="B1627" s="417"/>
      <c r="C1627" s="417"/>
      <c r="D1627" s="417"/>
      <c r="E1627" s="417"/>
      <c r="F1627" s="417"/>
      <c r="G1627" s="417"/>
      <c r="H1627" s="421"/>
      <c r="I1627" s="417"/>
    </row>
    <row r="1628" spans="1:9" ht="20.149999999999999" customHeight="1" x14ac:dyDescent="0.2">
      <c r="A1628" s="422"/>
      <c r="B1628" s="417"/>
      <c r="C1628" s="417"/>
      <c r="D1628" s="417"/>
      <c r="E1628" s="417"/>
      <c r="F1628" s="417"/>
      <c r="G1628" s="417"/>
      <c r="H1628" s="421"/>
      <c r="I1628" s="417"/>
    </row>
    <row r="1629" spans="1:9" ht="20.149999999999999" customHeight="1" x14ac:dyDescent="0.2">
      <c r="A1629" s="422"/>
      <c r="B1629" s="417"/>
      <c r="C1629" s="417"/>
      <c r="D1629" s="417"/>
      <c r="E1629" s="417"/>
      <c r="F1629" s="417"/>
      <c r="G1629" s="417"/>
      <c r="H1629" s="421"/>
      <c r="I1629" s="417"/>
    </row>
    <row r="1630" spans="1:9" ht="20.149999999999999" customHeight="1" x14ac:dyDescent="0.2">
      <c r="A1630" s="422"/>
      <c r="B1630" s="417"/>
      <c r="C1630" s="417"/>
      <c r="D1630" s="417"/>
      <c r="E1630" s="417"/>
      <c r="F1630" s="417"/>
      <c r="G1630" s="417"/>
      <c r="H1630" s="421"/>
      <c r="I1630" s="417"/>
    </row>
    <row r="1631" spans="1:9" ht="20.149999999999999" customHeight="1" x14ac:dyDescent="0.2">
      <c r="A1631" s="422"/>
      <c r="B1631" s="417"/>
      <c r="C1631" s="417"/>
      <c r="D1631" s="417"/>
      <c r="E1631" s="417"/>
      <c r="F1631" s="417"/>
      <c r="G1631" s="417"/>
      <c r="H1631" s="421"/>
      <c r="I1631" s="417"/>
    </row>
    <row r="1632" spans="1:9" ht="20.149999999999999" customHeight="1" x14ac:dyDescent="0.2">
      <c r="A1632" s="422"/>
      <c r="B1632" s="417"/>
      <c r="C1632" s="417"/>
      <c r="D1632" s="417"/>
      <c r="E1632" s="417"/>
      <c r="F1632" s="417"/>
      <c r="G1632" s="417"/>
      <c r="H1632" s="421"/>
      <c r="I1632" s="417"/>
    </row>
    <row r="1633" spans="1:19" ht="20.149999999999999" customHeight="1" thickBot="1" x14ac:dyDescent="0.25">
      <c r="A1633" s="420"/>
      <c r="B1633" s="419"/>
      <c r="C1633" s="419"/>
      <c r="D1633" s="419"/>
      <c r="E1633" s="419"/>
      <c r="F1633" s="419"/>
      <c r="G1633" s="419"/>
      <c r="H1633" s="418"/>
      <c r="I1633" s="417"/>
    </row>
    <row r="1634" spans="1:19" ht="20.149999999999999" customHeight="1" thickBot="1" x14ac:dyDescent="0.25">
      <c r="A1634" s="416" t="s">
        <v>6116</v>
      </c>
      <c r="B1634" s="415" t="s">
        <v>6115</v>
      </c>
      <c r="C1634" s="415" t="s">
        <v>6114</v>
      </c>
      <c r="D1634" s="414"/>
    </row>
    <row r="1635" spans="1:19" ht="20.149999999999999" customHeight="1" thickBot="1" x14ac:dyDescent="0.35">
      <c r="A1635" s="465" t="str">
        <f t="shared" ref="A1635:C1636" si="269">A1592</f>
        <v>令和</v>
      </c>
      <c r="B1635" s="469">
        <f t="shared" si="269"/>
        <v>0</v>
      </c>
      <c r="C1635" s="789" t="str">
        <f>C1592</f>
        <v>年度　多面的機能支払交付金に係る作業日報</v>
      </c>
      <c r="D1635" s="789"/>
      <c r="E1635" s="789"/>
      <c r="F1635" s="789"/>
      <c r="G1635" s="463" t="s">
        <v>6132</v>
      </c>
      <c r="H1635" s="462">
        <f t="shared" ref="H1635:H1678" si="270">H1592+1</f>
        <v>39</v>
      </c>
      <c r="I1635" s="461">
        <f t="shared" ref="I1635:I1678" si="271">H1635</f>
        <v>39</v>
      </c>
      <c r="J1635" s="455">
        <f t="shared" ref="J1635" si="272">F1636</f>
        <v>0</v>
      </c>
      <c r="K1635" s="455">
        <f t="shared" ref="K1635" si="273">B1637</f>
        <v>0</v>
      </c>
      <c r="L1635" s="460" t="e">
        <f t="shared" ref="L1635" si="274">F1637-J1638</f>
        <v>#VALUE!</v>
      </c>
      <c r="M1635" s="459">
        <f t="shared" ref="M1635" si="275">B1667</f>
        <v>0</v>
      </c>
      <c r="N1635" s="459">
        <f t="shared" ref="N1635" si="276">E1667</f>
        <v>0</v>
      </c>
      <c r="O1635" s="455">
        <f t="shared" ref="O1635" si="277">B1639</f>
        <v>0</v>
      </c>
      <c r="P1635" s="455">
        <f t="shared" ref="P1635" si="278">D1639</f>
        <v>0</v>
      </c>
      <c r="Q1635" s="455">
        <f t="shared" ref="Q1635" si="279">F1639</f>
        <v>0</v>
      </c>
      <c r="R1635" s="1">
        <f t="shared" ref="R1635" si="280">B1643</f>
        <v>0</v>
      </c>
      <c r="S1635" s="1">
        <f t="shared" ref="S1635" si="281">D1643</f>
        <v>0</v>
      </c>
    </row>
    <row r="1636" spans="1:19" ht="20.149999999999999" customHeight="1" thickBot="1" x14ac:dyDescent="0.35">
      <c r="A1636" s="458" t="s">
        <v>6131</v>
      </c>
      <c r="B1636" s="501">
        <f t="shared" si="269"/>
        <v>0</v>
      </c>
      <c r="C1636" s="501"/>
      <c r="D1636" s="501"/>
      <c r="E1636" s="457" t="s">
        <v>6130</v>
      </c>
      <c r="F1636" s="512"/>
      <c r="G1636" s="513"/>
      <c r="H1636" s="514"/>
      <c r="I1636" s="456"/>
      <c r="M1636" s="455"/>
      <c r="N1636" s="455"/>
      <c r="O1636" s="455"/>
      <c r="P1636" s="455"/>
      <c r="Q1636" s="455"/>
      <c r="R1636" s="455"/>
    </row>
    <row r="1637" spans="1:19" ht="20.149999999999999" customHeight="1" x14ac:dyDescent="0.2">
      <c r="A1637" s="449" t="s">
        <v>173</v>
      </c>
      <c r="B1637" s="454"/>
      <c r="C1637" s="509" t="s">
        <v>6127</v>
      </c>
      <c r="D1637" s="509"/>
      <c r="E1637" s="454"/>
      <c r="F1637" s="453" t="str">
        <f t="shared" ref="F1637:F1638" si="282">IF((E1637-B1637)*24=0,"",(E1637-B1637)*24)</f>
        <v/>
      </c>
      <c r="G1637" s="510" t="s">
        <v>6126</v>
      </c>
      <c r="H1637" s="511"/>
      <c r="I1637" s="450"/>
    </row>
    <row r="1638" spans="1:19" ht="20.149999999999999" customHeight="1" thickBot="1" x14ac:dyDescent="0.25">
      <c r="A1638" s="445" t="s">
        <v>6128</v>
      </c>
      <c r="B1638" s="452"/>
      <c r="C1638" s="492" t="s">
        <v>6127</v>
      </c>
      <c r="D1638" s="492"/>
      <c r="E1638" s="452"/>
      <c r="F1638" s="451" t="str">
        <f t="shared" si="282"/>
        <v/>
      </c>
      <c r="G1638" s="493" t="s">
        <v>6126</v>
      </c>
      <c r="H1638" s="494"/>
      <c r="I1638" s="450"/>
      <c r="J1638" s="1">
        <f t="shared" ref="J1638" si="283">IF(F1638="",0,F1638)</f>
        <v>0</v>
      </c>
    </row>
    <row r="1639" spans="1:19" ht="20.149999999999999" customHeight="1" thickTop="1" x14ac:dyDescent="0.2">
      <c r="A1639" s="449" t="s">
        <v>6125</v>
      </c>
      <c r="B1639" s="497"/>
      <c r="C1639" s="498"/>
      <c r="D1639" s="497"/>
      <c r="E1639" s="498"/>
      <c r="F1639" s="497"/>
      <c r="G1639" s="498"/>
      <c r="H1639" s="448"/>
      <c r="I1639" s="441"/>
    </row>
    <row r="1640" spans="1:19" ht="20.149999999999999" customHeight="1" x14ac:dyDescent="0.2">
      <c r="A1640" s="447" t="s">
        <v>6124</v>
      </c>
      <c r="B1640" s="499" t="str">
        <f>IF(B$1639="","",(IFERROR(VLOOKUP(B$1639,【選択肢】!$K$3:$O$74,2,)," ")))</f>
        <v/>
      </c>
      <c r="C1640" s="500"/>
      <c r="D1640" s="499" t="str">
        <f>IF(D$1639="","",(IFERROR(VLOOKUP(D$1639,【選択肢】!$K$3:$O$74,2,)," ")))</f>
        <v/>
      </c>
      <c r="E1640" s="500"/>
      <c r="F1640" s="499" t="str">
        <f>IF(F$1639="","",(IFERROR(VLOOKUP(F$1639,【選択肢】!$K$3:$O$74,2,)," ")))</f>
        <v/>
      </c>
      <c r="G1640" s="500"/>
      <c r="H1640" s="446"/>
      <c r="I1640" s="441"/>
    </row>
    <row r="1641" spans="1:19" ht="20.149999999999999" customHeight="1" x14ac:dyDescent="0.2">
      <c r="A1641" s="447" t="s">
        <v>5</v>
      </c>
      <c r="B1641" s="499" t="str">
        <f>IF(B$1639="","",(IFERROR(VLOOKUP(B$1639,【選択肢】!$K$3:$O$74,4,)," ")))</f>
        <v/>
      </c>
      <c r="C1641" s="500"/>
      <c r="D1641" s="499" t="str">
        <f>IF(D$1639="","",(IFERROR(VLOOKUP(D$1639,【選択肢】!$K$3:$O$74,4,)," ")))</f>
        <v/>
      </c>
      <c r="E1641" s="500"/>
      <c r="F1641" s="499" t="str">
        <f>IF(F$1639="","",(IFERROR(VLOOKUP(F$1639,【選択肢】!$K$3:$O$74,4,)," ")))</f>
        <v/>
      </c>
      <c r="G1641" s="500"/>
      <c r="H1641" s="446"/>
      <c r="I1641" s="441"/>
    </row>
    <row r="1642" spans="1:19" ht="20.149999999999999" customHeight="1" x14ac:dyDescent="0.2">
      <c r="A1642" s="445" t="s">
        <v>6123</v>
      </c>
      <c r="B1642" s="499" t="str">
        <f>IF(B$1639="","",(IFERROR(VLOOKUP(B$1639,【選択肢】!$K$3:$O$74,5,)," ")))</f>
        <v/>
      </c>
      <c r="C1642" s="500"/>
      <c r="D1642" s="499" t="str">
        <f>IF(D$1639="","",(IFERROR(VLOOKUP(D$1639,【選択肢】!$K$3:$O$74,5,)," ")))</f>
        <v/>
      </c>
      <c r="E1642" s="500"/>
      <c r="F1642" s="499" t="str">
        <f>IF(F$1639="","",(IFERROR(VLOOKUP(F$1639,【選択肢】!$K$3:$O$74,5,)," ")))</f>
        <v/>
      </c>
      <c r="G1642" s="500"/>
      <c r="H1642" s="444"/>
      <c r="I1642" s="441"/>
    </row>
    <row r="1643" spans="1:19" ht="20.149999999999999" customHeight="1" thickBot="1" x14ac:dyDescent="0.25">
      <c r="A1643" s="443" t="s">
        <v>12</v>
      </c>
      <c r="B1643" s="488"/>
      <c r="C1643" s="489"/>
      <c r="D1643" s="488"/>
      <c r="E1643" s="489"/>
      <c r="F1643" s="490"/>
      <c r="G1643" s="491"/>
      <c r="H1643" s="442"/>
      <c r="I1643" s="441"/>
    </row>
    <row r="1644" spans="1:19" ht="20.149999999999999" customHeight="1" x14ac:dyDescent="0.2">
      <c r="A1644" s="502" t="s">
        <v>6122</v>
      </c>
      <c r="B1644" s="503"/>
      <c r="C1644" s="503"/>
      <c r="D1644" s="503"/>
      <c r="E1644" s="503"/>
      <c r="F1644" s="503"/>
      <c r="G1644" s="503"/>
      <c r="H1644" s="504"/>
      <c r="I1644" s="467"/>
    </row>
    <row r="1645" spans="1:19" ht="20.149999999999999" customHeight="1" x14ac:dyDescent="0.2">
      <c r="A1645" s="440" t="s">
        <v>29</v>
      </c>
      <c r="B1645" s="439" t="s">
        <v>2</v>
      </c>
      <c r="C1645" s="438" t="s">
        <v>6112</v>
      </c>
      <c r="D1645" s="437" t="s">
        <v>6121</v>
      </c>
      <c r="E1645" s="440" t="s">
        <v>29</v>
      </c>
      <c r="F1645" s="439" t="s">
        <v>2</v>
      </c>
      <c r="G1645" s="438" t="s">
        <v>6112</v>
      </c>
      <c r="H1645" s="437" t="s">
        <v>6121</v>
      </c>
      <c r="I1645" s="467"/>
    </row>
    <row r="1646" spans="1:19" ht="20.149999999999999" customHeight="1" x14ac:dyDescent="0.2">
      <c r="A1646" s="433"/>
      <c r="B1646" s="435"/>
      <c r="C1646" s="431" t="str">
        <f>IF(ISERROR(VLOOKUP($A1646,参加者名簿!$A:$D,2,FALSE))=TRUE,"",VLOOKUP($A1646,参加者名簿!$A:$D,2,FALSE))</f>
        <v/>
      </c>
      <c r="D1646" s="434"/>
      <c r="E1646" s="433"/>
      <c r="F1646" s="435"/>
      <c r="G1646" s="431" t="str">
        <f>IF(ISERROR(VLOOKUP($E1646,参加者名簿!$A:$D,2,FALSE))=TRUE,"",VLOOKUP($E1646,参加者名簿!$A:$D,2,FALSE))</f>
        <v/>
      </c>
      <c r="H1646" s="430"/>
      <c r="I1646" s="417"/>
    </row>
    <row r="1647" spans="1:19" ht="20.149999999999999" customHeight="1" x14ac:dyDescent="0.2">
      <c r="A1647" s="433"/>
      <c r="B1647" s="435"/>
      <c r="C1647" s="431" t="str">
        <f>IF(ISERROR(VLOOKUP($A1647,参加者名簿!$A:$D,2,FALSE))=TRUE,"",VLOOKUP($A1647,参加者名簿!$A:$D,2,FALSE))</f>
        <v/>
      </c>
      <c r="D1647" s="434"/>
      <c r="E1647" s="433"/>
      <c r="F1647" s="435"/>
      <c r="G1647" s="431" t="str">
        <f>IF(ISERROR(VLOOKUP($E1647,参加者名簿!$A:$D,2,FALSE))=TRUE,"",VLOOKUP($E1647,参加者名簿!$A:$D,2,FALSE))</f>
        <v/>
      </c>
      <c r="H1647" s="430"/>
      <c r="I1647" s="417"/>
    </row>
    <row r="1648" spans="1:19" ht="20.149999999999999" customHeight="1" x14ac:dyDescent="0.2">
      <c r="A1648" s="433"/>
      <c r="B1648" s="435"/>
      <c r="C1648" s="431" t="str">
        <f>IF(ISERROR(VLOOKUP($A1648,参加者名簿!$A:$D,2,FALSE))=TRUE,"",VLOOKUP($A1648,参加者名簿!$A:$D,2,FALSE))</f>
        <v/>
      </c>
      <c r="D1648" s="434"/>
      <c r="E1648" s="433"/>
      <c r="F1648" s="435"/>
      <c r="G1648" s="431" t="str">
        <f>IF(ISERROR(VLOOKUP($E1648,参加者名簿!$A:$D,2,FALSE))=TRUE,"",VLOOKUP($E1648,参加者名簿!$A:$D,2,FALSE))</f>
        <v/>
      </c>
      <c r="H1648" s="430"/>
      <c r="I1648" s="417"/>
    </row>
    <row r="1649" spans="1:9" ht="20.149999999999999" customHeight="1" x14ac:dyDescent="0.2">
      <c r="A1649" s="433"/>
      <c r="B1649" s="435"/>
      <c r="C1649" s="431" t="str">
        <f>IF(ISERROR(VLOOKUP($A1649,参加者名簿!$A:$D,2,FALSE))=TRUE,"",VLOOKUP($A1649,参加者名簿!$A:$D,2,FALSE))</f>
        <v/>
      </c>
      <c r="D1649" s="434"/>
      <c r="E1649" s="433"/>
      <c r="F1649" s="435"/>
      <c r="G1649" s="431" t="str">
        <f>IF(ISERROR(VLOOKUP($E1649,参加者名簿!$A:$D,2,FALSE))=TRUE,"",VLOOKUP($E1649,参加者名簿!$A:$D,2,FALSE))</f>
        <v/>
      </c>
      <c r="H1649" s="430"/>
      <c r="I1649" s="417"/>
    </row>
    <row r="1650" spans="1:9" ht="20.149999999999999" customHeight="1" x14ac:dyDescent="0.2">
      <c r="A1650" s="433"/>
      <c r="B1650" s="435"/>
      <c r="C1650" s="431" t="str">
        <f>IF(ISERROR(VLOOKUP($A1650,参加者名簿!$A:$D,2,FALSE))=TRUE,"",VLOOKUP($A1650,参加者名簿!$A:$D,2,FALSE))</f>
        <v/>
      </c>
      <c r="D1650" s="434"/>
      <c r="E1650" s="433"/>
      <c r="F1650" s="435"/>
      <c r="G1650" s="431" t="str">
        <f>IF(ISERROR(VLOOKUP($E1650,参加者名簿!$A:$D,2,FALSE))=TRUE,"",VLOOKUP($E1650,参加者名簿!$A:$D,2,FALSE))</f>
        <v/>
      </c>
      <c r="H1650" s="430"/>
      <c r="I1650" s="417"/>
    </row>
    <row r="1651" spans="1:9" ht="20.149999999999999" customHeight="1" x14ac:dyDescent="0.2">
      <c r="A1651" s="433"/>
      <c r="B1651" s="435"/>
      <c r="C1651" s="431" t="str">
        <f>IF(ISERROR(VLOOKUP($A1651,参加者名簿!$A:$D,2,FALSE))=TRUE,"",VLOOKUP($A1651,参加者名簿!$A:$D,2,FALSE))</f>
        <v/>
      </c>
      <c r="D1651" s="434"/>
      <c r="E1651" s="433"/>
      <c r="F1651" s="435"/>
      <c r="G1651" s="431" t="str">
        <f>IF(ISERROR(VLOOKUP($E1651,参加者名簿!$A:$D,2,FALSE))=TRUE,"",VLOOKUP($E1651,参加者名簿!$A:$D,2,FALSE))</f>
        <v/>
      </c>
      <c r="H1651" s="430"/>
      <c r="I1651" s="417"/>
    </row>
    <row r="1652" spans="1:9" ht="20.149999999999999" customHeight="1" x14ac:dyDescent="0.2">
      <c r="A1652" s="433"/>
      <c r="B1652" s="432"/>
      <c r="C1652" s="431" t="str">
        <f>IF(ISERROR(VLOOKUP($A1652,参加者名簿!$A:$D,2,FALSE))=TRUE,"",VLOOKUP($A1652,参加者名簿!$A:$D,2,FALSE))</f>
        <v/>
      </c>
      <c r="D1652" s="434"/>
      <c r="E1652" s="433"/>
      <c r="F1652" s="435"/>
      <c r="G1652" s="431" t="str">
        <f>IF(ISERROR(VLOOKUP($E1652,参加者名簿!$A:$D,2,FALSE))=TRUE,"",VLOOKUP($E1652,参加者名簿!$A:$D,2,FALSE))</f>
        <v/>
      </c>
      <c r="H1652" s="430"/>
      <c r="I1652" s="417"/>
    </row>
    <row r="1653" spans="1:9" ht="20.149999999999999" customHeight="1" x14ac:dyDescent="0.2">
      <c r="A1653" s="433"/>
      <c r="B1653" s="432"/>
      <c r="C1653" s="431" t="str">
        <f>IF(ISERROR(VLOOKUP($A1653,参加者名簿!$A:$D,2,FALSE))=TRUE,"",VLOOKUP($A1653,参加者名簿!$A:$D,2,FALSE))</f>
        <v/>
      </c>
      <c r="D1653" s="434"/>
      <c r="E1653" s="433"/>
      <c r="F1653" s="435"/>
      <c r="G1653" s="431" t="str">
        <f>IF(ISERROR(VLOOKUP($E1653,参加者名簿!$A:$D,2,FALSE))=TRUE,"",VLOOKUP($E1653,参加者名簿!$A:$D,2,FALSE))</f>
        <v/>
      </c>
      <c r="H1653" s="430"/>
      <c r="I1653" s="417"/>
    </row>
    <row r="1654" spans="1:9" ht="20.149999999999999" customHeight="1" x14ac:dyDescent="0.2">
      <c r="A1654" s="433"/>
      <c r="B1654" s="432"/>
      <c r="C1654" s="431" t="str">
        <f>IF(ISERROR(VLOOKUP($A1654,参加者名簿!$A:$D,2,FALSE))=TRUE,"",VLOOKUP($A1654,参加者名簿!$A:$D,2,FALSE))</f>
        <v/>
      </c>
      <c r="D1654" s="434"/>
      <c r="E1654" s="433"/>
      <c r="F1654" s="435"/>
      <c r="G1654" s="431" t="str">
        <f>IF(ISERROR(VLOOKUP($E1654,参加者名簿!$A:$D,2,FALSE))=TRUE,"",VLOOKUP($E1654,参加者名簿!$A:$D,2,FALSE))</f>
        <v/>
      </c>
      <c r="H1654" s="430"/>
      <c r="I1654" s="417"/>
    </row>
    <row r="1655" spans="1:9" ht="20.149999999999999" customHeight="1" x14ac:dyDescent="0.2">
      <c r="A1655" s="433"/>
      <c r="B1655" s="432"/>
      <c r="C1655" s="431" t="str">
        <f>IF(ISERROR(VLOOKUP($A1655,参加者名簿!$A:$D,2,FALSE))=TRUE,"",VLOOKUP($A1655,参加者名簿!$A:$D,2,FALSE))</f>
        <v/>
      </c>
      <c r="D1655" s="434"/>
      <c r="E1655" s="433"/>
      <c r="F1655" s="435"/>
      <c r="G1655" s="431" t="str">
        <f>IF(ISERROR(VLOOKUP($E1655,参加者名簿!$A:$D,2,FALSE))=TRUE,"",VLOOKUP($E1655,参加者名簿!$A:$D,2,FALSE))</f>
        <v/>
      </c>
      <c r="H1655" s="430"/>
      <c r="I1655" s="417"/>
    </row>
    <row r="1656" spans="1:9" ht="20.149999999999999" customHeight="1" x14ac:dyDescent="0.2">
      <c r="A1656" s="433"/>
      <c r="B1656" s="432"/>
      <c r="C1656" s="431" t="str">
        <f>IF(ISERROR(VLOOKUP($A1656,参加者名簿!$A:$D,2,FALSE))=TRUE,"",VLOOKUP($A1656,参加者名簿!$A:$D,2,FALSE))</f>
        <v/>
      </c>
      <c r="D1656" s="434"/>
      <c r="E1656" s="433"/>
      <c r="F1656" s="435"/>
      <c r="G1656" s="431" t="str">
        <f>IF(ISERROR(VLOOKUP($E1656,参加者名簿!$A:$D,2,FALSE))=TRUE,"",VLOOKUP($E1656,参加者名簿!$A:$D,2,FALSE))</f>
        <v/>
      </c>
      <c r="H1656" s="430"/>
      <c r="I1656" s="417"/>
    </row>
    <row r="1657" spans="1:9" ht="20.149999999999999" customHeight="1" x14ac:dyDescent="0.2">
      <c r="A1657" s="433"/>
      <c r="B1657" s="432"/>
      <c r="C1657" s="431" t="str">
        <f>IF(ISERROR(VLOOKUP($A1657,参加者名簿!$A:$D,2,FALSE))=TRUE,"",VLOOKUP($A1657,参加者名簿!$A:$D,2,FALSE))</f>
        <v/>
      </c>
      <c r="D1657" s="434"/>
      <c r="E1657" s="433"/>
      <c r="F1657" s="435"/>
      <c r="G1657" s="431" t="str">
        <f>IF(ISERROR(VLOOKUP($E1657,参加者名簿!$A:$D,2,FALSE))=TRUE,"",VLOOKUP($E1657,参加者名簿!$A:$D,2,FALSE))</f>
        <v/>
      </c>
      <c r="H1657" s="430"/>
      <c r="I1657" s="417"/>
    </row>
    <row r="1658" spans="1:9" ht="20.149999999999999" customHeight="1" x14ac:dyDescent="0.2">
      <c r="A1658" s="433"/>
      <c r="B1658" s="432"/>
      <c r="C1658" s="431" t="str">
        <f>IF(ISERROR(VLOOKUP($A1658,参加者名簿!$A:$D,2,FALSE))=TRUE,"",VLOOKUP($A1658,参加者名簿!$A:$D,2,FALSE))</f>
        <v/>
      </c>
      <c r="D1658" s="434"/>
      <c r="E1658" s="433"/>
      <c r="F1658" s="435"/>
      <c r="G1658" s="431" t="str">
        <f>IF(ISERROR(VLOOKUP($E1658,参加者名簿!$A:$D,2,FALSE))=TRUE,"",VLOOKUP($E1658,参加者名簿!$A:$D,2,FALSE))</f>
        <v/>
      </c>
      <c r="H1658" s="430"/>
      <c r="I1658" s="417"/>
    </row>
    <row r="1659" spans="1:9" ht="20.149999999999999" customHeight="1" x14ac:dyDescent="0.2">
      <c r="A1659" s="433"/>
      <c r="B1659" s="432"/>
      <c r="C1659" s="431" t="str">
        <f>IF(ISERROR(VLOOKUP($A1659,参加者名簿!$A:$D,2,FALSE))=TRUE,"",VLOOKUP($A1659,参加者名簿!$A:$D,2,FALSE))</f>
        <v/>
      </c>
      <c r="D1659" s="434"/>
      <c r="E1659" s="433"/>
      <c r="F1659" s="435"/>
      <c r="G1659" s="431" t="str">
        <f>IF(ISERROR(VLOOKUP($E1659,参加者名簿!$A:$D,2,FALSE))=TRUE,"",VLOOKUP($E1659,参加者名簿!$A:$D,2,FALSE))</f>
        <v/>
      </c>
      <c r="H1659" s="430"/>
      <c r="I1659" s="417"/>
    </row>
    <row r="1660" spans="1:9" ht="20.149999999999999" customHeight="1" x14ac:dyDescent="0.2">
      <c r="A1660" s="433"/>
      <c r="B1660" s="432"/>
      <c r="C1660" s="431" t="str">
        <f>IF(ISERROR(VLOOKUP($A1660,参加者名簿!$A:$D,2,FALSE))=TRUE,"",VLOOKUP($A1660,参加者名簿!$A:$D,2,FALSE))</f>
        <v/>
      </c>
      <c r="D1660" s="434"/>
      <c r="E1660" s="433"/>
      <c r="F1660" s="435"/>
      <c r="G1660" s="431" t="str">
        <f>IF(ISERROR(VLOOKUP($E1660,参加者名簿!$A:$D,2,FALSE))=TRUE,"",VLOOKUP($E1660,参加者名簿!$A:$D,2,FALSE))</f>
        <v/>
      </c>
      <c r="H1660" s="430"/>
      <c r="I1660" s="417"/>
    </row>
    <row r="1661" spans="1:9" ht="20.149999999999999" customHeight="1" x14ac:dyDescent="0.2">
      <c r="A1661" s="433"/>
      <c r="B1661" s="432"/>
      <c r="C1661" s="431" t="str">
        <f>IF(ISERROR(VLOOKUP($A1661,参加者名簿!$A:$D,2,FALSE))=TRUE,"",VLOOKUP($A1661,参加者名簿!$A:$D,2,FALSE))</f>
        <v/>
      </c>
      <c r="D1661" s="434"/>
      <c r="E1661" s="433"/>
      <c r="F1661" s="432"/>
      <c r="G1661" s="431" t="str">
        <f>IF(ISERROR(VLOOKUP($E1661,参加者名簿!$A:$D,2,FALSE))=TRUE,"",VLOOKUP($E1661,参加者名簿!$A:$D,2,FALSE))</f>
        <v/>
      </c>
      <c r="H1661" s="430"/>
      <c r="I1661" s="417"/>
    </row>
    <row r="1662" spans="1:9" ht="20.149999999999999" customHeight="1" x14ac:dyDescent="0.2">
      <c r="A1662" s="433"/>
      <c r="B1662" s="432"/>
      <c r="C1662" s="431" t="str">
        <f>IF(ISERROR(VLOOKUP($A1662,参加者名簿!$A:$D,2,FALSE))=TRUE,"",VLOOKUP($A1662,参加者名簿!$A:$D,2,FALSE))</f>
        <v/>
      </c>
      <c r="D1662" s="434"/>
      <c r="E1662" s="433"/>
      <c r="F1662" s="432"/>
      <c r="G1662" s="431" t="str">
        <f>IF(ISERROR(VLOOKUP($E1662,参加者名簿!$A:$D,2,FALSE))=TRUE,"",VLOOKUP($E1662,参加者名簿!$A:$D,2,FALSE))</f>
        <v/>
      </c>
      <c r="H1662" s="430"/>
      <c r="I1662" s="417"/>
    </row>
    <row r="1663" spans="1:9" ht="20.149999999999999" customHeight="1" x14ac:dyDescent="0.2">
      <c r="A1663" s="433"/>
      <c r="B1663" s="432"/>
      <c r="C1663" s="431" t="str">
        <f>IF(ISERROR(VLOOKUP($A1663,参加者名簿!$A:$D,2,FALSE))=TRUE,"",VLOOKUP($A1663,参加者名簿!$A:$D,2,FALSE))</f>
        <v/>
      </c>
      <c r="D1663" s="434"/>
      <c r="E1663" s="433"/>
      <c r="F1663" s="432"/>
      <c r="G1663" s="431" t="str">
        <f>IF(ISERROR(VLOOKUP($E1663,参加者名簿!$A:$D,2,FALSE))=TRUE,"",VLOOKUP($E1663,参加者名簿!$A:$D,2,FALSE))</f>
        <v/>
      </c>
      <c r="H1663" s="430"/>
      <c r="I1663" s="417"/>
    </row>
    <row r="1664" spans="1:9" ht="20.149999999999999" customHeight="1" x14ac:dyDescent="0.2">
      <c r="A1664" s="433"/>
      <c r="B1664" s="432"/>
      <c r="C1664" s="431" t="str">
        <f>IF(ISERROR(VLOOKUP($A1664,参加者名簿!$A:$D,2,FALSE))=TRUE,"",VLOOKUP($A1664,参加者名簿!$A:$D,2,FALSE))</f>
        <v/>
      </c>
      <c r="D1664" s="434"/>
      <c r="E1664" s="433"/>
      <c r="F1664" s="432"/>
      <c r="G1664" s="431" t="str">
        <f>IF(ISERROR(VLOOKUP($E1664,参加者名簿!$A:$D,2,FALSE))=TRUE,"",VLOOKUP($E1664,参加者名簿!$A:$D,2,FALSE))</f>
        <v/>
      </c>
      <c r="H1664" s="430"/>
      <c r="I1664" s="417"/>
    </row>
    <row r="1665" spans="1:19" ht="20.149999999999999" customHeight="1" x14ac:dyDescent="0.2">
      <c r="A1665" s="433"/>
      <c r="B1665" s="432"/>
      <c r="C1665" s="431" t="str">
        <f>IF(ISERROR(VLOOKUP($A1665,参加者名簿!$A:$D,2,FALSE))=TRUE,"",VLOOKUP($A1665,参加者名簿!$A:$D,2,FALSE))</f>
        <v/>
      </c>
      <c r="D1665" s="434"/>
      <c r="E1665" s="433"/>
      <c r="F1665" s="432"/>
      <c r="G1665" s="431" t="str">
        <f>IF(ISERROR(VLOOKUP($E1665,参加者名簿!$A:$D,2,FALSE))=TRUE,"",VLOOKUP($E1665,参加者名簿!$A:$D,2,FALSE))</f>
        <v/>
      </c>
      <c r="H1665" s="430"/>
      <c r="I1665" s="417"/>
    </row>
    <row r="1666" spans="1:19" ht="20.149999999999999" customHeight="1" thickBot="1" x14ac:dyDescent="0.25">
      <c r="A1666" s="433"/>
      <c r="B1666" s="432"/>
      <c r="C1666" s="431" t="str">
        <f>IF(ISERROR(VLOOKUP($A1666,参加者名簿!$A:$D,2,FALSE))=TRUE,"",VLOOKUP($A1666,参加者名簿!$A:$D,2,FALSE))</f>
        <v/>
      </c>
      <c r="D1666" s="434"/>
      <c r="E1666" s="433"/>
      <c r="F1666" s="432"/>
      <c r="G1666" s="431" t="str">
        <f>IF(ISERROR(VLOOKUP($E1666,参加者名簿!$A:$D,2,FALSE))=TRUE,"",VLOOKUP($E1666,参加者名簿!$A:$D,2,FALSE))</f>
        <v/>
      </c>
      <c r="H1666" s="430"/>
      <c r="I1666" s="417"/>
    </row>
    <row r="1667" spans="1:19" ht="20.149999999999999" customHeight="1" thickBot="1" x14ac:dyDescent="0.25">
      <c r="A1667" s="429" t="s">
        <v>6120</v>
      </c>
      <c r="B1667" s="428">
        <f t="shared" ref="B1667" si="284">COUNTIFS(C1646:C1666,"農業者",D1646:D1666,"○")+COUNTIFS(G1646:G1666,"農業者",H1646:H1666,"○")</f>
        <v>0</v>
      </c>
      <c r="C1667" s="505" t="s">
        <v>6119</v>
      </c>
      <c r="D1667" s="506"/>
      <c r="E1667" s="428">
        <f t="shared" ref="E1667" si="285">COUNTIFS(C1646:C1666,"農業者以外",D1646:D1666,"○")+COUNTIFS(G1646:G1666,"農業者以外",H1646:H1666,"○")</f>
        <v>0</v>
      </c>
      <c r="F1667" s="468" t="s">
        <v>6118</v>
      </c>
      <c r="G1667" s="495">
        <f t="shared" ref="G1667" si="286">SUMIF(D1646:D1666,"○",B1646:B1666)+SUMIF(H1646:H1666,"○",F1646:F1666)</f>
        <v>0</v>
      </c>
      <c r="H1667" s="496"/>
      <c r="I1667" s="426"/>
    </row>
    <row r="1668" spans="1:19" ht="20.149999999999999" customHeight="1" x14ac:dyDescent="0.2">
      <c r="A1668" s="425" t="s">
        <v>6117</v>
      </c>
      <c r="B1668" s="424"/>
      <c r="C1668" s="424"/>
      <c r="D1668" s="424"/>
      <c r="E1668" s="424"/>
      <c r="F1668" s="424"/>
      <c r="G1668" s="424"/>
      <c r="H1668" s="423"/>
      <c r="I1668" s="417"/>
    </row>
    <row r="1669" spans="1:19" ht="20.149999999999999" customHeight="1" x14ac:dyDescent="0.2">
      <c r="A1669" s="422"/>
      <c r="B1669" s="417"/>
      <c r="C1669" s="417"/>
      <c r="D1669" s="417"/>
      <c r="E1669" s="417"/>
      <c r="F1669" s="417"/>
      <c r="G1669" s="417"/>
      <c r="H1669" s="421"/>
      <c r="I1669" s="417"/>
    </row>
    <row r="1670" spans="1:19" ht="20.149999999999999" customHeight="1" x14ac:dyDescent="0.2">
      <c r="A1670" s="422"/>
      <c r="B1670" s="417"/>
      <c r="C1670" s="417"/>
      <c r="D1670" s="417"/>
      <c r="E1670" s="417"/>
      <c r="F1670" s="417"/>
      <c r="G1670" s="417"/>
      <c r="H1670" s="421"/>
      <c r="I1670" s="417"/>
    </row>
    <row r="1671" spans="1:19" ht="20.149999999999999" customHeight="1" x14ac:dyDescent="0.2">
      <c r="A1671" s="422"/>
      <c r="B1671" s="417"/>
      <c r="C1671" s="417"/>
      <c r="D1671" s="417"/>
      <c r="E1671" s="417"/>
      <c r="F1671" s="417"/>
      <c r="G1671" s="417"/>
      <c r="H1671" s="421"/>
      <c r="I1671" s="417"/>
    </row>
    <row r="1672" spans="1:19" ht="20.149999999999999" customHeight="1" x14ac:dyDescent="0.2">
      <c r="A1672" s="422"/>
      <c r="B1672" s="417"/>
      <c r="C1672" s="417"/>
      <c r="D1672" s="417"/>
      <c r="E1672" s="417"/>
      <c r="F1672" s="417"/>
      <c r="G1672" s="417"/>
      <c r="H1672" s="421"/>
      <c r="I1672" s="417"/>
    </row>
    <row r="1673" spans="1:19" ht="20.149999999999999" customHeight="1" x14ac:dyDescent="0.2">
      <c r="A1673" s="422"/>
      <c r="B1673" s="417"/>
      <c r="C1673" s="417"/>
      <c r="D1673" s="417"/>
      <c r="E1673" s="417"/>
      <c r="F1673" s="417"/>
      <c r="G1673" s="417"/>
      <c r="H1673" s="421"/>
      <c r="I1673" s="417"/>
    </row>
    <row r="1674" spans="1:19" ht="20.149999999999999" customHeight="1" x14ac:dyDescent="0.2">
      <c r="A1674" s="422"/>
      <c r="B1674" s="417"/>
      <c r="C1674" s="417"/>
      <c r="D1674" s="417"/>
      <c r="E1674" s="417"/>
      <c r="F1674" s="417"/>
      <c r="G1674" s="417"/>
      <c r="H1674" s="421"/>
      <c r="I1674" s="417"/>
    </row>
    <row r="1675" spans="1:19" ht="20.149999999999999" customHeight="1" x14ac:dyDescent="0.2">
      <c r="A1675" s="422"/>
      <c r="B1675" s="417"/>
      <c r="C1675" s="417"/>
      <c r="D1675" s="417"/>
      <c r="E1675" s="417"/>
      <c r="F1675" s="417"/>
      <c r="G1675" s="417"/>
      <c r="H1675" s="421"/>
      <c r="I1675" s="417"/>
    </row>
    <row r="1676" spans="1:19" ht="20.149999999999999" customHeight="1" thickBot="1" x14ac:dyDescent="0.25">
      <c r="A1676" s="420"/>
      <c r="B1676" s="419"/>
      <c r="C1676" s="419"/>
      <c r="D1676" s="419"/>
      <c r="E1676" s="419"/>
      <c r="F1676" s="419"/>
      <c r="G1676" s="419"/>
      <c r="H1676" s="418"/>
      <c r="I1676" s="417"/>
    </row>
    <row r="1677" spans="1:19" ht="20.149999999999999" customHeight="1" thickBot="1" x14ac:dyDescent="0.25">
      <c r="A1677" s="416" t="s">
        <v>6116</v>
      </c>
      <c r="B1677" s="415" t="s">
        <v>6115</v>
      </c>
      <c r="C1677" s="415" t="s">
        <v>6114</v>
      </c>
      <c r="D1677" s="414"/>
    </row>
    <row r="1678" spans="1:19" ht="20.149999999999999" customHeight="1" thickBot="1" x14ac:dyDescent="0.35">
      <c r="A1678" s="465" t="str">
        <f t="shared" ref="A1678:C1679" si="287">A1635</f>
        <v>令和</v>
      </c>
      <c r="B1678" s="469">
        <f t="shared" si="287"/>
        <v>0</v>
      </c>
      <c r="C1678" s="789" t="str">
        <f>C1635</f>
        <v>年度　多面的機能支払交付金に係る作業日報</v>
      </c>
      <c r="D1678" s="789"/>
      <c r="E1678" s="789"/>
      <c r="F1678" s="789"/>
      <c r="G1678" s="463" t="s">
        <v>6132</v>
      </c>
      <c r="H1678" s="462">
        <f t="shared" si="270"/>
        <v>40</v>
      </c>
      <c r="I1678" s="461">
        <f t="shared" si="271"/>
        <v>40</v>
      </c>
      <c r="J1678" s="455">
        <f t="shared" ref="J1678" si="288">F1679</f>
        <v>0</v>
      </c>
      <c r="K1678" s="455">
        <f t="shared" ref="K1678" si="289">B1680</f>
        <v>0</v>
      </c>
      <c r="L1678" s="460" t="e">
        <f t="shared" ref="L1678" si="290">F1680-J1681</f>
        <v>#VALUE!</v>
      </c>
      <c r="M1678" s="459">
        <f t="shared" ref="M1678" si="291">B1710</f>
        <v>0</v>
      </c>
      <c r="N1678" s="459">
        <f t="shared" ref="N1678" si="292">E1710</f>
        <v>0</v>
      </c>
      <c r="O1678" s="455">
        <f t="shared" ref="O1678" si="293">B1682</f>
        <v>0</v>
      </c>
      <c r="P1678" s="455">
        <f t="shared" ref="P1678" si="294">D1682</f>
        <v>0</v>
      </c>
      <c r="Q1678" s="455">
        <f t="shared" ref="Q1678" si="295">F1682</f>
        <v>0</v>
      </c>
      <c r="R1678" s="1">
        <f t="shared" ref="R1678" si="296">B1686</f>
        <v>0</v>
      </c>
      <c r="S1678" s="1">
        <f t="shared" ref="S1678" si="297">D1686</f>
        <v>0</v>
      </c>
    </row>
    <row r="1679" spans="1:19" ht="20.149999999999999" customHeight="1" thickBot="1" x14ac:dyDescent="0.35">
      <c r="A1679" s="458" t="s">
        <v>6131</v>
      </c>
      <c r="B1679" s="501">
        <f t="shared" si="287"/>
        <v>0</v>
      </c>
      <c r="C1679" s="501"/>
      <c r="D1679" s="501"/>
      <c r="E1679" s="457" t="s">
        <v>6130</v>
      </c>
      <c r="F1679" s="512"/>
      <c r="G1679" s="513"/>
      <c r="H1679" s="514"/>
      <c r="I1679" s="456"/>
      <c r="M1679" s="455"/>
      <c r="N1679" s="455"/>
      <c r="O1679" s="455"/>
      <c r="P1679" s="455"/>
      <c r="Q1679" s="455"/>
      <c r="R1679" s="455"/>
    </row>
    <row r="1680" spans="1:19" ht="20.149999999999999" customHeight="1" x14ac:dyDescent="0.2">
      <c r="A1680" s="449" t="s">
        <v>173</v>
      </c>
      <c r="B1680" s="454"/>
      <c r="C1680" s="509" t="s">
        <v>6127</v>
      </c>
      <c r="D1680" s="509"/>
      <c r="E1680" s="454"/>
      <c r="F1680" s="453" t="str">
        <f t="shared" ref="F1680:F1681" si="298">IF((E1680-B1680)*24=0,"",(E1680-B1680)*24)</f>
        <v/>
      </c>
      <c r="G1680" s="510" t="s">
        <v>6126</v>
      </c>
      <c r="H1680" s="511"/>
      <c r="I1680" s="450"/>
    </row>
    <row r="1681" spans="1:10" ht="20.149999999999999" customHeight="1" thickBot="1" x14ac:dyDescent="0.25">
      <c r="A1681" s="445" t="s">
        <v>6128</v>
      </c>
      <c r="B1681" s="452"/>
      <c r="C1681" s="492" t="s">
        <v>6127</v>
      </c>
      <c r="D1681" s="492"/>
      <c r="E1681" s="452"/>
      <c r="F1681" s="451" t="str">
        <f t="shared" si="298"/>
        <v/>
      </c>
      <c r="G1681" s="493" t="s">
        <v>6126</v>
      </c>
      <c r="H1681" s="494"/>
      <c r="I1681" s="450"/>
      <c r="J1681" s="1">
        <f t="shared" ref="J1681" si="299">IF(F1681="",0,F1681)</f>
        <v>0</v>
      </c>
    </row>
    <row r="1682" spans="1:10" ht="20.149999999999999" customHeight="1" thickTop="1" x14ac:dyDescent="0.2">
      <c r="A1682" s="449" t="s">
        <v>6125</v>
      </c>
      <c r="B1682" s="497"/>
      <c r="C1682" s="498"/>
      <c r="D1682" s="497"/>
      <c r="E1682" s="498"/>
      <c r="F1682" s="497"/>
      <c r="G1682" s="498"/>
      <c r="H1682" s="448"/>
      <c r="I1682" s="441"/>
    </row>
    <row r="1683" spans="1:10" ht="20.149999999999999" customHeight="1" x14ac:dyDescent="0.2">
      <c r="A1683" s="447" t="s">
        <v>6124</v>
      </c>
      <c r="B1683" s="499" t="str">
        <f>IF(B$1682="","",(IFERROR(VLOOKUP(B$1682,【選択肢】!$K$3:$O$74,2,)," ")))</f>
        <v/>
      </c>
      <c r="C1683" s="500"/>
      <c r="D1683" s="499" t="str">
        <f>IF(D$1682="","",(IFERROR(VLOOKUP(D$1682,【選択肢】!$K$3:$O$74,2,)," ")))</f>
        <v/>
      </c>
      <c r="E1683" s="500"/>
      <c r="F1683" s="499" t="str">
        <f>IF(F$1682="","",(IFERROR(VLOOKUP(F$1682,【選択肢】!$K$3:$O$74,2,)," ")))</f>
        <v/>
      </c>
      <c r="G1683" s="500"/>
      <c r="H1683" s="446"/>
      <c r="I1683" s="441"/>
    </row>
    <row r="1684" spans="1:10" ht="20.149999999999999" customHeight="1" x14ac:dyDescent="0.2">
      <c r="A1684" s="447" t="s">
        <v>5</v>
      </c>
      <c r="B1684" s="499" t="str">
        <f>IF(B$1682="","",(IFERROR(VLOOKUP(B$1682,【選択肢】!$K$3:$O$74,4,)," ")))</f>
        <v/>
      </c>
      <c r="C1684" s="500"/>
      <c r="D1684" s="499" t="str">
        <f>IF(D$1682="","",(IFERROR(VLOOKUP(D$1682,【選択肢】!$K$3:$O$74,4,)," ")))</f>
        <v/>
      </c>
      <c r="E1684" s="500"/>
      <c r="F1684" s="499" t="str">
        <f>IF(F$1682="","",(IFERROR(VLOOKUP(F$1682,【選択肢】!$K$3:$O$74,4,)," ")))</f>
        <v/>
      </c>
      <c r="G1684" s="500"/>
      <c r="H1684" s="446"/>
      <c r="I1684" s="441"/>
    </row>
    <row r="1685" spans="1:10" ht="20.149999999999999" customHeight="1" x14ac:dyDescent="0.2">
      <c r="A1685" s="445" t="s">
        <v>6123</v>
      </c>
      <c r="B1685" s="499" t="str">
        <f>IF(B$1682="","",(IFERROR(VLOOKUP(B$1682,【選択肢】!$K$3:$O$74,5,)," ")))</f>
        <v/>
      </c>
      <c r="C1685" s="500"/>
      <c r="D1685" s="499" t="str">
        <f>IF(D$1682="","",(IFERROR(VLOOKUP(D$1682,【選択肢】!$K$3:$O$74,5,)," ")))</f>
        <v/>
      </c>
      <c r="E1685" s="500"/>
      <c r="F1685" s="499" t="str">
        <f>IF(F$1682="","",(IFERROR(VLOOKUP(F$1682,【選択肢】!$K$3:$O$74,5,)," ")))</f>
        <v/>
      </c>
      <c r="G1685" s="500"/>
      <c r="H1685" s="444"/>
      <c r="I1685" s="441"/>
    </row>
    <row r="1686" spans="1:10" ht="20.149999999999999" customHeight="1" thickBot="1" x14ac:dyDescent="0.25">
      <c r="A1686" s="443" t="s">
        <v>12</v>
      </c>
      <c r="B1686" s="488"/>
      <c r="C1686" s="489"/>
      <c r="D1686" s="488"/>
      <c r="E1686" s="489"/>
      <c r="F1686" s="490"/>
      <c r="G1686" s="491"/>
      <c r="H1686" s="442"/>
      <c r="I1686" s="441"/>
    </row>
    <row r="1687" spans="1:10" ht="20.149999999999999" customHeight="1" x14ac:dyDescent="0.2">
      <c r="A1687" s="502" t="s">
        <v>6122</v>
      </c>
      <c r="B1687" s="503"/>
      <c r="C1687" s="503"/>
      <c r="D1687" s="503"/>
      <c r="E1687" s="503"/>
      <c r="F1687" s="503"/>
      <c r="G1687" s="503"/>
      <c r="H1687" s="504"/>
      <c r="I1687" s="467"/>
    </row>
    <row r="1688" spans="1:10" ht="20.149999999999999" customHeight="1" x14ac:dyDescent="0.2">
      <c r="A1688" s="440" t="s">
        <v>29</v>
      </c>
      <c r="B1688" s="439" t="s">
        <v>2</v>
      </c>
      <c r="C1688" s="438" t="s">
        <v>6112</v>
      </c>
      <c r="D1688" s="437" t="s">
        <v>6121</v>
      </c>
      <c r="E1688" s="440" t="s">
        <v>29</v>
      </c>
      <c r="F1688" s="439" t="s">
        <v>2</v>
      </c>
      <c r="G1688" s="438" t="s">
        <v>6112</v>
      </c>
      <c r="H1688" s="437" t="s">
        <v>6121</v>
      </c>
      <c r="I1688" s="467"/>
    </row>
    <row r="1689" spans="1:10" ht="20.149999999999999" customHeight="1" x14ac:dyDescent="0.2">
      <c r="A1689" s="433"/>
      <c r="B1689" s="435"/>
      <c r="C1689" s="431" t="str">
        <f>IF(ISERROR(VLOOKUP($A1689,参加者名簿!$A:$D,2,FALSE))=TRUE,"",VLOOKUP($A1689,参加者名簿!$A:$D,2,FALSE))</f>
        <v/>
      </c>
      <c r="D1689" s="434"/>
      <c r="E1689" s="433"/>
      <c r="F1689" s="435"/>
      <c r="G1689" s="431" t="str">
        <f>IF(ISERROR(VLOOKUP($E1689,参加者名簿!$A:$D,2,FALSE))=TRUE,"",VLOOKUP($E1689,参加者名簿!$A:$D,2,FALSE))</f>
        <v/>
      </c>
      <c r="H1689" s="430"/>
      <c r="I1689" s="417"/>
    </row>
    <row r="1690" spans="1:10" ht="20.149999999999999" customHeight="1" x14ac:dyDescent="0.2">
      <c r="A1690" s="433"/>
      <c r="B1690" s="435"/>
      <c r="C1690" s="431" t="str">
        <f>IF(ISERROR(VLOOKUP($A1690,参加者名簿!$A:$D,2,FALSE))=TRUE,"",VLOOKUP($A1690,参加者名簿!$A:$D,2,FALSE))</f>
        <v/>
      </c>
      <c r="D1690" s="434"/>
      <c r="E1690" s="433"/>
      <c r="F1690" s="435"/>
      <c r="G1690" s="431" t="str">
        <f>IF(ISERROR(VLOOKUP($E1690,参加者名簿!$A:$D,2,FALSE))=TRUE,"",VLOOKUP($E1690,参加者名簿!$A:$D,2,FALSE))</f>
        <v/>
      </c>
      <c r="H1690" s="430"/>
      <c r="I1690" s="417"/>
    </row>
    <row r="1691" spans="1:10" ht="20.149999999999999" customHeight="1" x14ac:dyDescent="0.2">
      <c r="A1691" s="433"/>
      <c r="B1691" s="435"/>
      <c r="C1691" s="431" t="str">
        <f>IF(ISERROR(VLOOKUP($A1691,参加者名簿!$A:$D,2,FALSE))=TRUE,"",VLOOKUP($A1691,参加者名簿!$A:$D,2,FALSE))</f>
        <v/>
      </c>
      <c r="D1691" s="434"/>
      <c r="E1691" s="433"/>
      <c r="F1691" s="435"/>
      <c r="G1691" s="431" t="str">
        <f>IF(ISERROR(VLOOKUP($E1691,参加者名簿!$A:$D,2,FALSE))=TRUE,"",VLOOKUP($E1691,参加者名簿!$A:$D,2,FALSE))</f>
        <v/>
      </c>
      <c r="H1691" s="430"/>
      <c r="I1691" s="417"/>
    </row>
    <row r="1692" spans="1:10" ht="20.149999999999999" customHeight="1" x14ac:dyDescent="0.2">
      <c r="A1692" s="433"/>
      <c r="B1692" s="435"/>
      <c r="C1692" s="431" t="str">
        <f>IF(ISERROR(VLOOKUP($A1692,参加者名簿!$A:$D,2,FALSE))=TRUE,"",VLOOKUP($A1692,参加者名簿!$A:$D,2,FALSE))</f>
        <v/>
      </c>
      <c r="D1692" s="434"/>
      <c r="E1692" s="433"/>
      <c r="F1692" s="435"/>
      <c r="G1692" s="431" t="str">
        <f>IF(ISERROR(VLOOKUP($E1692,参加者名簿!$A:$D,2,FALSE))=TRUE,"",VLOOKUP($E1692,参加者名簿!$A:$D,2,FALSE))</f>
        <v/>
      </c>
      <c r="H1692" s="430"/>
      <c r="I1692" s="417"/>
    </row>
    <row r="1693" spans="1:10" ht="20.149999999999999" customHeight="1" x14ac:dyDescent="0.2">
      <c r="A1693" s="433"/>
      <c r="B1693" s="435"/>
      <c r="C1693" s="431" t="str">
        <f>IF(ISERROR(VLOOKUP($A1693,参加者名簿!$A:$D,2,FALSE))=TRUE,"",VLOOKUP($A1693,参加者名簿!$A:$D,2,FALSE))</f>
        <v/>
      </c>
      <c r="D1693" s="434"/>
      <c r="E1693" s="433"/>
      <c r="F1693" s="435"/>
      <c r="G1693" s="431" t="str">
        <f>IF(ISERROR(VLOOKUP($E1693,参加者名簿!$A:$D,2,FALSE))=TRUE,"",VLOOKUP($E1693,参加者名簿!$A:$D,2,FALSE))</f>
        <v/>
      </c>
      <c r="H1693" s="430"/>
      <c r="I1693" s="417"/>
    </row>
    <row r="1694" spans="1:10" ht="20.149999999999999" customHeight="1" x14ac:dyDescent="0.2">
      <c r="A1694" s="433"/>
      <c r="B1694" s="435"/>
      <c r="C1694" s="431" t="str">
        <f>IF(ISERROR(VLOOKUP($A1694,参加者名簿!$A:$D,2,FALSE))=TRUE,"",VLOOKUP($A1694,参加者名簿!$A:$D,2,FALSE))</f>
        <v/>
      </c>
      <c r="D1694" s="434"/>
      <c r="E1694" s="433"/>
      <c r="F1694" s="435"/>
      <c r="G1694" s="431" t="str">
        <f>IF(ISERROR(VLOOKUP($E1694,参加者名簿!$A:$D,2,FALSE))=TRUE,"",VLOOKUP($E1694,参加者名簿!$A:$D,2,FALSE))</f>
        <v/>
      </c>
      <c r="H1694" s="430"/>
      <c r="I1694" s="417"/>
    </row>
    <row r="1695" spans="1:10" ht="20.149999999999999" customHeight="1" x14ac:dyDescent="0.2">
      <c r="A1695" s="433"/>
      <c r="B1695" s="432"/>
      <c r="C1695" s="431" t="str">
        <f>IF(ISERROR(VLOOKUP($A1695,参加者名簿!$A:$D,2,FALSE))=TRUE,"",VLOOKUP($A1695,参加者名簿!$A:$D,2,FALSE))</f>
        <v/>
      </c>
      <c r="D1695" s="434"/>
      <c r="E1695" s="433"/>
      <c r="F1695" s="435"/>
      <c r="G1695" s="431" t="str">
        <f>IF(ISERROR(VLOOKUP($E1695,参加者名簿!$A:$D,2,FALSE))=TRUE,"",VLOOKUP($E1695,参加者名簿!$A:$D,2,FALSE))</f>
        <v/>
      </c>
      <c r="H1695" s="430"/>
      <c r="I1695" s="417"/>
    </row>
    <row r="1696" spans="1:10" ht="20.149999999999999" customHeight="1" x14ac:dyDescent="0.2">
      <c r="A1696" s="433"/>
      <c r="B1696" s="432"/>
      <c r="C1696" s="431" t="str">
        <f>IF(ISERROR(VLOOKUP($A1696,参加者名簿!$A:$D,2,FALSE))=TRUE,"",VLOOKUP($A1696,参加者名簿!$A:$D,2,FALSE))</f>
        <v/>
      </c>
      <c r="D1696" s="434"/>
      <c r="E1696" s="433"/>
      <c r="F1696" s="435"/>
      <c r="G1696" s="431" t="str">
        <f>IF(ISERROR(VLOOKUP($E1696,参加者名簿!$A:$D,2,FALSE))=TRUE,"",VLOOKUP($E1696,参加者名簿!$A:$D,2,FALSE))</f>
        <v/>
      </c>
      <c r="H1696" s="430"/>
      <c r="I1696" s="417"/>
    </row>
    <row r="1697" spans="1:9" ht="20.149999999999999" customHeight="1" x14ac:dyDescent="0.2">
      <c r="A1697" s="433"/>
      <c r="B1697" s="432"/>
      <c r="C1697" s="431" t="str">
        <f>IF(ISERROR(VLOOKUP($A1697,参加者名簿!$A:$D,2,FALSE))=TRUE,"",VLOOKUP($A1697,参加者名簿!$A:$D,2,FALSE))</f>
        <v/>
      </c>
      <c r="D1697" s="434"/>
      <c r="E1697" s="433"/>
      <c r="F1697" s="435"/>
      <c r="G1697" s="431" t="str">
        <f>IF(ISERROR(VLOOKUP($E1697,参加者名簿!$A:$D,2,FALSE))=TRUE,"",VLOOKUP($E1697,参加者名簿!$A:$D,2,FALSE))</f>
        <v/>
      </c>
      <c r="H1697" s="430"/>
      <c r="I1697" s="417"/>
    </row>
    <row r="1698" spans="1:9" ht="20.149999999999999" customHeight="1" x14ac:dyDescent="0.2">
      <c r="A1698" s="433"/>
      <c r="B1698" s="432"/>
      <c r="C1698" s="431" t="str">
        <f>IF(ISERROR(VLOOKUP($A1698,参加者名簿!$A:$D,2,FALSE))=TRUE,"",VLOOKUP($A1698,参加者名簿!$A:$D,2,FALSE))</f>
        <v/>
      </c>
      <c r="D1698" s="434"/>
      <c r="E1698" s="433"/>
      <c r="F1698" s="435"/>
      <c r="G1698" s="431" t="str">
        <f>IF(ISERROR(VLOOKUP($E1698,参加者名簿!$A:$D,2,FALSE))=TRUE,"",VLOOKUP($E1698,参加者名簿!$A:$D,2,FALSE))</f>
        <v/>
      </c>
      <c r="H1698" s="430"/>
      <c r="I1698" s="417"/>
    </row>
    <row r="1699" spans="1:9" ht="20.149999999999999" customHeight="1" x14ac:dyDescent="0.2">
      <c r="A1699" s="433"/>
      <c r="B1699" s="432"/>
      <c r="C1699" s="431" t="str">
        <f>IF(ISERROR(VLOOKUP($A1699,参加者名簿!$A:$D,2,FALSE))=TRUE,"",VLOOKUP($A1699,参加者名簿!$A:$D,2,FALSE))</f>
        <v/>
      </c>
      <c r="D1699" s="434"/>
      <c r="E1699" s="433"/>
      <c r="F1699" s="435"/>
      <c r="G1699" s="431" t="str">
        <f>IF(ISERROR(VLOOKUP($E1699,参加者名簿!$A:$D,2,FALSE))=TRUE,"",VLOOKUP($E1699,参加者名簿!$A:$D,2,FALSE))</f>
        <v/>
      </c>
      <c r="H1699" s="430"/>
      <c r="I1699" s="417"/>
    </row>
    <row r="1700" spans="1:9" ht="20.149999999999999" customHeight="1" x14ac:dyDescent="0.2">
      <c r="A1700" s="433"/>
      <c r="B1700" s="432"/>
      <c r="C1700" s="431" t="str">
        <f>IF(ISERROR(VLOOKUP($A1700,参加者名簿!$A:$D,2,FALSE))=TRUE,"",VLOOKUP($A1700,参加者名簿!$A:$D,2,FALSE))</f>
        <v/>
      </c>
      <c r="D1700" s="434"/>
      <c r="E1700" s="433"/>
      <c r="F1700" s="435"/>
      <c r="G1700" s="431" t="str">
        <f>IF(ISERROR(VLOOKUP($E1700,参加者名簿!$A:$D,2,FALSE))=TRUE,"",VLOOKUP($E1700,参加者名簿!$A:$D,2,FALSE))</f>
        <v/>
      </c>
      <c r="H1700" s="430"/>
      <c r="I1700" s="417"/>
    </row>
    <row r="1701" spans="1:9" ht="20.149999999999999" customHeight="1" x14ac:dyDescent="0.2">
      <c r="A1701" s="433"/>
      <c r="B1701" s="432"/>
      <c r="C1701" s="431" t="str">
        <f>IF(ISERROR(VLOOKUP($A1701,参加者名簿!$A:$D,2,FALSE))=TRUE,"",VLOOKUP($A1701,参加者名簿!$A:$D,2,FALSE))</f>
        <v/>
      </c>
      <c r="D1701" s="434"/>
      <c r="E1701" s="433"/>
      <c r="F1701" s="435"/>
      <c r="G1701" s="431" t="str">
        <f>IF(ISERROR(VLOOKUP($E1701,参加者名簿!$A:$D,2,FALSE))=TRUE,"",VLOOKUP($E1701,参加者名簿!$A:$D,2,FALSE))</f>
        <v/>
      </c>
      <c r="H1701" s="430"/>
      <c r="I1701" s="417"/>
    </row>
    <row r="1702" spans="1:9" ht="20.149999999999999" customHeight="1" x14ac:dyDescent="0.2">
      <c r="A1702" s="433"/>
      <c r="B1702" s="432"/>
      <c r="C1702" s="431" t="str">
        <f>IF(ISERROR(VLOOKUP($A1702,参加者名簿!$A:$D,2,FALSE))=TRUE,"",VLOOKUP($A1702,参加者名簿!$A:$D,2,FALSE))</f>
        <v/>
      </c>
      <c r="D1702" s="434"/>
      <c r="E1702" s="433"/>
      <c r="F1702" s="435"/>
      <c r="G1702" s="431" t="str">
        <f>IF(ISERROR(VLOOKUP($E1702,参加者名簿!$A:$D,2,FALSE))=TRUE,"",VLOOKUP($E1702,参加者名簿!$A:$D,2,FALSE))</f>
        <v/>
      </c>
      <c r="H1702" s="430"/>
      <c r="I1702" s="417"/>
    </row>
    <row r="1703" spans="1:9" ht="20.149999999999999" customHeight="1" x14ac:dyDescent="0.2">
      <c r="A1703" s="433"/>
      <c r="B1703" s="432"/>
      <c r="C1703" s="431" t="str">
        <f>IF(ISERROR(VLOOKUP($A1703,参加者名簿!$A:$D,2,FALSE))=TRUE,"",VLOOKUP($A1703,参加者名簿!$A:$D,2,FALSE))</f>
        <v/>
      </c>
      <c r="D1703" s="434"/>
      <c r="E1703" s="433"/>
      <c r="F1703" s="435"/>
      <c r="G1703" s="431" t="str">
        <f>IF(ISERROR(VLOOKUP($E1703,参加者名簿!$A:$D,2,FALSE))=TRUE,"",VLOOKUP($E1703,参加者名簿!$A:$D,2,FALSE))</f>
        <v/>
      </c>
      <c r="H1703" s="430"/>
      <c r="I1703" s="417"/>
    </row>
    <row r="1704" spans="1:9" ht="20.149999999999999" customHeight="1" x14ac:dyDescent="0.2">
      <c r="A1704" s="433"/>
      <c r="B1704" s="432"/>
      <c r="C1704" s="431" t="str">
        <f>IF(ISERROR(VLOOKUP($A1704,参加者名簿!$A:$D,2,FALSE))=TRUE,"",VLOOKUP($A1704,参加者名簿!$A:$D,2,FALSE))</f>
        <v/>
      </c>
      <c r="D1704" s="434"/>
      <c r="E1704" s="433"/>
      <c r="F1704" s="432"/>
      <c r="G1704" s="431" t="str">
        <f>IF(ISERROR(VLOOKUP($E1704,参加者名簿!$A:$D,2,FALSE))=TRUE,"",VLOOKUP($E1704,参加者名簿!$A:$D,2,FALSE))</f>
        <v/>
      </c>
      <c r="H1704" s="430"/>
      <c r="I1704" s="417"/>
    </row>
    <row r="1705" spans="1:9" ht="20.149999999999999" customHeight="1" x14ac:dyDescent="0.2">
      <c r="A1705" s="433"/>
      <c r="B1705" s="432"/>
      <c r="C1705" s="431" t="str">
        <f>IF(ISERROR(VLOOKUP($A1705,参加者名簿!$A:$D,2,FALSE))=TRUE,"",VLOOKUP($A1705,参加者名簿!$A:$D,2,FALSE))</f>
        <v/>
      </c>
      <c r="D1705" s="434"/>
      <c r="E1705" s="433"/>
      <c r="F1705" s="432"/>
      <c r="G1705" s="431" t="str">
        <f>IF(ISERROR(VLOOKUP($E1705,参加者名簿!$A:$D,2,FALSE))=TRUE,"",VLOOKUP($E1705,参加者名簿!$A:$D,2,FALSE))</f>
        <v/>
      </c>
      <c r="H1705" s="430"/>
      <c r="I1705" s="417"/>
    </row>
    <row r="1706" spans="1:9" ht="20.149999999999999" customHeight="1" x14ac:dyDescent="0.2">
      <c r="A1706" s="433"/>
      <c r="B1706" s="432"/>
      <c r="C1706" s="431" t="str">
        <f>IF(ISERROR(VLOOKUP($A1706,参加者名簿!$A:$D,2,FALSE))=TRUE,"",VLOOKUP($A1706,参加者名簿!$A:$D,2,FALSE))</f>
        <v/>
      </c>
      <c r="D1706" s="434"/>
      <c r="E1706" s="433"/>
      <c r="F1706" s="432"/>
      <c r="G1706" s="431" t="str">
        <f>IF(ISERROR(VLOOKUP($E1706,参加者名簿!$A:$D,2,FALSE))=TRUE,"",VLOOKUP($E1706,参加者名簿!$A:$D,2,FALSE))</f>
        <v/>
      </c>
      <c r="H1706" s="430"/>
      <c r="I1706" s="417"/>
    </row>
    <row r="1707" spans="1:9" ht="20.149999999999999" customHeight="1" x14ac:dyDescent="0.2">
      <c r="A1707" s="433"/>
      <c r="B1707" s="432"/>
      <c r="C1707" s="431" t="str">
        <f>IF(ISERROR(VLOOKUP($A1707,参加者名簿!$A:$D,2,FALSE))=TRUE,"",VLOOKUP($A1707,参加者名簿!$A:$D,2,FALSE))</f>
        <v/>
      </c>
      <c r="D1707" s="434"/>
      <c r="E1707" s="433"/>
      <c r="F1707" s="432"/>
      <c r="G1707" s="431" t="str">
        <f>IF(ISERROR(VLOOKUP($E1707,参加者名簿!$A:$D,2,FALSE))=TRUE,"",VLOOKUP($E1707,参加者名簿!$A:$D,2,FALSE))</f>
        <v/>
      </c>
      <c r="H1707" s="430"/>
      <c r="I1707" s="417"/>
    </row>
    <row r="1708" spans="1:9" ht="20.149999999999999" customHeight="1" x14ac:dyDescent="0.2">
      <c r="A1708" s="433"/>
      <c r="B1708" s="432"/>
      <c r="C1708" s="431" t="str">
        <f>IF(ISERROR(VLOOKUP($A1708,参加者名簿!$A:$D,2,FALSE))=TRUE,"",VLOOKUP($A1708,参加者名簿!$A:$D,2,FALSE))</f>
        <v/>
      </c>
      <c r="D1708" s="434"/>
      <c r="E1708" s="433"/>
      <c r="F1708" s="432"/>
      <c r="G1708" s="431" t="str">
        <f>IF(ISERROR(VLOOKUP($E1708,参加者名簿!$A:$D,2,FALSE))=TRUE,"",VLOOKUP($E1708,参加者名簿!$A:$D,2,FALSE))</f>
        <v/>
      </c>
      <c r="H1708" s="430"/>
      <c r="I1708" s="417"/>
    </row>
    <row r="1709" spans="1:9" ht="20.149999999999999" customHeight="1" thickBot="1" x14ac:dyDescent="0.25">
      <c r="A1709" s="433"/>
      <c r="B1709" s="432"/>
      <c r="C1709" s="431" t="str">
        <f>IF(ISERROR(VLOOKUP($A1709,参加者名簿!$A:$D,2,FALSE))=TRUE,"",VLOOKUP($A1709,参加者名簿!$A:$D,2,FALSE))</f>
        <v/>
      </c>
      <c r="D1709" s="434"/>
      <c r="E1709" s="433"/>
      <c r="F1709" s="432"/>
      <c r="G1709" s="431" t="str">
        <f>IF(ISERROR(VLOOKUP($E1709,参加者名簿!$A:$D,2,FALSE))=TRUE,"",VLOOKUP($E1709,参加者名簿!$A:$D,2,FALSE))</f>
        <v/>
      </c>
      <c r="H1709" s="430"/>
      <c r="I1709" s="417"/>
    </row>
    <row r="1710" spans="1:9" ht="20.149999999999999" customHeight="1" thickBot="1" x14ac:dyDescent="0.25">
      <c r="A1710" s="429" t="s">
        <v>6120</v>
      </c>
      <c r="B1710" s="428">
        <f t="shared" ref="B1710" si="300">COUNTIFS(C1689:C1709,"農業者",D1689:D1709,"○")+COUNTIFS(G1689:G1709,"農業者",H1689:H1709,"○")</f>
        <v>0</v>
      </c>
      <c r="C1710" s="505" t="s">
        <v>6119</v>
      </c>
      <c r="D1710" s="506"/>
      <c r="E1710" s="428">
        <f t="shared" ref="E1710" si="301">COUNTIFS(C1689:C1709,"農業者以外",D1689:D1709,"○")+COUNTIFS(G1689:G1709,"農業者以外",H1689:H1709,"○")</f>
        <v>0</v>
      </c>
      <c r="F1710" s="468" t="s">
        <v>6118</v>
      </c>
      <c r="G1710" s="495">
        <f t="shared" ref="G1710" si="302">SUMIF(D1689:D1709,"○",B1689:B1709)+SUMIF(H1689:H1709,"○",F1689:F1709)</f>
        <v>0</v>
      </c>
      <c r="H1710" s="496"/>
      <c r="I1710" s="426"/>
    </row>
    <row r="1711" spans="1:9" ht="20.149999999999999" customHeight="1" x14ac:dyDescent="0.2">
      <c r="A1711" s="425" t="s">
        <v>6117</v>
      </c>
      <c r="B1711" s="424"/>
      <c r="C1711" s="424"/>
      <c r="D1711" s="424"/>
      <c r="E1711" s="424"/>
      <c r="F1711" s="424"/>
      <c r="G1711" s="424"/>
      <c r="H1711" s="423"/>
      <c r="I1711" s="417"/>
    </row>
    <row r="1712" spans="1:9" ht="20.149999999999999" customHeight="1" x14ac:dyDescent="0.2">
      <c r="A1712" s="422"/>
      <c r="B1712" s="417"/>
      <c r="C1712" s="417"/>
      <c r="D1712" s="417"/>
      <c r="E1712" s="417"/>
      <c r="F1712" s="417"/>
      <c r="G1712" s="417"/>
      <c r="H1712" s="421"/>
      <c r="I1712" s="417"/>
    </row>
    <row r="1713" spans="1:19" ht="20.149999999999999" customHeight="1" x14ac:dyDescent="0.2">
      <c r="A1713" s="422"/>
      <c r="B1713" s="417"/>
      <c r="C1713" s="417"/>
      <c r="D1713" s="417"/>
      <c r="E1713" s="417"/>
      <c r="F1713" s="417"/>
      <c r="G1713" s="417"/>
      <c r="H1713" s="421"/>
      <c r="I1713" s="417"/>
    </row>
    <row r="1714" spans="1:19" ht="20.149999999999999" customHeight="1" x14ac:dyDescent="0.2">
      <c r="A1714" s="422"/>
      <c r="B1714" s="417"/>
      <c r="C1714" s="417"/>
      <c r="D1714" s="417"/>
      <c r="E1714" s="417"/>
      <c r="F1714" s="417"/>
      <c r="G1714" s="417"/>
      <c r="H1714" s="421"/>
      <c r="I1714" s="417"/>
    </row>
    <row r="1715" spans="1:19" ht="20.149999999999999" customHeight="1" x14ac:dyDescent="0.2">
      <c r="A1715" s="422"/>
      <c r="B1715" s="417"/>
      <c r="C1715" s="417"/>
      <c r="D1715" s="417"/>
      <c r="E1715" s="417"/>
      <c r="F1715" s="417"/>
      <c r="G1715" s="417"/>
      <c r="H1715" s="421"/>
      <c r="I1715" s="417"/>
    </row>
    <row r="1716" spans="1:19" ht="20.149999999999999" customHeight="1" x14ac:dyDescent="0.2">
      <c r="A1716" s="422"/>
      <c r="B1716" s="417"/>
      <c r="C1716" s="417"/>
      <c r="D1716" s="417"/>
      <c r="E1716" s="417"/>
      <c r="F1716" s="417"/>
      <c r="G1716" s="417"/>
      <c r="H1716" s="421"/>
      <c r="I1716" s="417"/>
    </row>
    <row r="1717" spans="1:19" ht="20.149999999999999" customHeight="1" x14ac:dyDescent="0.2">
      <c r="A1717" s="422"/>
      <c r="B1717" s="417"/>
      <c r="C1717" s="417"/>
      <c r="D1717" s="417"/>
      <c r="E1717" s="417"/>
      <c r="F1717" s="417"/>
      <c r="G1717" s="417"/>
      <c r="H1717" s="421"/>
      <c r="I1717" s="417"/>
    </row>
    <row r="1718" spans="1:19" ht="20.149999999999999" customHeight="1" x14ac:dyDescent="0.2">
      <c r="A1718" s="422"/>
      <c r="B1718" s="417"/>
      <c r="C1718" s="417"/>
      <c r="D1718" s="417"/>
      <c r="E1718" s="417"/>
      <c r="F1718" s="417"/>
      <c r="G1718" s="417"/>
      <c r="H1718" s="421"/>
      <c r="I1718" s="417"/>
    </row>
    <row r="1719" spans="1:19" ht="20.149999999999999" customHeight="1" thickBot="1" x14ac:dyDescent="0.25">
      <c r="A1719" s="420"/>
      <c r="B1719" s="419"/>
      <c r="C1719" s="419"/>
      <c r="D1719" s="419"/>
      <c r="E1719" s="419"/>
      <c r="F1719" s="419"/>
      <c r="G1719" s="419"/>
      <c r="H1719" s="418"/>
      <c r="I1719" s="417"/>
    </row>
    <row r="1720" spans="1:19" ht="20.149999999999999" customHeight="1" thickBot="1" x14ac:dyDescent="0.25">
      <c r="A1720" s="416" t="s">
        <v>6116</v>
      </c>
      <c r="B1720" s="415" t="s">
        <v>6115</v>
      </c>
      <c r="C1720" s="415" t="s">
        <v>6114</v>
      </c>
      <c r="D1720" s="414"/>
    </row>
    <row r="1721" spans="1:19" ht="20.149999999999999" customHeight="1" thickBot="1" x14ac:dyDescent="0.35">
      <c r="A1721" s="465" t="str">
        <f t="shared" ref="A1721:C1722" si="303">A1678</f>
        <v>令和</v>
      </c>
      <c r="B1721" s="469">
        <f t="shared" si="303"/>
        <v>0</v>
      </c>
      <c r="C1721" s="789" t="str">
        <f>C1678</f>
        <v>年度　多面的機能支払交付金に係る作業日報</v>
      </c>
      <c r="D1721" s="789"/>
      <c r="E1721" s="789"/>
      <c r="F1721" s="789"/>
      <c r="G1721" s="463" t="s">
        <v>6132</v>
      </c>
      <c r="H1721" s="462">
        <f t="shared" ref="H1721:H1764" si="304">H1678+1</f>
        <v>41</v>
      </c>
      <c r="I1721" s="461">
        <f t="shared" ref="I1721:I1764" si="305">H1721</f>
        <v>41</v>
      </c>
      <c r="J1721" s="455">
        <f t="shared" ref="J1721" si="306">F1722</f>
        <v>0</v>
      </c>
      <c r="K1721" s="455">
        <f t="shared" ref="K1721" si="307">B1723</f>
        <v>0</v>
      </c>
      <c r="L1721" s="460" t="e">
        <f t="shared" ref="L1721" si="308">F1723-J1724</f>
        <v>#VALUE!</v>
      </c>
      <c r="M1721" s="459">
        <f t="shared" ref="M1721" si="309">B1753</f>
        <v>0</v>
      </c>
      <c r="N1721" s="459">
        <f t="shared" ref="N1721" si="310">E1753</f>
        <v>0</v>
      </c>
      <c r="O1721" s="455">
        <f t="shared" ref="O1721" si="311">B1725</f>
        <v>0</v>
      </c>
      <c r="P1721" s="455">
        <f t="shared" ref="P1721" si="312">D1725</f>
        <v>0</v>
      </c>
      <c r="Q1721" s="455">
        <f t="shared" ref="Q1721" si="313">F1725</f>
        <v>0</v>
      </c>
      <c r="R1721" s="1">
        <f t="shared" ref="R1721" si="314">B1729</f>
        <v>0</v>
      </c>
      <c r="S1721" s="1">
        <f t="shared" ref="S1721" si="315">D1729</f>
        <v>0</v>
      </c>
    </row>
    <row r="1722" spans="1:19" ht="20.149999999999999" customHeight="1" thickBot="1" x14ac:dyDescent="0.35">
      <c r="A1722" s="458" t="s">
        <v>6131</v>
      </c>
      <c r="B1722" s="501">
        <f t="shared" si="303"/>
        <v>0</v>
      </c>
      <c r="C1722" s="501"/>
      <c r="D1722" s="501"/>
      <c r="E1722" s="457" t="s">
        <v>6130</v>
      </c>
      <c r="F1722" s="512"/>
      <c r="G1722" s="513"/>
      <c r="H1722" s="514"/>
      <c r="I1722" s="456"/>
      <c r="M1722" s="455"/>
      <c r="N1722" s="455"/>
      <c r="O1722" s="455"/>
      <c r="P1722" s="455"/>
      <c r="Q1722" s="455"/>
      <c r="R1722" s="455"/>
    </row>
    <row r="1723" spans="1:19" ht="20.149999999999999" customHeight="1" x14ac:dyDescent="0.2">
      <c r="A1723" s="449" t="s">
        <v>173</v>
      </c>
      <c r="B1723" s="454"/>
      <c r="C1723" s="509" t="s">
        <v>6127</v>
      </c>
      <c r="D1723" s="509"/>
      <c r="E1723" s="454"/>
      <c r="F1723" s="453" t="str">
        <f t="shared" ref="F1723:F1724" si="316">IF((E1723-B1723)*24=0,"",(E1723-B1723)*24)</f>
        <v/>
      </c>
      <c r="G1723" s="510" t="s">
        <v>6126</v>
      </c>
      <c r="H1723" s="511"/>
      <c r="I1723" s="450"/>
    </row>
    <row r="1724" spans="1:19" ht="20.149999999999999" customHeight="1" thickBot="1" x14ac:dyDescent="0.25">
      <c r="A1724" s="445" t="s">
        <v>6128</v>
      </c>
      <c r="B1724" s="452"/>
      <c r="C1724" s="492" t="s">
        <v>6127</v>
      </c>
      <c r="D1724" s="492"/>
      <c r="E1724" s="452"/>
      <c r="F1724" s="451" t="str">
        <f t="shared" si="316"/>
        <v/>
      </c>
      <c r="G1724" s="493" t="s">
        <v>6126</v>
      </c>
      <c r="H1724" s="494"/>
      <c r="I1724" s="450"/>
      <c r="J1724" s="1">
        <f t="shared" ref="J1724" si="317">IF(F1724="",0,F1724)</f>
        <v>0</v>
      </c>
    </row>
    <row r="1725" spans="1:19" ht="20.149999999999999" customHeight="1" thickTop="1" x14ac:dyDescent="0.2">
      <c r="A1725" s="449" t="s">
        <v>6125</v>
      </c>
      <c r="B1725" s="497"/>
      <c r="C1725" s="498"/>
      <c r="D1725" s="497"/>
      <c r="E1725" s="498"/>
      <c r="F1725" s="497"/>
      <c r="G1725" s="498"/>
      <c r="H1725" s="448"/>
      <c r="I1725" s="441"/>
    </row>
    <row r="1726" spans="1:19" ht="20.149999999999999" customHeight="1" x14ac:dyDescent="0.2">
      <c r="A1726" s="447" t="s">
        <v>6124</v>
      </c>
      <c r="B1726" s="499" t="str">
        <f>IF(B$1725="","",(IFERROR(VLOOKUP(B$1725,【選択肢】!$K$3:$O$74,2,)," ")))</f>
        <v/>
      </c>
      <c r="C1726" s="500"/>
      <c r="D1726" s="499" t="str">
        <f>IF(D$1725="","",(IFERROR(VLOOKUP(D$1725,【選択肢】!$K$3:$O$74,2,)," ")))</f>
        <v/>
      </c>
      <c r="E1726" s="500"/>
      <c r="F1726" s="499" t="str">
        <f>IF(F$1725="","",(IFERROR(VLOOKUP(F$1725,【選択肢】!$K$3:$O$74,2,)," ")))</f>
        <v/>
      </c>
      <c r="G1726" s="500"/>
      <c r="H1726" s="446"/>
      <c r="I1726" s="441"/>
    </row>
    <row r="1727" spans="1:19" ht="20.149999999999999" customHeight="1" x14ac:dyDescent="0.2">
      <c r="A1727" s="447" t="s">
        <v>5</v>
      </c>
      <c r="B1727" s="499" t="str">
        <f>IF(B$1725="","",(IFERROR(VLOOKUP(B$1725,【選択肢】!$K$3:$O$74,4,)," ")))</f>
        <v/>
      </c>
      <c r="C1727" s="500"/>
      <c r="D1727" s="499" t="str">
        <f>IF(D$1725="","",(IFERROR(VLOOKUP(D$1725,【選択肢】!$K$3:$O$74,4,)," ")))</f>
        <v/>
      </c>
      <c r="E1727" s="500"/>
      <c r="F1727" s="499" t="str">
        <f>IF(F$1725="","",(IFERROR(VLOOKUP(F$1725,【選択肢】!$K$3:$O$74,4,)," ")))</f>
        <v/>
      </c>
      <c r="G1727" s="500"/>
      <c r="H1727" s="446"/>
      <c r="I1727" s="441"/>
    </row>
    <row r="1728" spans="1:19" ht="20.149999999999999" customHeight="1" x14ac:dyDescent="0.2">
      <c r="A1728" s="445" t="s">
        <v>6123</v>
      </c>
      <c r="B1728" s="499" t="str">
        <f>IF(B$1725="","",(IFERROR(VLOOKUP(B$1725,【選択肢】!$K$3:$O$74,5,)," ")))</f>
        <v/>
      </c>
      <c r="C1728" s="500"/>
      <c r="D1728" s="499" t="str">
        <f>IF(D$1725="","",(IFERROR(VLOOKUP(D$1725,【選択肢】!$K$3:$O$74,5,)," ")))</f>
        <v/>
      </c>
      <c r="E1728" s="500"/>
      <c r="F1728" s="499" t="str">
        <f>IF(F$1725="","",(IFERROR(VLOOKUP(F$1725,【選択肢】!$K$3:$O$74,5,)," ")))</f>
        <v/>
      </c>
      <c r="G1728" s="500"/>
      <c r="H1728" s="444"/>
      <c r="I1728" s="441"/>
    </row>
    <row r="1729" spans="1:9" ht="20.149999999999999" customHeight="1" thickBot="1" x14ac:dyDescent="0.25">
      <c r="A1729" s="443" t="s">
        <v>12</v>
      </c>
      <c r="B1729" s="488"/>
      <c r="C1729" s="489"/>
      <c r="D1729" s="488"/>
      <c r="E1729" s="489"/>
      <c r="F1729" s="490"/>
      <c r="G1729" s="491"/>
      <c r="H1729" s="442"/>
      <c r="I1729" s="441"/>
    </row>
    <row r="1730" spans="1:9" ht="20.149999999999999" customHeight="1" x14ac:dyDescent="0.2">
      <c r="A1730" s="502" t="s">
        <v>6122</v>
      </c>
      <c r="B1730" s="503"/>
      <c r="C1730" s="503"/>
      <c r="D1730" s="503"/>
      <c r="E1730" s="503"/>
      <c r="F1730" s="503"/>
      <c r="G1730" s="503"/>
      <c r="H1730" s="504"/>
      <c r="I1730" s="467"/>
    </row>
    <row r="1731" spans="1:9" ht="20.149999999999999" customHeight="1" x14ac:dyDescent="0.2">
      <c r="A1731" s="440" t="s">
        <v>29</v>
      </c>
      <c r="B1731" s="439" t="s">
        <v>2</v>
      </c>
      <c r="C1731" s="438" t="s">
        <v>6112</v>
      </c>
      <c r="D1731" s="437" t="s">
        <v>6121</v>
      </c>
      <c r="E1731" s="440" t="s">
        <v>29</v>
      </c>
      <c r="F1731" s="439" t="s">
        <v>2</v>
      </c>
      <c r="G1731" s="438" t="s">
        <v>6112</v>
      </c>
      <c r="H1731" s="437" t="s">
        <v>6121</v>
      </c>
      <c r="I1731" s="467"/>
    </row>
    <row r="1732" spans="1:9" ht="20.149999999999999" customHeight="1" x14ac:dyDescent="0.2">
      <c r="A1732" s="433"/>
      <c r="B1732" s="435"/>
      <c r="C1732" s="431" t="str">
        <f>IF(ISERROR(VLOOKUP($A1732,参加者名簿!$A:$D,2,FALSE))=TRUE,"",VLOOKUP($A1732,参加者名簿!$A:$D,2,FALSE))</f>
        <v/>
      </c>
      <c r="D1732" s="434"/>
      <c r="E1732" s="433"/>
      <c r="F1732" s="435"/>
      <c r="G1732" s="431" t="str">
        <f>IF(ISERROR(VLOOKUP($E1732,参加者名簿!$A:$D,2,FALSE))=TRUE,"",VLOOKUP($E1732,参加者名簿!$A:$D,2,FALSE))</f>
        <v/>
      </c>
      <c r="H1732" s="430"/>
      <c r="I1732" s="417"/>
    </row>
    <row r="1733" spans="1:9" ht="20.149999999999999" customHeight="1" x14ac:dyDescent="0.2">
      <c r="A1733" s="433"/>
      <c r="B1733" s="435"/>
      <c r="C1733" s="431" t="str">
        <f>IF(ISERROR(VLOOKUP($A1733,参加者名簿!$A:$D,2,FALSE))=TRUE,"",VLOOKUP($A1733,参加者名簿!$A:$D,2,FALSE))</f>
        <v/>
      </c>
      <c r="D1733" s="434"/>
      <c r="E1733" s="433"/>
      <c r="F1733" s="435"/>
      <c r="G1733" s="431" t="str">
        <f>IF(ISERROR(VLOOKUP($E1733,参加者名簿!$A:$D,2,FALSE))=TRUE,"",VLOOKUP($E1733,参加者名簿!$A:$D,2,FALSE))</f>
        <v/>
      </c>
      <c r="H1733" s="430"/>
      <c r="I1733" s="417"/>
    </row>
    <row r="1734" spans="1:9" ht="20.149999999999999" customHeight="1" x14ac:dyDescent="0.2">
      <c r="A1734" s="433"/>
      <c r="B1734" s="435"/>
      <c r="C1734" s="431" t="str">
        <f>IF(ISERROR(VLOOKUP($A1734,参加者名簿!$A:$D,2,FALSE))=TRUE,"",VLOOKUP($A1734,参加者名簿!$A:$D,2,FALSE))</f>
        <v/>
      </c>
      <c r="D1734" s="434"/>
      <c r="E1734" s="433"/>
      <c r="F1734" s="435"/>
      <c r="G1734" s="431" t="str">
        <f>IF(ISERROR(VLOOKUP($E1734,参加者名簿!$A:$D,2,FALSE))=TRUE,"",VLOOKUP($E1734,参加者名簿!$A:$D,2,FALSE))</f>
        <v/>
      </c>
      <c r="H1734" s="430"/>
      <c r="I1734" s="417"/>
    </row>
    <row r="1735" spans="1:9" ht="20.149999999999999" customHeight="1" x14ac:dyDescent="0.2">
      <c r="A1735" s="433"/>
      <c r="B1735" s="435"/>
      <c r="C1735" s="431" t="str">
        <f>IF(ISERROR(VLOOKUP($A1735,参加者名簿!$A:$D,2,FALSE))=TRUE,"",VLOOKUP($A1735,参加者名簿!$A:$D,2,FALSE))</f>
        <v/>
      </c>
      <c r="D1735" s="434"/>
      <c r="E1735" s="433"/>
      <c r="F1735" s="435"/>
      <c r="G1735" s="431" t="str">
        <f>IF(ISERROR(VLOOKUP($E1735,参加者名簿!$A:$D,2,FALSE))=TRUE,"",VLOOKUP($E1735,参加者名簿!$A:$D,2,FALSE))</f>
        <v/>
      </c>
      <c r="H1735" s="430"/>
      <c r="I1735" s="417"/>
    </row>
    <row r="1736" spans="1:9" ht="20.149999999999999" customHeight="1" x14ac:dyDescent="0.2">
      <c r="A1736" s="433"/>
      <c r="B1736" s="435"/>
      <c r="C1736" s="431" t="str">
        <f>IF(ISERROR(VLOOKUP($A1736,参加者名簿!$A:$D,2,FALSE))=TRUE,"",VLOOKUP($A1736,参加者名簿!$A:$D,2,FALSE))</f>
        <v/>
      </c>
      <c r="D1736" s="434"/>
      <c r="E1736" s="433"/>
      <c r="F1736" s="435"/>
      <c r="G1736" s="431" t="str">
        <f>IF(ISERROR(VLOOKUP($E1736,参加者名簿!$A:$D,2,FALSE))=TRUE,"",VLOOKUP($E1736,参加者名簿!$A:$D,2,FALSE))</f>
        <v/>
      </c>
      <c r="H1736" s="430"/>
      <c r="I1736" s="417"/>
    </row>
    <row r="1737" spans="1:9" ht="20.149999999999999" customHeight="1" x14ac:dyDescent="0.2">
      <c r="A1737" s="433"/>
      <c r="B1737" s="435"/>
      <c r="C1737" s="431" t="str">
        <f>IF(ISERROR(VLOOKUP($A1737,参加者名簿!$A:$D,2,FALSE))=TRUE,"",VLOOKUP($A1737,参加者名簿!$A:$D,2,FALSE))</f>
        <v/>
      </c>
      <c r="D1737" s="434"/>
      <c r="E1737" s="433"/>
      <c r="F1737" s="435"/>
      <c r="G1737" s="431" t="str">
        <f>IF(ISERROR(VLOOKUP($E1737,参加者名簿!$A:$D,2,FALSE))=TRUE,"",VLOOKUP($E1737,参加者名簿!$A:$D,2,FALSE))</f>
        <v/>
      </c>
      <c r="H1737" s="430"/>
      <c r="I1737" s="417"/>
    </row>
    <row r="1738" spans="1:9" ht="20.149999999999999" customHeight="1" x14ac:dyDescent="0.2">
      <c r="A1738" s="433"/>
      <c r="B1738" s="432"/>
      <c r="C1738" s="431" t="str">
        <f>IF(ISERROR(VLOOKUP($A1738,参加者名簿!$A:$D,2,FALSE))=TRUE,"",VLOOKUP($A1738,参加者名簿!$A:$D,2,FALSE))</f>
        <v/>
      </c>
      <c r="D1738" s="434"/>
      <c r="E1738" s="433"/>
      <c r="F1738" s="435"/>
      <c r="G1738" s="431" t="str">
        <f>IF(ISERROR(VLOOKUP($E1738,参加者名簿!$A:$D,2,FALSE))=TRUE,"",VLOOKUP($E1738,参加者名簿!$A:$D,2,FALSE))</f>
        <v/>
      </c>
      <c r="H1738" s="430"/>
      <c r="I1738" s="417"/>
    </row>
    <row r="1739" spans="1:9" ht="20.149999999999999" customHeight="1" x14ac:dyDescent="0.2">
      <c r="A1739" s="433"/>
      <c r="B1739" s="432"/>
      <c r="C1739" s="431" t="str">
        <f>IF(ISERROR(VLOOKUP($A1739,参加者名簿!$A:$D,2,FALSE))=TRUE,"",VLOOKUP($A1739,参加者名簿!$A:$D,2,FALSE))</f>
        <v/>
      </c>
      <c r="D1739" s="434"/>
      <c r="E1739" s="433"/>
      <c r="F1739" s="435"/>
      <c r="G1739" s="431" t="str">
        <f>IF(ISERROR(VLOOKUP($E1739,参加者名簿!$A:$D,2,FALSE))=TRUE,"",VLOOKUP($E1739,参加者名簿!$A:$D,2,FALSE))</f>
        <v/>
      </c>
      <c r="H1739" s="430"/>
      <c r="I1739" s="417"/>
    </row>
    <row r="1740" spans="1:9" ht="20.149999999999999" customHeight="1" x14ac:dyDescent="0.2">
      <c r="A1740" s="433"/>
      <c r="B1740" s="432"/>
      <c r="C1740" s="431" t="str">
        <f>IF(ISERROR(VLOOKUP($A1740,参加者名簿!$A:$D,2,FALSE))=TRUE,"",VLOOKUP($A1740,参加者名簿!$A:$D,2,FALSE))</f>
        <v/>
      </c>
      <c r="D1740" s="434"/>
      <c r="E1740" s="433"/>
      <c r="F1740" s="435"/>
      <c r="G1740" s="431" t="str">
        <f>IF(ISERROR(VLOOKUP($E1740,参加者名簿!$A:$D,2,FALSE))=TRUE,"",VLOOKUP($E1740,参加者名簿!$A:$D,2,FALSE))</f>
        <v/>
      </c>
      <c r="H1740" s="430"/>
      <c r="I1740" s="417"/>
    </row>
    <row r="1741" spans="1:9" ht="20.149999999999999" customHeight="1" x14ac:dyDescent="0.2">
      <c r="A1741" s="433"/>
      <c r="B1741" s="432"/>
      <c r="C1741" s="431" t="str">
        <f>IF(ISERROR(VLOOKUP($A1741,参加者名簿!$A:$D,2,FALSE))=TRUE,"",VLOOKUP($A1741,参加者名簿!$A:$D,2,FALSE))</f>
        <v/>
      </c>
      <c r="D1741" s="434"/>
      <c r="E1741" s="433"/>
      <c r="F1741" s="435"/>
      <c r="G1741" s="431" t="str">
        <f>IF(ISERROR(VLOOKUP($E1741,参加者名簿!$A:$D,2,FALSE))=TRUE,"",VLOOKUP($E1741,参加者名簿!$A:$D,2,FALSE))</f>
        <v/>
      </c>
      <c r="H1741" s="430"/>
      <c r="I1741" s="417"/>
    </row>
    <row r="1742" spans="1:9" ht="20.149999999999999" customHeight="1" x14ac:dyDescent="0.2">
      <c r="A1742" s="433"/>
      <c r="B1742" s="432"/>
      <c r="C1742" s="431" t="str">
        <f>IF(ISERROR(VLOOKUP($A1742,参加者名簿!$A:$D,2,FALSE))=TRUE,"",VLOOKUP($A1742,参加者名簿!$A:$D,2,FALSE))</f>
        <v/>
      </c>
      <c r="D1742" s="434"/>
      <c r="E1742" s="433"/>
      <c r="F1742" s="435"/>
      <c r="G1742" s="431" t="str">
        <f>IF(ISERROR(VLOOKUP($E1742,参加者名簿!$A:$D,2,FALSE))=TRUE,"",VLOOKUP($E1742,参加者名簿!$A:$D,2,FALSE))</f>
        <v/>
      </c>
      <c r="H1742" s="430"/>
      <c r="I1742" s="417"/>
    </row>
    <row r="1743" spans="1:9" ht="20.149999999999999" customHeight="1" x14ac:dyDescent="0.2">
      <c r="A1743" s="433"/>
      <c r="B1743" s="432"/>
      <c r="C1743" s="431" t="str">
        <f>IF(ISERROR(VLOOKUP($A1743,参加者名簿!$A:$D,2,FALSE))=TRUE,"",VLOOKUP($A1743,参加者名簿!$A:$D,2,FALSE))</f>
        <v/>
      </c>
      <c r="D1743" s="434"/>
      <c r="E1743" s="433"/>
      <c r="F1743" s="435"/>
      <c r="G1743" s="431" t="str">
        <f>IF(ISERROR(VLOOKUP($E1743,参加者名簿!$A:$D,2,FALSE))=TRUE,"",VLOOKUP($E1743,参加者名簿!$A:$D,2,FALSE))</f>
        <v/>
      </c>
      <c r="H1743" s="430"/>
      <c r="I1743" s="417"/>
    </row>
    <row r="1744" spans="1:9" ht="20.149999999999999" customHeight="1" x14ac:dyDescent="0.2">
      <c r="A1744" s="433"/>
      <c r="B1744" s="432"/>
      <c r="C1744" s="431" t="str">
        <f>IF(ISERROR(VLOOKUP($A1744,参加者名簿!$A:$D,2,FALSE))=TRUE,"",VLOOKUP($A1744,参加者名簿!$A:$D,2,FALSE))</f>
        <v/>
      </c>
      <c r="D1744" s="434"/>
      <c r="E1744" s="433"/>
      <c r="F1744" s="435"/>
      <c r="G1744" s="431" t="str">
        <f>IF(ISERROR(VLOOKUP($E1744,参加者名簿!$A:$D,2,FALSE))=TRUE,"",VLOOKUP($E1744,参加者名簿!$A:$D,2,FALSE))</f>
        <v/>
      </c>
      <c r="H1744" s="430"/>
      <c r="I1744" s="417"/>
    </row>
    <row r="1745" spans="1:9" ht="20.149999999999999" customHeight="1" x14ac:dyDescent="0.2">
      <c r="A1745" s="433"/>
      <c r="B1745" s="432"/>
      <c r="C1745" s="431" t="str">
        <f>IF(ISERROR(VLOOKUP($A1745,参加者名簿!$A:$D,2,FALSE))=TRUE,"",VLOOKUP($A1745,参加者名簿!$A:$D,2,FALSE))</f>
        <v/>
      </c>
      <c r="D1745" s="434"/>
      <c r="E1745" s="433"/>
      <c r="F1745" s="435"/>
      <c r="G1745" s="431" t="str">
        <f>IF(ISERROR(VLOOKUP($E1745,参加者名簿!$A:$D,2,FALSE))=TRUE,"",VLOOKUP($E1745,参加者名簿!$A:$D,2,FALSE))</f>
        <v/>
      </c>
      <c r="H1745" s="430"/>
      <c r="I1745" s="417"/>
    </row>
    <row r="1746" spans="1:9" ht="20.149999999999999" customHeight="1" x14ac:dyDescent="0.2">
      <c r="A1746" s="433"/>
      <c r="B1746" s="432"/>
      <c r="C1746" s="431" t="str">
        <f>IF(ISERROR(VLOOKUP($A1746,参加者名簿!$A:$D,2,FALSE))=TRUE,"",VLOOKUP($A1746,参加者名簿!$A:$D,2,FALSE))</f>
        <v/>
      </c>
      <c r="D1746" s="434"/>
      <c r="E1746" s="433"/>
      <c r="F1746" s="435"/>
      <c r="G1746" s="431" t="str">
        <f>IF(ISERROR(VLOOKUP($E1746,参加者名簿!$A:$D,2,FALSE))=TRUE,"",VLOOKUP($E1746,参加者名簿!$A:$D,2,FALSE))</f>
        <v/>
      </c>
      <c r="H1746" s="430"/>
      <c r="I1746" s="417"/>
    </row>
    <row r="1747" spans="1:9" ht="20.149999999999999" customHeight="1" x14ac:dyDescent="0.2">
      <c r="A1747" s="433"/>
      <c r="B1747" s="432"/>
      <c r="C1747" s="431" t="str">
        <f>IF(ISERROR(VLOOKUP($A1747,参加者名簿!$A:$D,2,FALSE))=TRUE,"",VLOOKUP($A1747,参加者名簿!$A:$D,2,FALSE))</f>
        <v/>
      </c>
      <c r="D1747" s="434"/>
      <c r="E1747" s="433"/>
      <c r="F1747" s="432"/>
      <c r="G1747" s="431" t="str">
        <f>IF(ISERROR(VLOOKUP($E1747,参加者名簿!$A:$D,2,FALSE))=TRUE,"",VLOOKUP($E1747,参加者名簿!$A:$D,2,FALSE))</f>
        <v/>
      </c>
      <c r="H1747" s="430"/>
      <c r="I1747" s="417"/>
    </row>
    <row r="1748" spans="1:9" ht="20.149999999999999" customHeight="1" x14ac:dyDescent="0.2">
      <c r="A1748" s="433"/>
      <c r="B1748" s="432"/>
      <c r="C1748" s="431" t="str">
        <f>IF(ISERROR(VLOOKUP($A1748,参加者名簿!$A:$D,2,FALSE))=TRUE,"",VLOOKUP($A1748,参加者名簿!$A:$D,2,FALSE))</f>
        <v/>
      </c>
      <c r="D1748" s="434"/>
      <c r="E1748" s="433"/>
      <c r="F1748" s="432"/>
      <c r="G1748" s="431" t="str">
        <f>IF(ISERROR(VLOOKUP($E1748,参加者名簿!$A:$D,2,FALSE))=TRUE,"",VLOOKUP($E1748,参加者名簿!$A:$D,2,FALSE))</f>
        <v/>
      </c>
      <c r="H1748" s="430"/>
      <c r="I1748" s="417"/>
    </row>
    <row r="1749" spans="1:9" ht="20.149999999999999" customHeight="1" x14ac:dyDescent="0.2">
      <c r="A1749" s="433"/>
      <c r="B1749" s="432"/>
      <c r="C1749" s="431" t="str">
        <f>IF(ISERROR(VLOOKUP($A1749,参加者名簿!$A:$D,2,FALSE))=TRUE,"",VLOOKUP($A1749,参加者名簿!$A:$D,2,FALSE))</f>
        <v/>
      </c>
      <c r="D1749" s="434"/>
      <c r="E1749" s="433"/>
      <c r="F1749" s="432"/>
      <c r="G1749" s="431" t="str">
        <f>IF(ISERROR(VLOOKUP($E1749,参加者名簿!$A:$D,2,FALSE))=TRUE,"",VLOOKUP($E1749,参加者名簿!$A:$D,2,FALSE))</f>
        <v/>
      </c>
      <c r="H1749" s="430"/>
      <c r="I1749" s="417"/>
    </row>
    <row r="1750" spans="1:9" ht="20.149999999999999" customHeight="1" x14ac:dyDescent="0.2">
      <c r="A1750" s="433"/>
      <c r="B1750" s="432"/>
      <c r="C1750" s="431" t="str">
        <f>IF(ISERROR(VLOOKUP($A1750,参加者名簿!$A:$D,2,FALSE))=TRUE,"",VLOOKUP($A1750,参加者名簿!$A:$D,2,FALSE))</f>
        <v/>
      </c>
      <c r="D1750" s="434"/>
      <c r="E1750" s="433"/>
      <c r="F1750" s="432"/>
      <c r="G1750" s="431" t="str">
        <f>IF(ISERROR(VLOOKUP($E1750,参加者名簿!$A:$D,2,FALSE))=TRUE,"",VLOOKUP($E1750,参加者名簿!$A:$D,2,FALSE))</f>
        <v/>
      </c>
      <c r="H1750" s="430"/>
      <c r="I1750" s="417"/>
    </row>
    <row r="1751" spans="1:9" ht="20.149999999999999" customHeight="1" x14ac:dyDescent="0.2">
      <c r="A1751" s="433"/>
      <c r="B1751" s="432"/>
      <c r="C1751" s="431" t="str">
        <f>IF(ISERROR(VLOOKUP($A1751,参加者名簿!$A:$D,2,FALSE))=TRUE,"",VLOOKUP($A1751,参加者名簿!$A:$D,2,FALSE))</f>
        <v/>
      </c>
      <c r="D1751" s="434"/>
      <c r="E1751" s="433"/>
      <c r="F1751" s="432"/>
      <c r="G1751" s="431" t="str">
        <f>IF(ISERROR(VLOOKUP($E1751,参加者名簿!$A:$D,2,FALSE))=TRUE,"",VLOOKUP($E1751,参加者名簿!$A:$D,2,FALSE))</f>
        <v/>
      </c>
      <c r="H1751" s="430"/>
      <c r="I1751" s="417"/>
    </row>
    <row r="1752" spans="1:9" ht="20.149999999999999" customHeight="1" thickBot="1" x14ac:dyDescent="0.25">
      <c r="A1752" s="433"/>
      <c r="B1752" s="432"/>
      <c r="C1752" s="431" t="str">
        <f>IF(ISERROR(VLOOKUP($A1752,参加者名簿!$A:$D,2,FALSE))=TRUE,"",VLOOKUP($A1752,参加者名簿!$A:$D,2,FALSE))</f>
        <v/>
      </c>
      <c r="D1752" s="434"/>
      <c r="E1752" s="433"/>
      <c r="F1752" s="432"/>
      <c r="G1752" s="431" t="str">
        <f>IF(ISERROR(VLOOKUP($E1752,参加者名簿!$A:$D,2,FALSE))=TRUE,"",VLOOKUP($E1752,参加者名簿!$A:$D,2,FALSE))</f>
        <v/>
      </c>
      <c r="H1752" s="430"/>
      <c r="I1752" s="417"/>
    </row>
    <row r="1753" spans="1:9" ht="20.149999999999999" customHeight="1" thickBot="1" x14ac:dyDescent="0.25">
      <c r="A1753" s="429" t="s">
        <v>6120</v>
      </c>
      <c r="B1753" s="428">
        <f t="shared" ref="B1753" si="318">COUNTIFS(C1732:C1752,"農業者",D1732:D1752,"○")+COUNTIFS(G1732:G1752,"農業者",H1732:H1752,"○")</f>
        <v>0</v>
      </c>
      <c r="C1753" s="505" t="s">
        <v>6119</v>
      </c>
      <c r="D1753" s="506"/>
      <c r="E1753" s="428">
        <f t="shared" ref="E1753" si="319">COUNTIFS(C1732:C1752,"農業者以外",D1732:D1752,"○")+COUNTIFS(G1732:G1752,"農業者以外",H1732:H1752,"○")</f>
        <v>0</v>
      </c>
      <c r="F1753" s="468" t="s">
        <v>6118</v>
      </c>
      <c r="G1753" s="495">
        <f t="shared" ref="G1753" si="320">SUMIF(D1732:D1752,"○",B1732:B1752)+SUMIF(H1732:H1752,"○",F1732:F1752)</f>
        <v>0</v>
      </c>
      <c r="H1753" s="496"/>
      <c r="I1753" s="426"/>
    </row>
    <row r="1754" spans="1:9" ht="20.149999999999999" customHeight="1" x14ac:dyDescent="0.2">
      <c r="A1754" s="425" t="s">
        <v>6117</v>
      </c>
      <c r="B1754" s="424"/>
      <c r="C1754" s="424"/>
      <c r="D1754" s="424"/>
      <c r="E1754" s="424"/>
      <c r="F1754" s="424"/>
      <c r="G1754" s="424"/>
      <c r="H1754" s="423"/>
      <c r="I1754" s="417"/>
    </row>
    <row r="1755" spans="1:9" ht="20.149999999999999" customHeight="1" x14ac:dyDescent="0.2">
      <c r="A1755" s="422"/>
      <c r="B1755" s="417"/>
      <c r="C1755" s="417"/>
      <c r="D1755" s="417"/>
      <c r="E1755" s="417"/>
      <c r="F1755" s="417"/>
      <c r="G1755" s="417"/>
      <c r="H1755" s="421"/>
      <c r="I1755" s="417"/>
    </row>
    <row r="1756" spans="1:9" ht="20.149999999999999" customHeight="1" x14ac:dyDescent="0.2">
      <c r="A1756" s="422"/>
      <c r="B1756" s="417"/>
      <c r="C1756" s="417"/>
      <c r="D1756" s="417"/>
      <c r="E1756" s="417"/>
      <c r="F1756" s="417"/>
      <c r="G1756" s="417"/>
      <c r="H1756" s="421"/>
      <c r="I1756" s="417"/>
    </row>
    <row r="1757" spans="1:9" ht="20.149999999999999" customHeight="1" x14ac:dyDescent="0.2">
      <c r="A1757" s="422"/>
      <c r="B1757" s="417"/>
      <c r="C1757" s="417"/>
      <c r="D1757" s="417"/>
      <c r="E1757" s="417"/>
      <c r="F1757" s="417"/>
      <c r="G1757" s="417"/>
      <c r="H1757" s="421"/>
      <c r="I1757" s="417"/>
    </row>
    <row r="1758" spans="1:9" ht="20.149999999999999" customHeight="1" x14ac:dyDescent="0.2">
      <c r="A1758" s="422"/>
      <c r="B1758" s="417"/>
      <c r="C1758" s="417"/>
      <c r="D1758" s="417"/>
      <c r="E1758" s="417"/>
      <c r="F1758" s="417"/>
      <c r="G1758" s="417"/>
      <c r="H1758" s="421"/>
      <c r="I1758" s="417"/>
    </row>
    <row r="1759" spans="1:9" ht="20.149999999999999" customHeight="1" x14ac:dyDescent="0.2">
      <c r="A1759" s="422"/>
      <c r="B1759" s="417"/>
      <c r="C1759" s="417"/>
      <c r="D1759" s="417"/>
      <c r="E1759" s="417"/>
      <c r="F1759" s="417"/>
      <c r="G1759" s="417"/>
      <c r="H1759" s="421"/>
      <c r="I1759" s="417"/>
    </row>
    <row r="1760" spans="1:9" ht="20.149999999999999" customHeight="1" x14ac:dyDescent="0.2">
      <c r="A1760" s="422"/>
      <c r="B1760" s="417"/>
      <c r="C1760" s="417"/>
      <c r="D1760" s="417"/>
      <c r="E1760" s="417"/>
      <c r="F1760" s="417"/>
      <c r="G1760" s="417"/>
      <c r="H1760" s="421"/>
      <c r="I1760" s="417"/>
    </row>
    <row r="1761" spans="1:19" ht="20.149999999999999" customHeight="1" x14ac:dyDescent="0.2">
      <c r="A1761" s="422"/>
      <c r="B1761" s="417"/>
      <c r="C1761" s="417"/>
      <c r="D1761" s="417"/>
      <c r="E1761" s="417"/>
      <c r="F1761" s="417"/>
      <c r="G1761" s="417"/>
      <c r="H1761" s="421"/>
      <c r="I1761" s="417"/>
    </row>
    <row r="1762" spans="1:19" ht="20.149999999999999" customHeight="1" thickBot="1" x14ac:dyDescent="0.25">
      <c r="A1762" s="420"/>
      <c r="B1762" s="419"/>
      <c r="C1762" s="419"/>
      <c r="D1762" s="419"/>
      <c r="E1762" s="419"/>
      <c r="F1762" s="419"/>
      <c r="G1762" s="419"/>
      <c r="H1762" s="418"/>
      <c r="I1762" s="417"/>
    </row>
    <row r="1763" spans="1:19" ht="20.149999999999999" customHeight="1" thickBot="1" x14ac:dyDescent="0.25">
      <c r="A1763" s="416" t="s">
        <v>6116</v>
      </c>
      <c r="B1763" s="415" t="s">
        <v>6115</v>
      </c>
      <c r="C1763" s="415" t="s">
        <v>6114</v>
      </c>
      <c r="D1763" s="414"/>
    </row>
    <row r="1764" spans="1:19" ht="20.149999999999999" customHeight="1" thickBot="1" x14ac:dyDescent="0.35">
      <c r="A1764" s="465" t="str">
        <f t="shared" ref="A1764:C1765" si="321">A1721</f>
        <v>令和</v>
      </c>
      <c r="B1764" s="469">
        <f t="shared" si="321"/>
        <v>0</v>
      </c>
      <c r="C1764" s="789" t="str">
        <f>C1721</f>
        <v>年度　多面的機能支払交付金に係る作業日報</v>
      </c>
      <c r="D1764" s="789"/>
      <c r="E1764" s="789"/>
      <c r="F1764" s="789"/>
      <c r="G1764" s="463" t="s">
        <v>6132</v>
      </c>
      <c r="H1764" s="462">
        <f t="shared" si="304"/>
        <v>42</v>
      </c>
      <c r="I1764" s="461">
        <f t="shared" si="305"/>
        <v>42</v>
      </c>
      <c r="J1764" s="455">
        <f t="shared" ref="J1764" si="322">F1765</f>
        <v>0</v>
      </c>
      <c r="K1764" s="455">
        <f t="shared" ref="K1764" si="323">B1766</f>
        <v>0</v>
      </c>
      <c r="L1764" s="460" t="e">
        <f t="shared" ref="L1764" si="324">F1766-J1767</f>
        <v>#VALUE!</v>
      </c>
      <c r="M1764" s="459">
        <f t="shared" ref="M1764" si="325">B1796</f>
        <v>0</v>
      </c>
      <c r="N1764" s="459">
        <f t="shared" ref="N1764" si="326">E1796</f>
        <v>0</v>
      </c>
      <c r="O1764" s="455">
        <f t="shared" ref="O1764" si="327">B1768</f>
        <v>0</v>
      </c>
      <c r="P1764" s="455">
        <f t="shared" ref="P1764" si="328">D1768</f>
        <v>0</v>
      </c>
      <c r="Q1764" s="455">
        <f t="shared" ref="Q1764" si="329">F1768</f>
        <v>0</v>
      </c>
      <c r="R1764" s="1">
        <f t="shared" ref="R1764" si="330">B1772</f>
        <v>0</v>
      </c>
      <c r="S1764" s="1">
        <f t="shared" ref="S1764" si="331">D1772</f>
        <v>0</v>
      </c>
    </row>
    <row r="1765" spans="1:19" ht="20.149999999999999" customHeight="1" thickBot="1" x14ac:dyDescent="0.35">
      <c r="A1765" s="458" t="s">
        <v>6131</v>
      </c>
      <c r="B1765" s="501">
        <f t="shared" si="321"/>
        <v>0</v>
      </c>
      <c r="C1765" s="501"/>
      <c r="D1765" s="501"/>
      <c r="E1765" s="457" t="s">
        <v>6130</v>
      </c>
      <c r="F1765" s="512"/>
      <c r="G1765" s="513"/>
      <c r="H1765" s="514"/>
      <c r="I1765" s="456"/>
      <c r="M1765" s="455"/>
      <c r="N1765" s="455"/>
      <c r="O1765" s="455"/>
      <c r="P1765" s="455"/>
      <c r="Q1765" s="455"/>
      <c r="R1765" s="455"/>
    </row>
    <row r="1766" spans="1:19" ht="20.149999999999999" customHeight="1" x14ac:dyDescent="0.2">
      <c r="A1766" s="449" t="s">
        <v>173</v>
      </c>
      <c r="B1766" s="454"/>
      <c r="C1766" s="509" t="s">
        <v>6127</v>
      </c>
      <c r="D1766" s="509"/>
      <c r="E1766" s="454"/>
      <c r="F1766" s="453" t="str">
        <f t="shared" ref="F1766:F1767" si="332">IF((E1766-B1766)*24=0,"",(E1766-B1766)*24)</f>
        <v/>
      </c>
      <c r="G1766" s="510" t="s">
        <v>6126</v>
      </c>
      <c r="H1766" s="511"/>
      <c r="I1766" s="450"/>
    </row>
    <row r="1767" spans="1:19" ht="20.149999999999999" customHeight="1" thickBot="1" x14ac:dyDescent="0.25">
      <c r="A1767" s="445" t="s">
        <v>6128</v>
      </c>
      <c r="B1767" s="452"/>
      <c r="C1767" s="492" t="s">
        <v>6127</v>
      </c>
      <c r="D1767" s="492"/>
      <c r="E1767" s="452"/>
      <c r="F1767" s="451" t="str">
        <f t="shared" si="332"/>
        <v/>
      </c>
      <c r="G1767" s="493" t="s">
        <v>6126</v>
      </c>
      <c r="H1767" s="494"/>
      <c r="I1767" s="450"/>
      <c r="J1767" s="1">
        <f t="shared" ref="J1767" si="333">IF(F1767="",0,F1767)</f>
        <v>0</v>
      </c>
    </row>
    <row r="1768" spans="1:19" ht="20.149999999999999" customHeight="1" thickTop="1" x14ac:dyDescent="0.2">
      <c r="A1768" s="449" t="s">
        <v>6125</v>
      </c>
      <c r="B1768" s="497"/>
      <c r="C1768" s="498"/>
      <c r="D1768" s="497"/>
      <c r="E1768" s="498"/>
      <c r="F1768" s="497"/>
      <c r="G1768" s="498"/>
      <c r="H1768" s="448"/>
      <c r="I1768" s="441"/>
    </row>
    <row r="1769" spans="1:19" ht="20.149999999999999" customHeight="1" x14ac:dyDescent="0.2">
      <c r="A1769" s="447" t="s">
        <v>6124</v>
      </c>
      <c r="B1769" s="499" t="str">
        <f>IF(B$1768="","",(IFERROR(VLOOKUP(B$1768,【選択肢】!$K$3:$O$74,2,)," ")))</f>
        <v/>
      </c>
      <c r="C1769" s="500"/>
      <c r="D1769" s="499" t="str">
        <f>IF(D$1768="","",(IFERROR(VLOOKUP(D$1768,【選択肢】!$K$3:$O$74,2,)," ")))</f>
        <v/>
      </c>
      <c r="E1769" s="500"/>
      <c r="F1769" s="499" t="str">
        <f>IF(F$1768="","",(IFERROR(VLOOKUP(F$1768,【選択肢】!$K$3:$O$74,2,)," ")))</f>
        <v/>
      </c>
      <c r="G1769" s="500"/>
      <c r="H1769" s="446"/>
      <c r="I1769" s="441"/>
    </row>
    <row r="1770" spans="1:19" ht="20.149999999999999" customHeight="1" x14ac:dyDescent="0.2">
      <c r="A1770" s="447" t="s">
        <v>5</v>
      </c>
      <c r="B1770" s="499" t="str">
        <f>IF(B$1768="","",(IFERROR(VLOOKUP(B$1768,【選択肢】!$K$3:$O$74,4,)," ")))</f>
        <v/>
      </c>
      <c r="C1770" s="500"/>
      <c r="D1770" s="499" t="str">
        <f>IF(D$1768="","",(IFERROR(VLOOKUP(D$1768,【選択肢】!$K$3:$O$74,4,)," ")))</f>
        <v/>
      </c>
      <c r="E1770" s="500"/>
      <c r="F1770" s="499" t="str">
        <f>IF(F$1768="","",(IFERROR(VLOOKUP(F$1768,【選択肢】!$K$3:$O$74,4,)," ")))</f>
        <v/>
      </c>
      <c r="G1770" s="500"/>
      <c r="H1770" s="446"/>
      <c r="I1770" s="441"/>
    </row>
    <row r="1771" spans="1:19" ht="20.149999999999999" customHeight="1" x14ac:dyDescent="0.2">
      <c r="A1771" s="445" t="s">
        <v>6123</v>
      </c>
      <c r="B1771" s="499" t="str">
        <f>IF(B$1768="","",(IFERROR(VLOOKUP(B$1768,【選択肢】!$K$3:$O$74,5,)," ")))</f>
        <v/>
      </c>
      <c r="C1771" s="500"/>
      <c r="D1771" s="499" t="str">
        <f>IF(D$1768="","",(IFERROR(VLOOKUP(D$1768,【選択肢】!$K$3:$O$74,5,)," ")))</f>
        <v/>
      </c>
      <c r="E1771" s="500"/>
      <c r="F1771" s="499" t="str">
        <f>IF(F$1768="","",(IFERROR(VLOOKUP(F$1768,【選択肢】!$K$3:$O$74,5,)," ")))</f>
        <v/>
      </c>
      <c r="G1771" s="500"/>
      <c r="H1771" s="444"/>
      <c r="I1771" s="441"/>
    </row>
    <row r="1772" spans="1:19" ht="20.149999999999999" customHeight="1" thickBot="1" x14ac:dyDescent="0.25">
      <c r="A1772" s="443" t="s">
        <v>12</v>
      </c>
      <c r="B1772" s="488"/>
      <c r="C1772" s="489"/>
      <c r="D1772" s="488"/>
      <c r="E1772" s="489"/>
      <c r="F1772" s="490"/>
      <c r="G1772" s="491"/>
      <c r="H1772" s="442"/>
      <c r="I1772" s="441"/>
    </row>
    <row r="1773" spans="1:19" ht="20.149999999999999" customHeight="1" x14ac:dyDescent="0.2">
      <c r="A1773" s="502" t="s">
        <v>6122</v>
      </c>
      <c r="B1773" s="503"/>
      <c r="C1773" s="503"/>
      <c r="D1773" s="503"/>
      <c r="E1773" s="503"/>
      <c r="F1773" s="503"/>
      <c r="G1773" s="503"/>
      <c r="H1773" s="504"/>
      <c r="I1773" s="467"/>
    </row>
    <row r="1774" spans="1:19" ht="20.149999999999999" customHeight="1" x14ac:dyDescent="0.2">
      <c r="A1774" s="440" t="s">
        <v>29</v>
      </c>
      <c r="B1774" s="439" t="s">
        <v>2</v>
      </c>
      <c r="C1774" s="438" t="s">
        <v>6112</v>
      </c>
      <c r="D1774" s="437" t="s">
        <v>6121</v>
      </c>
      <c r="E1774" s="440" t="s">
        <v>29</v>
      </c>
      <c r="F1774" s="439" t="s">
        <v>2</v>
      </c>
      <c r="G1774" s="438" t="s">
        <v>6112</v>
      </c>
      <c r="H1774" s="437" t="s">
        <v>6121</v>
      </c>
      <c r="I1774" s="467"/>
    </row>
    <row r="1775" spans="1:19" ht="20.149999999999999" customHeight="1" x14ac:dyDescent="0.2">
      <c r="A1775" s="433"/>
      <c r="B1775" s="435"/>
      <c r="C1775" s="431" t="str">
        <f>IF(ISERROR(VLOOKUP($A1775,参加者名簿!$A:$D,2,FALSE))=TRUE,"",VLOOKUP($A1775,参加者名簿!$A:$D,2,FALSE))</f>
        <v/>
      </c>
      <c r="D1775" s="434"/>
      <c r="E1775" s="433"/>
      <c r="F1775" s="435"/>
      <c r="G1775" s="431" t="str">
        <f>IF(ISERROR(VLOOKUP($E1775,参加者名簿!$A:$D,2,FALSE))=TRUE,"",VLOOKUP($E1775,参加者名簿!$A:$D,2,FALSE))</f>
        <v/>
      </c>
      <c r="H1775" s="430"/>
      <c r="I1775" s="417"/>
    </row>
    <row r="1776" spans="1:19" ht="20.149999999999999" customHeight="1" x14ac:dyDescent="0.2">
      <c r="A1776" s="433"/>
      <c r="B1776" s="435"/>
      <c r="C1776" s="431" t="str">
        <f>IF(ISERROR(VLOOKUP($A1776,参加者名簿!$A:$D,2,FALSE))=TRUE,"",VLOOKUP($A1776,参加者名簿!$A:$D,2,FALSE))</f>
        <v/>
      </c>
      <c r="D1776" s="434"/>
      <c r="E1776" s="433"/>
      <c r="F1776" s="435"/>
      <c r="G1776" s="431" t="str">
        <f>IF(ISERROR(VLOOKUP($E1776,参加者名簿!$A:$D,2,FALSE))=TRUE,"",VLOOKUP($E1776,参加者名簿!$A:$D,2,FALSE))</f>
        <v/>
      </c>
      <c r="H1776" s="430"/>
      <c r="I1776" s="417"/>
    </row>
    <row r="1777" spans="1:9" ht="20.149999999999999" customHeight="1" x14ac:dyDescent="0.2">
      <c r="A1777" s="433"/>
      <c r="B1777" s="435"/>
      <c r="C1777" s="431" t="str">
        <f>IF(ISERROR(VLOOKUP($A1777,参加者名簿!$A:$D,2,FALSE))=TRUE,"",VLOOKUP($A1777,参加者名簿!$A:$D,2,FALSE))</f>
        <v/>
      </c>
      <c r="D1777" s="434"/>
      <c r="E1777" s="433"/>
      <c r="F1777" s="435"/>
      <c r="G1777" s="431" t="str">
        <f>IF(ISERROR(VLOOKUP($E1777,参加者名簿!$A:$D,2,FALSE))=TRUE,"",VLOOKUP($E1777,参加者名簿!$A:$D,2,FALSE))</f>
        <v/>
      </c>
      <c r="H1777" s="430"/>
      <c r="I1777" s="417"/>
    </row>
    <row r="1778" spans="1:9" ht="20.149999999999999" customHeight="1" x14ac:dyDescent="0.2">
      <c r="A1778" s="433"/>
      <c r="B1778" s="435"/>
      <c r="C1778" s="431" t="str">
        <f>IF(ISERROR(VLOOKUP($A1778,参加者名簿!$A:$D,2,FALSE))=TRUE,"",VLOOKUP($A1778,参加者名簿!$A:$D,2,FALSE))</f>
        <v/>
      </c>
      <c r="D1778" s="434"/>
      <c r="E1778" s="433"/>
      <c r="F1778" s="435"/>
      <c r="G1778" s="431" t="str">
        <f>IF(ISERROR(VLOOKUP($E1778,参加者名簿!$A:$D,2,FALSE))=TRUE,"",VLOOKUP($E1778,参加者名簿!$A:$D,2,FALSE))</f>
        <v/>
      </c>
      <c r="H1778" s="430"/>
      <c r="I1778" s="417"/>
    </row>
    <row r="1779" spans="1:9" ht="20.149999999999999" customHeight="1" x14ac:dyDescent="0.2">
      <c r="A1779" s="433"/>
      <c r="B1779" s="435"/>
      <c r="C1779" s="431" t="str">
        <f>IF(ISERROR(VLOOKUP($A1779,参加者名簿!$A:$D,2,FALSE))=TRUE,"",VLOOKUP($A1779,参加者名簿!$A:$D,2,FALSE))</f>
        <v/>
      </c>
      <c r="D1779" s="434"/>
      <c r="E1779" s="433"/>
      <c r="F1779" s="435"/>
      <c r="G1779" s="431" t="str">
        <f>IF(ISERROR(VLOOKUP($E1779,参加者名簿!$A:$D,2,FALSE))=TRUE,"",VLOOKUP($E1779,参加者名簿!$A:$D,2,FALSE))</f>
        <v/>
      </c>
      <c r="H1779" s="430"/>
      <c r="I1779" s="417"/>
    </row>
    <row r="1780" spans="1:9" ht="20.149999999999999" customHeight="1" x14ac:dyDescent="0.2">
      <c r="A1780" s="433"/>
      <c r="B1780" s="435"/>
      <c r="C1780" s="431" t="str">
        <f>IF(ISERROR(VLOOKUP($A1780,参加者名簿!$A:$D,2,FALSE))=TRUE,"",VLOOKUP($A1780,参加者名簿!$A:$D,2,FALSE))</f>
        <v/>
      </c>
      <c r="D1780" s="434"/>
      <c r="E1780" s="433"/>
      <c r="F1780" s="435"/>
      <c r="G1780" s="431" t="str">
        <f>IF(ISERROR(VLOOKUP($E1780,参加者名簿!$A:$D,2,FALSE))=TRUE,"",VLOOKUP($E1780,参加者名簿!$A:$D,2,FALSE))</f>
        <v/>
      </c>
      <c r="H1780" s="430"/>
      <c r="I1780" s="417"/>
    </row>
    <row r="1781" spans="1:9" ht="20.149999999999999" customHeight="1" x14ac:dyDescent="0.2">
      <c r="A1781" s="433"/>
      <c r="B1781" s="432"/>
      <c r="C1781" s="431" t="str">
        <f>IF(ISERROR(VLOOKUP($A1781,参加者名簿!$A:$D,2,FALSE))=TRUE,"",VLOOKUP($A1781,参加者名簿!$A:$D,2,FALSE))</f>
        <v/>
      </c>
      <c r="D1781" s="434"/>
      <c r="E1781" s="433"/>
      <c r="F1781" s="435"/>
      <c r="G1781" s="431" t="str">
        <f>IF(ISERROR(VLOOKUP($E1781,参加者名簿!$A:$D,2,FALSE))=TRUE,"",VLOOKUP($E1781,参加者名簿!$A:$D,2,FALSE))</f>
        <v/>
      </c>
      <c r="H1781" s="430"/>
      <c r="I1781" s="417"/>
    </row>
    <row r="1782" spans="1:9" ht="20.149999999999999" customHeight="1" x14ac:dyDescent="0.2">
      <c r="A1782" s="433"/>
      <c r="B1782" s="432"/>
      <c r="C1782" s="431" t="str">
        <f>IF(ISERROR(VLOOKUP($A1782,参加者名簿!$A:$D,2,FALSE))=TRUE,"",VLOOKUP($A1782,参加者名簿!$A:$D,2,FALSE))</f>
        <v/>
      </c>
      <c r="D1782" s="434"/>
      <c r="E1782" s="433"/>
      <c r="F1782" s="435"/>
      <c r="G1782" s="431" t="str">
        <f>IF(ISERROR(VLOOKUP($E1782,参加者名簿!$A:$D,2,FALSE))=TRUE,"",VLOOKUP($E1782,参加者名簿!$A:$D,2,FALSE))</f>
        <v/>
      </c>
      <c r="H1782" s="430"/>
      <c r="I1782" s="417"/>
    </row>
    <row r="1783" spans="1:9" ht="20.149999999999999" customHeight="1" x14ac:dyDescent="0.2">
      <c r="A1783" s="433"/>
      <c r="B1783" s="432"/>
      <c r="C1783" s="431" t="str">
        <f>IF(ISERROR(VLOOKUP($A1783,参加者名簿!$A:$D,2,FALSE))=TRUE,"",VLOOKUP($A1783,参加者名簿!$A:$D,2,FALSE))</f>
        <v/>
      </c>
      <c r="D1783" s="434"/>
      <c r="E1783" s="433"/>
      <c r="F1783" s="435"/>
      <c r="G1783" s="431" t="str">
        <f>IF(ISERROR(VLOOKUP($E1783,参加者名簿!$A:$D,2,FALSE))=TRUE,"",VLOOKUP($E1783,参加者名簿!$A:$D,2,FALSE))</f>
        <v/>
      </c>
      <c r="H1783" s="430"/>
      <c r="I1783" s="417"/>
    </row>
    <row r="1784" spans="1:9" ht="20.149999999999999" customHeight="1" x14ac:dyDescent="0.2">
      <c r="A1784" s="433"/>
      <c r="B1784" s="432"/>
      <c r="C1784" s="431" t="str">
        <f>IF(ISERROR(VLOOKUP($A1784,参加者名簿!$A:$D,2,FALSE))=TRUE,"",VLOOKUP($A1784,参加者名簿!$A:$D,2,FALSE))</f>
        <v/>
      </c>
      <c r="D1784" s="434"/>
      <c r="E1784" s="433"/>
      <c r="F1784" s="435"/>
      <c r="G1784" s="431" t="str">
        <f>IF(ISERROR(VLOOKUP($E1784,参加者名簿!$A:$D,2,FALSE))=TRUE,"",VLOOKUP($E1784,参加者名簿!$A:$D,2,FALSE))</f>
        <v/>
      </c>
      <c r="H1784" s="430"/>
      <c r="I1784" s="417"/>
    </row>
    <row r="1785" spans="1:9" ht="20.149999999999999" customHeight="1" x14ac:dyDescent="0.2">
      <c r="A1785" s="433"/>
      <c r="B1785" s="432"/>
      <c r="C1785" s="431" t="str">
        <f>IF(ISERROR(VLOOKUP($A1785,参加者名簿!$A:$D,2,FALSE))=TRUE,"",VLOOKUP($A1785,参加者名簿!$A:$D,2,FALSE))</f>
        <v/>
      </c>
      <c r="D1785" s="434"/>
      <c r="E1785" s="433"/>
      <c r="F1785" s="435"/>
      <c r="G1785" s="431" t="str">
        <f>IF(ISERROR(VLOOKUP($E1785,参加者名簿!$A:$D,2,FALSE))=TRUE,"",VLOOKUP($E1785,参加者名簿!$A:$D,2,FALSE))</f>
        <v/>
      </c>
      <c r="H1785" s="430"/>
      <c r="I1785" s="417"/>
    </row>
    <row r="1786" spans="1:9" ht="20.149999999999999" customHeight="1" x14ac:dyDescent="0.2">
      <c r="A1786" s="433"/>
      <c r="B1786" s="432"/>
      <c r="C1786" s="431" t="str">
        <f>IF(ISERROR(VLOOKUP($A1786,参加者名簿!$A:$D,2,FALSE))=TRUE,"",VLOOKUP($A1786,参加者名簿!$A:$D,2,FALSE))</f>
        <v/>
      </c>
      <c r="D1786" s="434"/>
      <c r="E1786" s="433"/>
      <c r="F1786" s="435"/>
      <c r="G1786" s="431" t="str">
        <f>IF(ISERROR(VLOOKUP($E1786,参加者名簿!$A:$D,2,FALSE))=TRUE,"",VLOOKUP($E1786,参加者名簿!$A:$D,2,FALSE))</f>
        <v/>
      </c>
      <c r="H1786" s="430"/>
      <c r="I1786" s="417"/>
    </row>
    <row r="1787" spans="1:9" ht="20.149999999999999" customHeight="1" x14ac:dyDescent="0.2">
      <c r="A1787" s="433"/>
      <c r="B1787" s="432"/>
      <c r="C1787" s="431" t="str">
        <f>IF(ISERROR(VLOOKUP($A1787,参加者名簿!$A:$D,2,FALSE))=TRUE,"",VLOOKUP($A1787,参加者名簿!$A:$D,2,FALSE))</f>
        <v/>
      </c>
      <c r="D1787" s="434"/>
      <c r="E1787" s="433"/>
      <c r="F1787" s="435"/>
      <c r="G1787" s="431" t="str">
        <f>IF(ISERROR(VLOOKUP($E1787,参加者名簿!$A:$D,2,FALSE))=TRUE,"",VLOOKUP($E1787,参加者名簿!$A:$D,2,FALSE))</f>
        <v/>
      </c>
      <c r="H1787" s="430"/>
      <c r="I1787" s="417"/>
    </row>
    <row r="1788" spans="1:9" ht="20.149999999999999" customHeight="1" x14ac:dyDescent="0.2">
      <c r="A1788" s="433"/>
      <c r="B1788" s="432"/>
      <c r="C1788" s="431" t="str">
        <f>IF(ISERROR(VLOOKUP($A1788,参加者名簿!$A:$D,2,FALSE))=TRUE,"",VLOOKUP($A1788,参加者名簿!$A:$D,2,FALSE))</f>
        <v/>
      </c>
      <c r="D1788" s="434"/>
      <c r="E1788" s="433"/>
      <c r="F1788" s="435"/>
      <c r="G1788" s="431" t="str">
        <f>IF(ISERROR(VLOOKUP($E1788,参加者名簿!$A:$D,2,FALSE))=TRUE,"",VLOOKUP($E1788,参加者名簿!$A:$D,2,FALSE))</f>
        <v/>
      </c>
      <c r="H1788" s="430"/>
      <c r="I1788" s="417"/>
    </row>
    <row r="1789" spans="1:9" ht="20.149999999999999" customHeight="1" x14ac:dyDescent="0.2">
      <c r="A1789" s="433"/>
      <c r="B1789" s="432"/>
      <c r="C1789" s="431" t="str">
        <f>IF(ISERROR(VLOOKUP($A1789,参加者名簿!$A:$D,2,FALSE))=TRUE,"",VLOOKUP($A1789,参加者名簿!$A:$D,2,FALSE))</f>
        <v/>
      </c>
      <c r="D1789" s="434"/>
      <c r="E1789" s="433"/>
      <c r="F1789" s="435"/>
      <c r="G1789" s="431" t="str">
        <f>IF(ISERROR(VLOOKUP($E1789,参加者名簿!$A:$D,2,FALSE))=TRUE,"",VLOOKUP($E1789,参加者名簿!$A:$D,2,FALSE))</f>
        <v/>
      </c>
      <c r="H1789" s="430"/>
      <c r="I1789" s="417"/>
    </row>
    <row r="1790" spans="1:9" ht="20.149999999999999" customHeight="1" x14ac:dyDescent="0.2">
      <c r="A1790" s="433"/>
      <c r="B1790" s="432"/>
      <c r="C1790" s="431" t="str">
        <f>IF(ISERROR(VLOOKUP($A1790,参加者名簿!$A:$D,2,FALSE))=TRUE,"",VLOOKUP($A1790,参加者名簿!$A:$D,2,FALSE))</f>
        <v/>
      </c>
      <c r="D1790" s="434"/>
      <c r="E1790" s="433"/>
      <c r="F1790" s="432"/>
      <c r="G1790" s="431" t="str">
        <f>IF(ISERROR(VLOOKUP($E1790,参加者名簿!$A:$D,2,FALSE))=TRUE,"",VLOOKUP($E1790,参加者名簿!$A:$D,2,FALSE))</f>
        <v/>
      </c>
      <c r="H1790" s="430"/>
      <c r="I1790" s="417"/>
    </row>
    <row r="1791" spans="1:9" ht="20.149999999999999" customHeight="1" x14ac:dyDescent="0.2">
      <c r="A1791" s="433"/>
      <c r="B1791" s="432"/>
      <c r="C1791" s="431" t="str">
        <f>IF(ISERROR(VLOOKUP($A1791,参加者名簿!$A:$D,2,FALSE))=TRUE,"",VLOOKUP($A1791,参加者名簿!$A:$D,2,FALSE))</f>
        <v/>
      </c>
      <c r="D1791" s="434"/>
      <c r="E1791" s="433"/>
      <c r="F1791" s="432"/>
      <c r="G1791" s="431" t="str">
        <f>IF(ISERROR(VLOOKUP($E1791,参加者名簿!$A:$D,2,FALSE))=TRUE,"",VLOOKUP($E1791,参加者名簿!$A:$D,2,FALSE))</f>
        <v/>
      </c>
      <c r="H1791" s="430"/>
      <c r="I1791" s="417"/>
    </row>
    <row r="1792" spans="1:9" ht="20.149999999999999" customHeight="1" x14ac:dyDescent="0.2">
      <c r="A1792" s="433"/>
      <c r="B1792" s="432"/>
      <c r="C1792" s="431" t="str">
        <f>IF(ISERROR(VLOOKUP($A1792,参加者名簿!$A:$D,2,FALSE))=TRUE,"",VLOOKUP($A1792,参加者名簿!$A:$D,2,FALSE))</f>
        <v/>
      </c>
      <c r="D1792" s="434"/>
      <c r="E1792" s="433"/>
      <c r="F1792" s="432"/>
      <c r="G1792" s="431" t="str">
        <f>IF(ISERROR(VLOOKUP($E1792,参加者名簿!$A:$D,2,FALSE))=TRUE,"",VLOOKUP($E1792,参加者名簿!$A:$D,2,FALSE))</f>
        <v/>
      </c>
      <c r="H1792" s="430"/>
      <c r="I1792" s="417"/>
    </row>
    <row r="1793" spans="1:19" ht="20.149999999999999" customHeight="1" x14ac:dyDescent="0.2">
      <c r="A1793" s="433"/>
      <c r="B1793" s="432"/>
      <c r="C1793" s="431" t="str">
        <f>IF(ISERROR(VLOOKUP($A1793,参加者名簿!$A:$D,2,FALSE))=TRUE,"",VLOOKUP($A1793,参加者名簿!$A:$D,2,FALSE))</f>
        <v/>
      </c>
      <c r="D1793" s="434"/>
      <c r="E1793" s="433"/>
      <c r="F1793" s="432"/>
      <c r="G1793" s="431" t="str">
        <f>IF(ISERROR(VLOOKUP($E1793,参加者名簿!$A:$D,2,FALSE))=TRUE,"",VLOOKUP($E1793,参加者名簿!$A:$D,2,FALSE))</f>
        <v/>
      </c>
      <c r="H1793" s="430"/>
      <c r="I1793" s="417"/>
    </row>
    <row r="1794" spans="1:19" ht="20.149999999999999" customHeight="1" x14ac:dyDescent="0.2">
      <c r="A1794" s="433"/>
      <c r="B1794" s="432"/>
      <c r="C1794" s="431" t="str">
        <f>IF(ISERROR(VLOOKUP($A1794,参加者名簿!$A:$D,2,FALSE))=TRUE,"",VLOOKUP($A1794,参加者名簿!$A:$D,2,FALSE))</f>
        <v/>
      </c>
      <c r="D1794" s="434"/>
      <c r="E1794" s="433"/>
      <c r="F1794" s="432"/>
      <c r="G1794" s="431" t="str">
        <f>IF(ISERROR(VLOOKUP($E1794,参加者名簿!$A:$D,2,FALSE))=TRUE,"",VLOOKUP($E1794,参加者名簿!$A:$D,2,FALSE))</f>
        <v/>
      </c>
      <c r="H1794" s="430"/>
      <c r="I1794" s="417"/>
    </row>
    <row r="1795" spans="1:19" ht="20.149999999999999" customHeight="1" thickBot="1" x14ac:dyDescent="0.25">
      <c r="A1795" s="433"/>
      <c r="B1795" s="432"/>
      <c r="C1795" s="431" t="str">
        <f>IF(ISERROR(VLOOKUP($A1795,参加者名簿!$A:$D,2,FALSE))=TRUE,"",VLOOKUP($A1795,参加者名簿!$A:$D,2,FALSE))</f>
        <v/>
      </c>
      <c r="D1795" s="434"/>
      <c r="E1795" s="433"/>
      <c r="F1795" s="432"/>
      <c r="G1795" s="431" t="str">
        <f>IF(ISERROR(VLOOKUP($E1795,参加者名簿!$A:$D,2,FALSE))=TRUE,"",VLOOKUP($E1795,参加者名簿!$A:$D,2,FALSE))</f>
        <v/>
      </c>
      <c r="H1795" s="430"/>
      <c r="I1795" s="417"/>
    </row>
    <row r="1796" spans="1:19" ht="20.149999999999999" customHeight="1" thickBot="1" x14ac:dyDescent="0.25">
      <c r="A1796" s="429" t="s">
        <v>6120</v>
      </c>
      <c r="B1796" s="428">
        <f t="shared" ref="B1796" si="334">COUNTIFS(C1775:C1795,"農業者",D1775:D1795,"○")+COUNTIFS(G1775:G1795,"農業者",H1775:H1795,"○")</f>
        <v>0</v>
      </c>
      <c r="C1796" s="505" t="s">
        <v>6119</v>
      </c>
      <c r="D1796" s="506"/>
      <c r="E1796" s="428">
        <f t="shared" ref="E1796" si="335">COUNTIFS(C1775:C1795,"農業者以外",D1775:D1795,"○")+COUNTIFS(G1775:G1795,"農業者以外",H1775:H1795,"○")</f>
        <v>0</v>
      </c>
      <c r="F1796" s="468" t="s">
        <v>6118</v>
      </c>
      <c r="G1796" s="495">
        <f t="shared" ref="G1796" si="336">SUMIF(D1775:D1795,"○",B1775:B1795)+SUMIF(H1775:H1795,"○",F1775:F1795)</f>
        <v>0</v>
      </c>
      <c r="H1796" s="496"/>
      <c r="I1796" s="426"/>
    </row>
    <row r="1797" spans="1:19" ht="20.149999999999999" customHeight="1" x14ac:dyDescent="0.2">
      <c r="A1797" s="425" t="s">
        <v>6117</v>
      </c>
      <c r="B1797" s="424"/>
      <c r="C1797" s="424"/>
      <c r="D1797" s="424"/>
      <c r="E1797" s="424"/>
      <c r="F1797" s="424"/>
      <c r="G1797" s="424"/>
      <c r="H1797" s="423"/>
      <c r="I1797" s="417"/>
    </row>
    <row r="1798" spans="1:19" ht="20.149999999999999" customHeight="1" x14ac:dyDescent="0.2">
      <c r="A1798" s="422"/>
      <c r="B1798" s="417"/>
      <c r="C1798" s="417"/>
      <c r="D1798" s="417"/>
      <c r="E1798" s="417"/>
      <c r="F1798" s="417"/>
      <c r="G1798" s="417"/>
      <c r="H1798" s="421"/>
      <c r="I1798" s="417"/>
    </row>
    <row r="1799" spans="1:19" ht="20.149999999999999" customHeight="1" x14ac:dyDescent="0.2">
      <c r="A1799" s="422"/>
      <c r="B1799" s="417"/>
      <c r="C1799" s="417"/>
      <c r="D1799" s="417"/>
      <c r="E1799" s="417"/>
      <c r="F1799" s="417"/>
      <c r="G1799" s="417"/>
      <c r="H1799" s="421"/>
      <c r="I1799" s="417"/>
    </row>
    <row r="1800" spans="1:19" ht="20.149999999999999" customHeight="1" x14ac:dyDescent="0.2">
      <c r="A1800" s="422"/>
      <c r="B1800" s="417"/>
      <c r="C1800" s="417"/>
      <c r="D1800" s="417"/>
      <c r="E1800" s="417"/>
      <c r="F1800" s="417"/>
      <c r="G1800" s="417"/>
      <c r="H1800" s="421"/>
      <c r="I1800" s="417"/>
    </row>
    <row r="1801" spans="1:19" ht="20.149999999999999" customHeight="1" x14ac:dyDescent="0.2">
      <c r="A1801" s="422"/>
      <c r="B1801" s="417"/>
      <c r="C1801" s="417"/>
      <c r="D1801" s="417"/>
      <c r="E1801" s="417"/>
      <c r="F1801" s="417"/>
      <c r="G1801" s="417"/>
      <c r="H1801" s="421"/>
      <c r="I1801" s="417"/>
    </row>
    <row r="1802" spans="1:19" ht="20.149999999999999" customHeight="1" x14ac:dyDescent="0.2">
      <c r="A1802" s="422"/>
      <c r="B1802" s="417"/>
      <c r="C1802" s="417"/>
      <c r="D1802" s="417"/>
      <c r="E1802" s="417"/>
      <c r="F1802" s="417"/>
      <c r="G1802" s="417"/>
      <c r="H1802" s="421"/>
      <c r="I1802" s="417"/>
    </row>
    <row r="1803" spans="1:19" ht="20.149999999999999" customHeight="1" x14ac:dyDescent="0.2">
      <c r="A1803" s="422"/>
      <c r="B1803" s="417"/>
      <c r="C1803" s="417"/>
      <c r="D1803" s="417"/>
      <c r="E1803" s="417"/>
      <c r="F1803" s="417"/>
      <c r="G1803" s="417"/>
      <c r="H1803" s="421"/>
      <c r="I1803" s="417"/>
    </row>
    <row r="1804" spans="1:19" ht="20.149999999999999" customHeight="1" x14ac:dyDescent="0.2">
      <c r="A1804" s="422"/>
      <c r="B1804" s="417"/>
      <c r="C1804" s="417"/>
      <c r="D1804" s="417"/>
      <c r="E1804" s="417"/>
      <c r="F1804" s="417"/>
      <c r="G1804" s="417"/>
      <c r="H1804" s="421"/>
      <c r="I1804" s="417"/>
    </row>
    <row r="1805" spans="1:19" ht="20.149999999999999" customHeight="1" thickBot="1" x14ac:dyDescent="0.25">
      <c r="A1805" s="420"/>
      <c r="B1805" s="419"/>
      <c r="C1805" s="419"/>
      <c r="D1805" s="419"/>
      <c r="E1805" s="419"/>
      <c r="F1805" s="419"/>
      <c r="G1805" s="419"/>
      <c r="H1805" s="418"/>
      <c r="I1805" s="417"/>
    </row>
    <row r="1806" spans="1:19" ht="20.149999999999999" customHeight="1" thickBot="1" x14ac:dyDescent="0.25">
      <c r="A1806" s="416" t="s">
        <v>6116</v>
      </c>
      <c r="B1806" s="415" t="s">
        <v>6115</v>
      </c>
      <c r="C1806" s="415" t="s">
        <v>6114</v>
      </c>
      <c r="D1806" s="414"/>
    </row>
    <row r="1807" spans="1:19" ht="20.149999999999999" customHeight="1" thickBot="1" x14ac:dyDescent="0.35">
      <c r="A1807" s="465" t="str">
        <f t="shared" ref="A1807:C1808" si="337">A1764</f>
        <v>令和</v>
      </c>
      <c r="B1807" s="469">
        <f t="shared" si="337"/>
        <v>0</v>
      </c>
      <c r="C1807" s="789" t="str">
        <f>C1764</f>
        <v>年度　多面的機能支払交付金に係る作業日報</v>
      </c>
      <c r="D1807" s="789"/>
      <c r="E1807" s="789"/>
      <c r="F1807" s="789"/>
      <c r="G1807" s="463" t="s">
        <v>6132</v>
      </c>
      <c r="H1807" s="462">
        <f t="shared" ref="H1807:H1850" si="338">H1764+1</f>
        <v>43</v>
      </c>
      <c r="I1807" s="461">
        <f t="shared" ref="I1807:I1850" si="339">H1807</f>
        <v>43</v>
      </c>
      <c r="J1807" s="455">
        <f t="shared" ref="J1807" si="340">F1808</f>
        <v>0</v>
      </c>
      <c r="K1807" s="455">
        <f t="shared" ref="K1807" si="341">B1809</f>
        <v>0</v>
      </c>
      <c r="L1807" s="460" t="e">
        <f t="shared" ref="L1807" si="342">F1809-J1810</f>
        <v>#VALUE!</v>
      </c>
      <c r="M1807" s="459">
        <f t="shared" ref="M1807" si="343">B1839</f>
        <v>0</v>
      </c>
      <c r="N1807" s="459">
        <f t="shared" ref="N1807" si="344">E1839</f>
        <v>0</v>
      </c>
      <c r="O1807" s="455">
        <f t="shared" ref="O1807" si="345">B1811</f>
        <v>0</v>
      </c>
      <c r="P1807" s="455">
        <f t="shared" ref="P1807" si="346">D1811</f>
        <v>0</v>
      </c>
      <c r="Q1807" s="455">
        <f t="shared" ref="Q1807" si="347">F1811</f>
        <v>0</v>
      </c>
      <c r="R1807" s="1">
        <f t="shared" ref="R1807" si="348">B1815</f>
        <v>0</v>
      </c>
      <c r="S1807" s="1">
        <f t="shared" ref="S1807" si="349">D1815</f>
        <v>0</v>
      </c>
    </row>
    <row r="1808" spans="1:19" ht="20.149999999999999" customHeight="1" thickBot="1" x14ac:dyDescent="0.35">
      <c r="A1808" s="458" t="s">
        <v>6131</v>
      </c>
      <c r="B1808" s="501">
        <f t="shared" si="337"/>
        <v>0</v>
      </c>
      <c r="C1808" s="501"/>
      <c r="D1808" s="501"/>
      <c r="E1808" s="457" t="s">
        <v>6130</v>
      </c>
      <c r="F1808" s="512"/>
      <c r="G1808" s="513"/>
      <c r="H1808" s="514"/>
      <c r="I1808" s="456"/>
      <c r="M1808" s="455"/>
      <c r="N1808" s="455"/>
      <c r="O1808" s="455"/>
      <c r="P1808" s="455"/>
      <c r="Q1808" s="455"/>
      <c r="R1808" s="455"/>
    </row>
    <row r="1809" spans="1:10" ht="20.149999999999999" customHeight="1" x14ac:dyDescent="0.2">
      <c r="A1809" s="449" t="s">
        <v>173</v>
      </c>
      <c r="B1809" s="454"/>
      <c r="C1809" s="509" t="s">
        <v>6127</v>
      </c>
      <c r="D1809" s="509"/>
      <c r="E1809" s="454"/>
      <c r="F1809" s="453" t="str">
        <f t="shared" ref="F1809:F1810" si="350">IF((E1809-B1809)*24=0,"",(E1809-B1809)*24)</f>
        <v/>
      </c>
      <c r="G1809" s="510" t="s">
        <v>6126</v>
      </c>
      <c r="H1809" s="511"/>
      <c r="I1809" s="450"/>
    </row>
    <row r="1810" spans="1:10" ht="20.149999999999999" customHeight="1" thickBot="1" x14ac:dyDescent="0.25">
      <c r="A1810" s="445" t="s">
        <v>6128</v>
      </c>
      <c r="B1810" s="452"/>
      <c r="C1810" s="492" t="s">
        <v>6127</v>
      </c>
      <c r="D1810" s="492"/>
      <c r="E1810" s="452"/>
      <c r="F1810" s="451" t="str">
        <f t="shared" si="350"/>
        <v/>
      </c>
      <c r="G1810" s="493" t="s">
        <v>6126</v>
      </c>
      <c r="H1810" s="494"/>
      <c r="I1810" s="450"/>
      <c r="J1810" s="1">
        <f t="shared" ref="J1810" si="351">IF(F1810="",0,F1810)</f>
        <v>0</v>
      </c>
    </row>
    <row r="1811" spans="1:10" ht="20.149999999999999" customHeight="1" thickTop="1" x14ac:dyDescent="0.2">
      <c r="A1811" s="449" t="s">
        <v>6125</v>
      </c>
      <c r="B1811" s="497"/>
      <c r="C1811" s="498"/>
      <c r="D1811" s="497"/>
      <c r="E1811" s="498"/>
      <c r="F1811" s="497"/>
      <c r="G1811" s="498"/>
      <c r="H1811" s="448"/>
      <c r="I1811" s="441"/>
    </row>
    <row r="1812" spans="1:10" ht="20.149999999999999" customHeight="1" x14ac:dyDescent="0.2">
      <c r="A1812" s="447" t="s">
        <v>6124</v>
      </c>
      <c r="B1812" s="499" t="str">
        <f>IF(B$1811="","",(IFERROR(VLOOKUP(B$1811,【選択肢】!$K$3:$O$74,2,)," ")))</f>
        <v/>
      </c>
      <c r="C1812" s="500"/>
      <c r="D1812" s="499" t="str">
        <f>IF(D$1811="","",(IFERROR(VLOOKUP(D$1811,【選択肢】!$K$3:$O$74,2,)," ")))</f>
        <v/>
      </c>
      <c r="E1812" s="500"/>
      <c r="F1812" s="499" t="str">
        <f>IF(F$1811="","",(IFERROR(VLOOKUP(F$1811,【選択肢】!$K$3:$O$74,2,)," ")))</f>
        <v/>
      </c>
      <c r="G1812" s="500"/>
      <c r="H1812" s="446"/>
      <c r="I1812" s="441"/>
    </row>
    <row r="1813" spans="1:10" ht="20.149999999999999" customHeight="1" x14ac:dyDescent="0.2">
      <c r="A1813" s="447" t="s">
        <v>5</v>
      </c>
      <c r="B1813" s="499" t="str">
        <f>IF(B$1811="","",(IFERROR(VLOOKUP(B$1811,【選択肢】!$K$3:$O$74,4,)," ")))</f>
        <v/>
      </c>
      <c r="C1813" s="500"/>
      <c r="D1813" s="499" t="str">
        <f>IF(D$1811="","",(IFERROR(VLOOKUP(D$1811,【選択肢】!$K$3:$O$74,4,)," ")))</f>
        <v/>
      </c>
      <c r="E1813" s="500"/>
      <c r="F1813" s="499" t="str">
        <f>IF(F$1811="","",(IFERROR(VLOOKUP(F$1811,【選択肢】!$K$3:$O$74,4,)," ")))</f>
        <v/>
      </c>
      <c r="G1813" s="500"/>
      <c r="H1813" s="446"/>
      <c r="I1813" s="441"/>
    </row>
    <row r="1814" spans="1:10" ht="20.149999999999999" customHeight="1" x14ac:dyDescent="0.2">
      <c r="A1814" s="445" t="s">
        <v>6123</v>
      </c>
      <c r="B1814" s="499" t="str">
        <f>IF(B$1811="","",(IFERROR(VLOOKUP(B$1811,【選択肢】!$K$3:$O$74,5,)," ")))</f>
        <v/>
      </c>
      <c r="C1814" s="500"/>
      <c r="D1814" s="499" t="str">
        <f>IF(D$1811="","",(IFERROR(VLOOKUP(D$1811,【選択肢】!$K$3:$O$74,5,)," ")))</f>
        <v/>
      </c>
      <c r="E1814" s="500"/>
      <c r="F1814" s="499" t="str">
        <f>IF(F$1811="","",(IFERROR(VLOOKUP(F$1811,【選択肢】!$K$3:$O$74,5,)," ")))</f>
        <v/>
      </c>
      <c r="G1814" s="500"/>
      <c r="H1814" s="444"/>
      <c r="I1814" s="441"/>
    </row>
    <row r="1815" spans="1:10" ht="20.149999999999999" customHeight="1" thickBot="1" x14ac:dyDescent="0.25">
      <c r="A1815" s="443" t="s">
        <v>12</v>
      </c>
      <c r="B1815" s="488"/>
      <c r="C1815" s="489"/>
      <c r="D1815" s="488"/>
      <c r="E1815" s="489"/>
      <c r="F1815" s="490"/>
      <c r="G1815" s="491"/>
      <c r="H1815" s="442"/>
      <c r="I1815" s="441"/>
    </row>
    <row r="1816" spans="1:10" ht="20.149999999999999" customHeight="1" x14ac:dyDescent="0.2">
      <c r="A1816" s="502" t="s">
        <v>6122</v>
      </c>
      <c r="B1816" s="503"/>
      <c r="C1816" s="503"/>
      <c r="D1816" s="503"/>
      <c r="E1816" s="503"/>
      <c r="F1816" s="503"/>
      <c r="G1816" s="503"/>
      <c r="H1816" s="504"/>
      <c r="I1816" s="467"/>
    </row>
    <row r="1817" spans="1:10" ht="20.149999999999999" customHeight="1" x14ac:dyDescent="0.2">
      <c r="A1817" s="440" t="s">
        <v>29</v>
      </c>
      <c r="B1817" s="439" t="s">
        <v>2</v>
      </c>
      <c r="C1817" s="438" t="s">
        <v>6112</v>
      </c>
      <c r="D1817" s="437" t="s">
        <v>6121</v>
      </c>
      <c r="E1817" s="440" t="s">
        <v>29</v>
      </c>
      <c r="F1817" s="439" t="s">
        <v>2</v>
      </c>
      <c r="G1817" s="438" t="s">
        <v>6112</v>
      </c>
      <c r="H1817" s="437" t="s">
        <v>6121</v>
      </c>
      <c r="I1817" s="467"/>
    </row>
    <row r="1818" spans="1:10" ht="20.149999999999999" customHeight="1" x14ac:dyDescent="0.2">
      <c r="A1818" s="433"/>
      <c r="B1818" s="435"/>
      <c r="C1818" s="431" t="str">
        <f>IF(ISERROR(VLOOKUP($A1818,参加者名簿!$A:$D,2,FALSE))=TRUE,"",VLOOKUP($A1818,参加者名簿!$A:$D,2,FALSE))</f>
        <v/>
      </c>
      <c r="D1818" s="434"/>
      <c r="E1818" s="433"/>
      <c r="F1818" s="435"/>
      <c r="G1818" s="431" t="str">
        <f>IF(ISERROR(VLOOKUP($E1818,参加者名簿!$A:$D,2,FALSE))=TRUE,"",VLOOKUP($E1818,参加者名簿!$A:$D,2,FALSE))</f>
        <v/>
      </c>
      <c r="H1818" s="430"/>
      <c r="I1818" s="417"/>
    </row>
    <row r="1819" spans="1:10" ht="20.149999999999999" customHeight="1" x14ac:dyDescent="0.2">
      <c r="A1819" s="433"/>
      <c r="B1819" s="435"/>
      <c r="C1819" s="431" t="str">
        <f>IF(ISERROR(VLOOKUP($A1819,参加者名簿!$A:$D,2,FALSE))=TRUE,"",VLOOKUP($A1819,参加者名簿!$A:$D,2,FALSE))</f>
        <v/>
      </c>
      <c r="D1819" s="434"/>
      <c r="E1819" s="433"/>
      <c r="F1819" s="435"/>
      <c r="G1819" s="431" t="str">
        <f>IF(ISERROR(VLOOKUP($E1819,参加者名簿!$A:$D,2,FALSE))=TRUE,"",VLOOKUP($E1819,参加者名簿!$A:$D,2,FALSE))</f>
        <v/>
      </c>
      <c r="H1819" s="430"/>
      <c r="I1819" s="417"/>
    </row>
    <row r="1820" spans="1:10" ht="20.149999999999999" customHeight="1" x14ac:dyDescent="0.2">
      <c r="A1820" s="433"/>
      <c r="B1820" s="435"/>
      <c r="C1820" s="431" t="str">
        <f>IF(ISERROR(VLOOKUP($A1820,参加者名簿!$A:$D,2,FALSE))=TRUE,"",VLOOKUP($A1820,参加者名簿!$A:$D,2,FALSE))</f>
        <v/>
      </c>
      <c r="D1820" s="434"/>
      <c r="E1820" s="433"/>
      <c r="F1820" s="435"/>
      <c r="G1820" s="431" t="str">
        <f>IF(ISERROR(VLOOKUP($E1820,参加者名簿!$A:$D,2,FALSE))=TRUE,"",VLOOKUP($E1820,参加者名簿!$A:$D,2,FALSE))</f>
        <v/>
      </c>
      <c r="H1820" s="430"/>
      <c r="I1820" s="417"/>
    </row>
    <row r="1821" spans="1:10" ht="20.149999999999999" customHeight="1" x14ac:dyDescent="0.2">
      <c r="A1821" s="433"/>
      <c r="B1821" s="435"/>
      <c r="C1821" s="431" t="str">
        <f>IF(ISERROR(VLOOKUP($A1821,参加者名簿!$A:$D,2,FALSE))=TRUE,"",VLOOKUP($A1821,参加者名簿!$A:$D,2,FALSE))</f>
        <v/>
      </c>
      <c r="D1821" s="434"/>
      <c r="E1821" s="433"/>
      <c r="F1821" s="435"/>
      <c r="G1821" s="431" t="str">
        <f>IF(ISERROR(VLOOKUP($E1821,参加者名簿!$A:$D,2,FALSE))=TRUE,"",VLOOKUP($E1821,参加者名簿!$A:$D,2,FALSE))</f>
        <v/>
      </c>
      <c r="H1821" s="430"/>
      <c r="I1821" s="417"/>
    </row>
    <row r="1822" spans="1:10" ht="20.149999999999999" customHeight="1" x14ac:dyDescent="0.2">
      <c r="A1822" s="433"/>
      <c r="B1822" s="435"/>
      <c r="C1822" s="431" t="str">
        <f>IF(ISERROR(VLOOKUP($A1822,参加者名簿!$A:$D,2,FALSE))=TRUE,"",VLOOKUP($A1822,参加者名簿!$A:$D,2,FALSE))</f>
        <v/>
      </c>
      <c r="D1822" s="434"/>
      <c r="E1822" s="433"/>
      <c r="F1822" s="435"/>
      <c r="G1822" s="431" t="str">
        <f>IF(ISERROR(VLOOKUP($E1822,参加者名簿!$A:$D,2,FALSE))=TRUE,"",VLOOKUP($E1822,参加者名簿!$A:$D,2,FALSE))</f>
        <v/>
      </c>
      <c r="H1822" s="430"/>
      <c r="I1822" s="417"/>
    </row>
    <row r="1823" spans="1:10" ht="20.149999999999999" customHeight="1" x14ac:dyDescent="0.2">
      <c r="A1823" s="433"/>
      <c r="B1823" s="435"/>
      <c r="C1823" s="431" t="str">
        <f>IF(ISERROR(VLOOKUP($A1823,参加者名簿!$A:$D,2,FALSE))=TRUE,"",VLOOKUP($A1823,参加者名簿!$A:$D,2,FALSE))</f>
        <v/>
      </c>
      <c r="D1823" s="434"/>
      <c r="E1823" s="433"/>
      <c r="F1823" s="435"/>
      <c r="G1823" s="431" t="str">
        <f>IF(ISERROR(VLOOKUP($E1823,参加者名簿!$A:$D,2,FALSE))=TRUE,"",VLOOKUP($E1823,参加者名簿!$A:$D,2,FALSE))</f>
        <v/>
      </c>
      <c r="H1823" s="430"/>
      <c r="I1823" s="417"/>
    </row>
    <row r="1824" spans="1:10" ht="20.149999999999999" customHeight="1" x14ac:dyDescent="0.2">
      <c r="A1824" s="433"/>
      <c r="B1824" s="432"/>
      <c r="C1824" s="431" t="str">
        <f>IF(ISERROR(VLOOKUP($A1824,参加者名簿!$A:$D,2,FALSE))=TRUE,"",VLOOKUP($A1824,参加者名簿!$A:$D,2,FALSE))</f>
        <v/>
      </c>
      <c r="D1824" s="434"/>
      <c r="E1824" s="433"/>
      <c r="F1824" s="435"/>
      <c r="G1824" s="431" t="str">
        <f>IF(ISERROR(VLOOKUP($E1824,参加者名簿!$A:$D,2,FALSE))=TRUE,"",VLOOKUP($E1824,参加者名簿!$A:$D,2,FALSE))</f>
        <v/>
      </c>
      <c r="H1824" s="430"/>
      <c r="I1824" s="417"/>
    </row>
    <row r="1825" spans="1:9" ht="20.149999999999999" customHeight="1" x14ac:dyDescent="0.2">
      <c r="A1825" s="433"/>
      <c r="B1825" s="432"/>
      <c r="C1825" s="431" t="str">
        <f>IF(ISERROR(VLOOKUP($A1825,参加者名簿!$A:$D,2,FALSE))=TRUE,"",VLOOKUP($A1825,参加者名簿!$A:$D,2,FALSE))</f>
        <v/>
      </c>
      <c r="D1825" s="434"/>
      <c r="E1825" s="433"/>
      <c r="F1825" s="435"/>
      <c r="G1825" s="431" t="str">
        <f>IF(ISERROR(VLOOKUP($E1825,参加者名簿!$A:$D,2,FALSE))=TRUE,"",VLOOKUP($E1825,参加者名簿!$A:$D,2,FALSE))</f>
        <v/>
      </c>
      <c r="H1825" s="430"/>
      <c r="I1825" s="417"/>
    </row>
    <row r="1826" spans="1:9" ht="20.149999999999999" customHeight="1" x14ac:dyDescent="0.2">
      <c r="A1826" s="433"/>
      <c r="B1826" s="432"/>
      <c r="C1826" s="431" t="str">
        <f>IF(ISERROR(VLOOKUP($A1826,参加者名簿!$A:$D,2,FALSE))=TRUE,"",VLOOKUP($A1826,参加者名簿!$A:$D,2,FALSE))</f>
        <v/>
      </c>
      <c r="D1826" s="434"/>
      <c r="E1826" s="433"/>
      <c r="F1826" s="435"/>
      <c r="G1826" s="431" t="str">
        <f>IF(ISERROR(VLOOKUP($E1826,参加者名簿!$A:$D,2,FALSE))=TRUE,"",VLOOKUP($E1826,参加者名簿!$A:$D,2,FALSE))</f>
        <v/>
      </c>
      <c r="H1826" s="430"/>
      <c r="I1826" s="417"/>
    </row>
    <row r="1827" spans="1:9" ht="20.149999999999999" customHeight="1" x14ac:dyDescent="0.2">
      <c r="A1827" s="433"/>
      <c r="B1827" s="432"/>
      <c r="C1827" s="431" t="str">
        <f>IF(ISERROR(VLOOKUP($A1827,参加者名簿!$A:$D,2,FALSE))=TRUE,"",VLOOKUP($A1827,参加者名簿!$A:$D,2,FALSE))</f>
        <v/>
      </c>
      <c r="D1827" s="434"/>
      <c r="E1827" s="433"/>
      <c r="F1827" s="435"/>
      <c r="G1827" s="431" t="str">
        <f>IF(ISERROR(VLOOKUP($E1827,参加者名簿!$A:$D,2,FALSE))=TRUE,"",VLOOKUP($E1827,参加者名簿!$A:$D,2,FALSE))</f>
        <v/>
      </c>
      <c r="H1827" s="430"/>
      <c r="I1827" s="417"/>
    </row>
    <row r="1828" spans="1:9" ht="20.149999999999999" customHeight="1" x14ac:dyDescent="0.2">
      <c r="A1828" s="433"/>
      <c r="B1828" s="432"/>
      <c r="C1828" s="431" t="str">
        <f>IF(ISERROR(VLOOKUP($A1828,参加者名簿!$A:$D,2,FALSE))=TRUE,"",VLOOKUP($A1828,参加者名簿!$A:$D,2,FALSE))</f>
        <v/>
      </c>
      <c r="D1828" s="434"/>
      <c r="E1828" s="433"/>
      <c r="F1828" s="435"/>
      <c r="G1828" s="431" t="str">
        <f>IF(ISERROR(VLOOKUP($E1828,参加者名簿!$A:$D,2,FALSE))=TRUE,"",VLOOKUP($E1828,参加者名簿!$A:$D,2,FALSE))</f>
        <v/>
      </c>
      <c r="H1828" s="430"/>
      <c r="I1828" s="417"/>
    </row>
    <row r="1829" spans="1:9" ht="20.149999999999999" customHeight="1" x14ac:dyDescent="0.2">
      <c r="A1829" s="433"/>
      <c r="B1829" s="432"/>
      <c r="C1829" s="431" t="str">
        <f>IF(ISERROR(VLOOKUP($A1829,参加者名簿!$A:$D,2,FALSE))=TRUE,"",VLOOKUP($A1829,参加者名簿!$A:$D,2,FALSE))</f>
        <v/>
      </c>
      <c r="D1829" s="434"/>
      <c r="E1829" s="433"/>
      <c r="F1829" s="435"/>
      <c r="G1829" s="431" t="str">
        <f>IF(ISERROR(VLOOKUP($E1829,参加者名簿!$A:$D,2,FALSE))=TRUE,"",VLOOKUP($E1829,参加者名簿!$A:$D,2,FALSE))</f>
        <v/>
      </c>
      <c r="H1829" s="430"/>
      <c r="I1829" s="417"/>
    </row>
    <row r="1830" spans="1:9" ht="20.149999999999999" customHeight="1" x14ac:dyDescent="0.2">
      <c r="A1830" s="433"/>
      <c r="B1830" s="432"/>
      <c r="C1830" s="431" t="str">
        <f>IF(ISERROR(VLOOKUP($A1830,参加者名簿!$A:$D,2,FALSE))=TRUE,"",VLOOKUP($A1830,参加者名簿!$A:$D,2,FALSE))</f>
        <v/>
      </c>
      <c r="D1830" s="434"/>
      <c r="E1830" s="433"/>
      <c r="F1830" s="435"/>
      <c r="G1830" s="431" t="str">
        <f>IF(ISERROR(VLOOKUP($E1830,参加者名簿!$A:$D,2,FALSE))=TRUE,"",VLOOKUP($E1830,参加者名簿!$A:$D,2,FALSE))</f>
        <v/>
      </c>
      <c r="H1830" s="430"/>
      <c r="I1830" s="417"/>
    </row>
    <row r="1831" spans="1:9" ht="20.149999999999999" customHeight="1" x14ac:dyDescent="0.2">
      <c r="A1831" s="433"/>
      <c r="B1831" s="432"/>
      <c r="C1831" s="431" t="str">
        <f>IF(ISERROR(VLOOKUP($A1831,参加者名簿!$A:$D,2,FALSE))=TRUE,"",VLOOKUP($A1831,参加者名簿!$A:$D,2,FALSE))</f>
        <v/>
      </c>
      <c r="D1831" s="434"/>
      <c r="E1831" s="433"/>
      <c r="F1831" s="435"/>
      <c r="G1831" s="431" t="str">
        <f>IF(ISERROR(VLOOKUP($E1831,参加者名簿!$A:$D,2,FALSE))=TRUE,"",VLOOKUP($E1831,参加者名簿!$A:$D,2,FALSE))</f>
        <v/>
      </c>
      <c r="H1831" s="430"/>
      <c r="I1831" s="417"/>
    </row>
    <row r="1832" spans="1:9" ht="20.149999999999999" customHeight="1" x14ac:dyDescent="0.2">
      <c r="A1832" s="433"/>
      <c r="B1832" s="432"/>
      <c r="C1832" s="431" t="str">
        <f>IF(ISERROR(VLOOKUP($A1832,参加者名簿!$A:$D,2,FALSE))=TRUE,"",VLOOKUP($A1832,参加者名簿!$A:$D,2,FALSE))</f>
        <v/>
      </c>
      <c r="D1832" s="434"/>
      <c r="E1832" s="433"/>
      <c r="F1832" s="435"/>
      <c r="G1832" s="431" t="str">
        <f>IF(ISERROR(VLOOKUP($E1832,参加者名簿!$A:$D,2,FALSE))=TRUE,"",VLOOKUP($E1832,参加者名簿!$A:$D,2,FALSE))</f>
        <v/>
      </c>
      <c r="H1832" s="430"/>
      <c r="I1832" s="417"/>
    </row>
    <row r="1833" spans="1:9" ht="20.149999999999999" customHeight="1" x14ac:dyDescent="0.2">
      <c r="A1833" s="433"/>
      <c r="B1833" s="432"/>
      <c r="C1833" s="431" t="str">
        <f>IF(ISERROR(VLOOKUP($A1833,参加者名簿!$A:$D,2,FALSE))=TRUE,"",VLOOKUP($A1833,参加者名簿!$A:$D,2,FALSE))</f>
        <v/>
      </c>
      <c r="D1833" s="434"/>
      <c r="E1833" s="433"/>
      <c r="F1833" s="432"/>
      <c r="G1833" s="431" t="str">
        <f>IF(ISERROR(VLOOKUP($E1833,参加者名簿!$A:$D,2,FALSE))=TRUE,"",VLOOKUP($E1833,参加者名簿!$A:$D,2,FALSE))</f>
        <v/>
      </c>
      <c r="H1833" s="430"/>
      <c r="I1833" s="417"/>
    </row>
    <row r="1834" spans="1:9" ht="20.149999999999999" customHeight="1" x14ac:dyDescent="0.2">
      <c r="A1834" s="433"/>
      <c r="B1834" s="432"/>
      <c r="C1834" s="431" t="str">
        <f>IF(ISERROR(VLOOKUP($A1834,参加者名簿!$A:$D,2,FALSE))=TRUE,"",VLOOKUP($A1834,参加者名簿!$A:$D,2,FALSE))</f>
        <v/>
      </c>
      <c r="D1834" s="434"/>
      <c r="E1834" s="433"/>
      <c r="F1834" s="432"/>
      <c r="G1834" s="431" t="str">
        <f>IF(ISERROR(VLOOKUP($E1834,参加者名簿!$A:$D,2,FALSE))=TRUE,"",VLOOKUP($E1834,参加者名簿!$A:$D,2,FALSE))</f>
        <v/>
      </c>
      <c r="H1834" s="430"/>
      <c r="I1834" s="417"/>
    </row>
    <row r="1835" spans="1:9" ht="20.149999999999999" customHeight="1" x14ac:dyDescent="0.2">
      <c r="A1835" s="433"/>
      <c r="B1835" s="432"/>
      <c r="C1835" s="431" t="str">
        <f>IF(ISERROR(VLOOKUP($A1835,参加者名簿!$A:$D,2,FALSE))=TRUE,"",VLOOKUP($A1835,参加者名簿!$A:$D,2,FALSE))</f>
        <v/>
      </c>
      <c r="D1835" s="434"/>
      <c r="E1835" s="433"/>
      <c r="F1835" s="432"/>
      <c r="G1835" s="431" t="str">
        <f>IF(ISERROR(VLOOKUP($E1835,参加者名簿!$A:$D,2,FALSE))=TRUE,"",VLOOKUP($E1835,参加者名簿!$A:$D,2,FALSE))</f>
        <v/>
      </c>
      <c r="H1835" s="430"/>
      <c r="I1835" s="417"/>
    </row>
    <row r="1836" spans="1:9" ht="20.149999999999999" customHeight="1" x14ac:dyDescent="0.2">
      <c r="A1836" s="433"/>
      <c r="B1836" s="432"/>
      <c r="C1836" s="431" t="str">
        <f>IF(ISERROR(VLOOKUP($A1836,参加者名簿!$A:$D,2,FALSE))=TRUE,"",VLOOKUP($A1836,参加者名簿!$A:$D,2,FALSE))</f>
        <v/>
      </c>
      <c r="D1836" s="434"/>
      <c r="E1836" s="433"/>
      <c r="F1836" s="432"/>
      <c r="G1836" s="431" t="str">
        <f>IF(ISERROR(VLOOKUP($E1836,参加者名簿!$A:$D,2,FALSE))=TRUE,"",VLOOKUP($E1836,参加者名簿!$A:$D,2,FALSE))</f>
        <v/>
      </c>
      <c r="H1836" s="430"/>
      <c r="I1836" s="417"/>
    </row>
    <row r="1837" spans="1:9" ht="20.149999999999999" customHeight="1" x14ac:dyDescent="0.2">
      <c r="A1837" s="433"/>
      <c r="B1837" s="432"/>
      <c r="C1837" s="431" t="str">
        <f>IF(ISERROR(VLOOKUP($A1837,参加者名簿!$A:$D,2,FALSE))=TRUE,"",VLOOKUP($A1837,参加者名簿!$A:$D,2,FALSE))</f>
        <v/>
      </c>
      <c r="D1837" s="434"/>
      <c r="E1837" s="433"/>
      <c r="F1837" s="432"/>
      <c r="G1837" s="431" t="str">
        <f>IF(ISERROR(VLOOKUP($E1837,参加者名簿!$A:$D,2,FALSE))=TRUE,"",VLOOKUP($E1837,参加者名簿!$A:$D,2,FALSE))</f>
        <v/>
      </c>
      <c r="H1837" s="430"/>
      <c r="I1837" s="417"/>
    </row>
    <row r="1838" spans="1:9" ht="20.149999999999999" customHeight="1" thickBot="1" x14ac:dyDescent="0.25">
      <c r="A1838" s="433"/>
      <c r="B1838" s="432"/>
      <c r="C1838" s="431" t="str">
        <f>IF(ISERROR(VLOOKUP($A1838,参加者名簿!$A:$D,2,FALSE))=TRUE,"",VLOOKUP($A1838,参加者名簿!$A:$D,2,FALSE))</f>
        <v/>
      </c>
      <c r="D1838" s="434"/>
      <c r="E1838" s="433"/>
      <c r="F1838" s="432"/>
      <c r="G1838" s="431" t="str">
        <f>IF(ISERROR(VLOOKUP($E1838,参加者名簿!$A:$D,2,FALSE))=TRUE,"",VLOOKUP($E1838,参加者名簿!$A:$D,2,FALSE))</f>
        <v/>
      </c>
      <c r="H1838" s="430"/>
      <c r="I1838" s="417"/>
    </row>
    <row r="1839" spans="1:9" ht="20.149999999999999" customHeight="1" thickBot="1" x14ac:dyDescent="0.25">
      <c r="A1839" s="429" t="s">
        <v>6120</v>
      </c>
      <c r="B1839" s="428">
        <f t="shared" ref="B1839" si="352">COUNTIFS(C1818:C1838,"農業者",D1818:D1838,"○")+COUNTIFS(G1818:G1838,"農業者",H1818:H1838,"○")</f>
        <v>0</v>
      </c>
      <c r="C1839" s="505" t="s">
        <v>6119</v>
      </c>
      <c r="D1839" s="506"/>
      <c r="E1839" s="428">
        <f t="shared" ref="E1839" si="353">COUNTIFS(C1818:C1838,"農業者以外",D1818:D1838,"○")+COUNTIFS(G1818:G1838,"農業者以外",H1818:H1838,"○")</f>
        <v>0</v>
      </c>
      <c r="F1839" s="468" t="s">
        <v>6118</v>
      </c>
      <c r="G1839" s="495">
        <f t="shared" ref="G1839" si="354">SUMIF(D1818:D1838,"○",B1818:B1838)+SUMIF(H1818:H1838,"○",F1818:F1838)</f>
        <v>0</v>
      </c>
      <c r="H1839" s="496"/>
      <c r="I1839" s="426"/>
    </row>
    <row r="1840" spans="1:9" ht="20.149999999999999" customHeight="1" x14ac:dyDescent="0.2">
      <c r="A1840" s="425" t="s">
        <v>6117</v>
      </c>
      <c r="B1840" s="424"/>
      <c r="C1840" s="424"/>
      <c r="D1840" s="424"/>
      <c r="E1840" s="424"/>
      <c r="F1840" s="424"/>
      <c r="G1840" s="424"/>
      <c r="H1840" s="423"/>
      <c r="I1840" s="417"/>
    </row>
    <row r="1841" spans="1:19" ht="20.149999999999999" customHeight="1" x14ac:dyDescent="0.2">
      <c r="A1841" s="422"/>
      <c r="B1841" s="417"/>
      <c r="C1841" s="417"/>
      <c r="D1841" s="417"/>
      <c r="E1841" s="417"/>
      <c r="F1841" s="417"/>
      <c r="G1841" s="417"/>
      <c r="H1841" s="421"/>
      <c r="I1841" s="417"/>
    </row>
    <row r="1842" spans="1:19" ht="20.149999999999999" customHeight="1" x14ac:dyDescent="0.2">
      <c r="A1842" s="422"/>
      <c r="B1842" s="417"/>
      <c r="C1842" s="417"/>
      <c r="D1842" s="417"/>
      <c r="E1842" s="417"/>
      <c r="F1842" s="417"/>
      <c r="G1842" s="417"/>
      <c r="H1842" s="421"/>
      <c r="I1842" s="417"/>
    </row>
    <row r="1843" spans="1:19" ht="20.149999999999999" customHeight="1" x14ac:dyDescent="0.2">
      <c r="A1843" s="422"/>
      <c r="B1843" s="417"/>
      <c r="C1843" s="417"/>
      <c r="D1843" s="417"/>
      <c r="E1843" s="417"/>
      <c r="F1843" s="417"/>
      <c r="G1843" s="417"/>
      <c r="H1843" s="421"/>
      <c r="I1843" s="417"/>
    </row>
    <row r="1844" spans="1:19" ht="20.149999999999999" customHeight="1" x14ac:dyDescent="0.2">
      <c r="A1844" s="422"/>
      <c r="B1844" s="417"/>
      <c r="C1844" s="417"/>
      <c r="D1844" s="417"/>
      <c r="E1844" s="417"/>
      <c r="F1844" s="417"/>
      <c r="G1844" s="417"/>
      <c r="H1844" s="421"/>
      <c r="I1844" s="417"/>
    </row>
    <row r="1845" spans="1:19" ht="20.149999999999999" customHeight="1" x14ac:dyDescent="0.2">
      <c r="A1845" s="422"/>
      <c r="B1845" s="417"/>
      <c r="C1845" s="417"/>
      <c r="D1845" s="417"/>
      <c r="E1845" s="417"/>
      <c r="F1845" s="417"/>
      <c r="G1845" s="417"/>
      <c r="H1845" s="421"/>
      <c r="I1845" s="417"/>
    </row>
    <row r="1846" spans="1:19" ht="20.149999999999999" customHeight="1" x14ac:dyDescent="0.2">
      <c r="A1846" s="422"/>
      <c r="B1846" s="417"/>
      <c r="C1846" s="417"/>
      <c r="D1846" s="417"/>
      <c r="E1846" s="417"/>
      <c r="F1846" s="417"/>
      <c r="G1846" s="417"/>
      <c r="H1846" s="421"/>
      <c r="I1846" s="417"/>
    </row>
    <row r="1847" spans="1:19" ht="20.149999999999999" customHeight="1" x14ac:dyDescent="0.2">
      <c r="A1847" s="422"/>
      <c r="B1847" s="417"/>
      <c r="C1847" s="417"/>
      <c r="D1847" s="417"/>
      <c r="E1847" s="417"/>
      <c r="F1847" s="417"/>
      <c r="G1847" s="417"/>
      <c r="H1847" s="421"/>
      <c r="I1847" s="417"/>
    </row>
    <row r="1848" spans="1:19" ht="20.149999999999999" customHeight="1" thickBot="1" x14ac:dyDescent="0.25">
      <c r="A1848" s="420"/>
      <c r="B1848" s="419"/>
      <c r="C1848" s="419"/>
      <c r="D1848" s="419"/>
      <c r="E1848" s="419"/>
      <c r="F1848" s="419"/>
      <c r="G1848" s="419"/>
      <c r="H1848" s="418"/>
      <c r="I1848" s="417"/>
    </row>
    <row r="1849" spans="1:19" ht="20.149999999999999" customHeight="1" thickBot="1" x14ac:dyDescent="0.25">
      <c r="A1849" s="416" t="s">
        <v>6116</v>
      </c>
      <c r="B1849" s="415" t="s">
        <v>6115</v>
      </c>
      <c r="C1849" s="415" t="s">
        <v>6114</v>
      </c>
      <c r="D1849" s="414"/>
    </row>
    <row r="1850" spans="1:19" ht="20.149999999999999" customHeight="1" thickBot="1" x14ac:dyDescent="0.35">
      <c r="A1850" s="465" t="str">
        <f t="shared" ref="A1850:C1851" si="355">A1807</f>
        <v>令和</v>
      </c>
      <c r="B1850" s="469">
        <f t="shared" si="355"/>
        <v>0</v>
      </c>
      <c r="C1850" s="789" t="str">
        <f>C1807</f>
        <v>年度　多面的機能支払交付金に係る作業日報</v>
      </c>
      <c r="D1850" s="789"/>
      <c r="E1850" s="789"/>
      <c r="F1850" s="789"/>
      <c r="G1850" s="463" t="s">
        <v>6132</v>
      </c>
      <c r="H1850" s="462">
        <f t="shared" si="338"/>
        <v>44</v>
      </c>
      <c r="I1850" s="461">
        <f t="shared" si="339"/>
        <v>44</v>
      </c>
      <c r="J1850" s="455">
        <f t="shared" ref="J1850" si="356">F1851</f>
        <v>0</v>
      </c>
      <c r="K1850" s="455">
        <f t="shared" ref="K1850" si="357">B1852</f>
        <v>0</v>
      </c>
      <c r="L1850" s="460" t="e">
        <f t="shared" ref="L1850" si="358">F1852-J1853</f>
        <v>#VALUE!</v>
      </c>
      <c r="M1850" s="459">
        <f t="shared" ref="M1850" si="359">B1882</f>
        <v>0</v>
      </c>
      <c r="N1850" s="459">
        <f t="shared" ref="N1850" si="360">E1882</f>
        <v>0</v>
      </c>
      <c r="O1850" s="455">
        <f t="shared" ref="O1850" si="361">B1854</f>
        <v>0</v>
      </c>
      <c r="P1850" s="455">
        <f t="shared" ref="P1850" si="362">D1854</f>
        <v>0</v>
      </c>
      <c r="Q1850" s="455">
        <f t="shared" ref="Q1850" si="363">F1854</f>
        <v>0</v>
      </c>
      <c r="R1850" s="1">
        <f t="shared" ref="R1850" si="364">B1858</f>
        <v>0</v>
      </c>
      <c r="S1850" s="1">
        <f t="shared" ref="S1850" si="365">D1858</f>
        <v>0</v>
      </c>
    </row>
    <row r="1851" spans="1:19" ht="20.149999999999999" customHeight="1" thickBot="1" x14ac:dyDescent="0.35">
      <c r="A1851" s="458" t="s">
        <v>6131</v>
      </c>
      <c r="B1851" s="501">
        <f t="shared" si="355"/>
        <v>0</v>
      </c>
      <c r="C1851" s="501"/>
      <c r="D1851" s="501"/>
      <c r="E1851" s="457" t="s">
        <v>6130</v>
      </c>
      <c r="F1851" s="512"/>
      <c r="G1851" s="513"/>
      <c r="H1851" s="514"/>
      <c r="I1851" s="456"/>
      <c r="M1851" s="455"/>
      <c r="N1851" s="455"/>
      <c r="O1851" s="455"/>
      <c r="P1851" s="455"/>
      <c r="Q1851" s="455"/>
      <c r="R1851" s="455"/>
    </row>
    <row r="1852" spans="1:19" ht="20.149999999999999" customHeight="1" x14ac:dyDescent="0.2">
      <c r="A1852" s="449" t="s">
        <v>173</v>
      </c>
      <c r="B1852" s="454"/>
      <c r="C1852" s="509" t="s">
        <v>6127</v>
      </c>
      <c r="D1852" s="509"/>
      <c r="E1852" s="454"/>
      <c r="F1852" s="453" t="str">
        <f t="shared" ref="F1852:F1853" si="366">IF((E1852-B1852)*24=0,"",(E1852-B1852)*24)</f>
        <v/>
      </c>
      <c r="G1852" s="510" t="s">
        <v>6126</v>
      </c>
      <c r="H1852" s="511"/>
      <c r="I1852" s="450"/>
    </row>
    <row r="1853" spans="1:19" ht="20.149999999999999" customHeight="1" thickBot="1" x14ac:dyDescent="0.25">
      <c r="A1853" s="445" t="s">
        <v>6128</v>
      </c>
      <c r="B1853" s="452"/>
      <c r="C1853" s="492" t="s">
        <v>6127</v>
      </c>
      <c r="D1853" s="492"/>
      <c r="E1853" s="452"/>
      <c r="F1853" s="451" t="str">
        <f t="shared" si="366"/>
        <v/>
      </c>
      <c r="G1853" s="493" t="s">
        <v>6126</v>
      </c>
      <c r="H1853" s="494"/>
      <c r="I1853" s="450"/>
      <c r="J1853" s="1">
        <f t="shared" ref="J1853" si="367">IF(F1853="",0,F1853)</f>
        <v>0</v>
      </c>
    </row>
    <row r="1854" spans="1:19" ht="20.149999999999999" customHeight="1" thickTop="1" x14ac:dyDescent="0.2">
      <c r="A1854" s="449" t="s">
        <v>6125</v>
      </c>
      <c r="B1854" s="497"/>
      <c r="C1854" s="498"/>
      <c r="D1854" s="497"/>
      <c r="E1854" s="498"/>
      <c r="F1854" s="497"/>
      <c r="G1854" s="498"/>
      <c r="H1854" s="448"/>
      <c r="I1854" s="441"/>
    </row>
    <row r="1855" spans="1:19" ht="20.149999999999999" customHeight="1" x14ac:dyDescent="0.2">
      <c r="A1855" s="447" t="s">
        <v>6124</v>
      </c>
      <c r="B1855" s="499" t="str">
        <f>IF(B$1854="","",(IFERROR(VLOOKUP(B$1854,【選択肢】!$K$3:$O$74,2,)," ")))</f>
        <v/>
      </c>
      <c r="C1855" s="500"/>
      <c r="D1855" s="499" t="str">
        <f>IF(D$1854="","",(IFERROR(VLOOKUP(D$1854,【選択肢】!$K$3:$O$74,2,)," ")))</f>
        <v/>
      </c>
      <c r="E1855" s="500"/>
      <c r="F1855" s="499" t="str">
        <f>IF(F$1854="","",(IFERROR(VLOOKUP(F$1854,【選択肢】!$K$3:$O$74,2,)," ")))</f>
        <v/>
      </c>
      <c r="G1855" s="500"/>
      <c r="H1855" s="446"/>
      <c r="I1855" s="441"/>
    </row>
    <row r="1856" spans="1:19" ht="20.149999999999999" customHeight="1" x14ac:dyDescent="0.2">
      <c r="A1856" s="447" t="s">
        <v>5</v>
      </c>
      <c r="B1856" s="499" t="str">
        <f>IF(B$1854="","",(IFERROR(VLOOKUP(B$1854,【選択肢】!$K$3:$O$74,4,)," ")))</f>
        <v/>
      </c>
      <c r="C1856" s="500"/>
      <c r="D1856" s="499" t="str">
        <f>IF(D$1854="","",(IFERROR(VLOOKUP(D$1854,【選択肢】!$K$3:$O$74,4,)," ")))</f>
        <v/>
      </c>
      <c r="E1856" s="500"/>
      <c r="F1856" s="499" t="str">
        <f>IF(F$1854="","",(IFERROR(VLOOKUP(F$1854,【選択肢】!$K$3:$O$74,4,)," ")))</f>
        <v/>
      </c>
      <c r="G1856" s="500"/>
      <c r="H1856" s="446"/>
      <c r="I1856" s="441"/>
    </row>
    <row r="1857" spans="1:9" ht="20.149999999999999" customHeight="1" x14ac:dyDescent="0.2">
      <c r="A1857" s="445" t="s">
        <v>6123</v>
      </c>
      <c r="B1857" s="499" t="str">
        <f>IF(B$1854="","",(IFERROR(VLOOKUP(B$1854,【選択肢】!$K$3:$O$74,5,)," ")))</f>
        <v/>
      </c>
      <c r="C1857" s="500"/>
      <c r="D1857" s="499" t="str">
        <f>IF(D$1854="","",(IFERROR(VLOOKUP(D$1854,【選択肢】!$K$3:$O$74,5,)," ")))</f>
        <v/>
      </c>
      <c r="E1857" s="500"/>
      <c r="F1857" s="499" t="str">
        <f>IF(F$1854="","",(IFERROR(VLOOKUP(F$1854,【選択肢】!$K$3:$O$74,5,)," ")))</f>
        <v/>
      </c>
      <c r="G1857" s="500"/>
      <c r="H1857" s="444"/>
      <c r="I1857" s="441"/>
    </row>
    <row r="1858" spans="1:9" ht="20.149999999999999" customHeight="1" thickBot="1" x14ac:dyDescent="0.25">
      <c r="A1858" s="443" t="s">
        <v>12</v>
      </c>
      <c r="B1858" s="488"/>
      <c r="C1858" s="489"/>
      <c r="D1858" s="488"/>
      <c r="E1858" s="489"/>
      <c r="F1858" s="490"/>
      <c r="G1858" s="491"/>
      <c r="H1858" s="442"/>
      <c r="I1858" s="441"/>
    </row>
    <row r="1859" spans="1:9" ht="20.149999999999999" customHeight="1" x14ac:dyDescent="0.2">
      <c r="A1859" s="502" t="s">
        <v>6122</v>
      </c>
      <c r="B1859" s="503"/>
      <c r="C1859" s="503"/>
      <c r="D1859" s="503"/>
      <c r="E1859" s="503"/>
      <c r="F1859" s="503"/>
      <c r="G1859" s="503"/>
      <c r="H1859" s="504"/>
      <c r="I1859" s="467"/>
    </row>
    <row r="1860" spans="1:9" ht="20.149999999999999" customHeight="1" x14ac:dyDescent="0.2">
      <c r="A1860" s="440" t="s">
        <v>29</v>
      </c>
      <c r="B1860" s="439" t="s">
        <v>2</v>
      </c>
      <c r="C1860" s="438" t="s">
        <v>6112</v>
      </c>
      <c r="D1860" s="437" t="s">
        <v>6121</v>
      </c>
      <c r="E1860" s="440" t="s">
        <v>29</v>
      </c>
      <c r="F1860" s="439" t="s">
        <v>2</v>
      </c>
      <c r="G1860" s="438" t="s">
        <v>6112</v>
      </c>
      <c r="H1860" s="437" t="s">
        <v>6121</v>
      </c>
      <c r="I1860" s="467"/>
    </row>
    <row r="1861" spans="1:9" ht="20.149999999999999" customHeight="1" x14ac:dyDescent="0.2">
      <c r="A1861" s="433"/>
      <c r="B1861" s="435"/>
      <c r="C1861" s="431" t="str">
        <f>IF(ISERROR(VLOOKUP($A1861,参加者名簿!$A:$D,2,FALSE))=TRUE,"",VLOOKUP($A1861,参加者名簿!$A:$D,2,FALSE))</f>
        <v/>
      </c>
      <c r="D1861" s="434"/>
      <c r="E1861" s="433"/>
      <c r="F1861" s="435"/>
      <c r="G1861" s="431" t="str">
        <f>IF(ISERROR(VLOOKUP($E1861,参加者名簿!$A:$D,2,FALSE))=TRUE,"",VLOOKUP($E1861,参加者名簿!$A:$D,2,FALSE))</f>
        <v/>
      </c>
      <c r="H1861" s="430"/>
      <c r="I1861" s="417"/>
    </row>
    <row r="1862" spans="1:9" ht="20.149999999999999" customHeight="1" x14ac:dyDescent="0.2">
      <c r="A1862" s="433"/>
      <c r="B1862" s="435"/>
      <c r="C1862" s="431" t="str">
        <f>IF(ISERROR(VLOOKUP($A1862,参加者名簿!$A:$D,2,FALSE))=TRUE,"",VLOOKUP($A1862,参加者名簿!$A:$D,2,FALSE))</f>
        <v/>
      </c>
      <c r="D1862" s="434"/>
      <c r="E1862" s="433"/>
      <c r="F1862" s="435"/>
      <c r="G1862" s="431" t="str">
        <f>IF(ISERROR(VLOOKUP($E1862,参加者名簿!$A:$D,2,FALSE))=TRUE,"",VLOOKUP($E1862,参加者名簿!$A:$D,2,FALSE))</f>
        <v/>
      </c>
      <c r="H1862" s="430"/>
      <c r="I1862" s="417"/>
    </row>
    <row r="1863" spans="1:9" ht="20.149999999999999" customHeight="1" x14ac:dyDescent="0.2">
      <c r="A1863" s="433"/>
      <c r="B1863" s="435"/>
      <c r="C1863" s="431" t="str">
        <f>IF(ISERROR(VLOOKUP($A1863,参加者名簿!$A:$D,2,FALSE))=TRUE,"",VLOOKUP($A1863,参加者名簿!$A:$D,2,FALSE))</f>
        <v/>
      </c>
      <c r="D1863" s="434"/>
      <c r="E1863" s="433"/>
      <c r="F1863" s="435"/>
      <c r="G1863" s="431" t="str">
        <f>IF(ISERROR(VLOOKUP($E1863,参加者名簿!$A:$D,2,FALSE))=TRUE,"",VLOOKUP($E1863,参加者名簿!$A:$D,2,FALSE))</f>
        <v/>
      </c>
      <c r="H1863" s="430"/>
      <c r="I1863" s="417"/>
    </row>
    <row r="1864" spans="1:9" ht="20.149999999999999" customHeight="1" x14ac:dyDescent="0.2">
      <c r="A1864" s="433"/>
      <c r="B1864" s="435"/>
      <c r="C1864" s="431" t="str">
        <f>IF(ISERROR(VLOOKUP($A1864,参加者名簿!$A:$D,2,FALSE))=TRUE,"",VLOOKUP($A1864,参加者名簿!$A:$D,2,FALSE))</f>
        <v/>
      </c>
      <c r="D1864" s="434"/>
      <c r="E1864" s="433"/>
      <c r="F1864" s="435"/>
      <c r="G1864" s="431" t="str">
        <f>IF(ISERROR(VLOOKUP($E1864,参加者名簿!$A:$D,2,FALSE))=TRUE,"",VLOOKUP($E1864,参加者名簿!$A:$D,2,FALSE))</f>
        <v/>
      </c>
      <c r="H1864" s="430"/>
      <c r="I1864" s="417"/>
    </row>
    <row r="1865" spans="1:9" ht="20.149999999999999" customHeight="1" x14ac:dyDescent="0.2">
      <c r="A1865" s="433"/>
      <c r="B1865" s="435"/>
      <c r="C1865" s="431" t="str">
        <f>IF(ISERROR(VLOOKUP($A1865,参加者名簿!$A:$D,2,FALSE))=TRUE,"",VLOOKUP($A1865,参加者名簿!$A:$D,2,FALSE))</f>
        <v/>
      </c>
      <c r="D1865" s="434"/>
      <c r="E1865" s="433"/>
      <c r="F1865" s="435"/>
      <c r="G1865" s="431" t="str">
        <f>IF(ISERROR(VLOOKUP($E1865,参加者名簿!$A:$D,2,FALSE))=TRUE,"",VLOOKUP($E1865,参加者名簿!$A:$D,2,FALSE))</f>
        <v/>
      </c>
      <c r="H1865" s="430"/>
      <c r="I1865" s="417"/>
    </row>
    <row r="1866" spans="1:9" ht="20.149999999999999" customHeight="1" x14ac:dyDescent="0.2">
      <c r="A1866" s="433"/>
      <c r="B1866" s="435"/>
      <c r="C1866" s="431" t="str">
        <f>IF(ISERROR(VLOOKUP($A1866,参加者名簿!$A:$D,2,FALSE))=TRUE,"",VLOOKUP($A1866,参加者名簿!$A:$D,2,FALSE))</f>
        <v/>
      </c>
      <c r="D1866" s="434"/>
      <c r="E1866" s="433"/>
      <c r="F1866" s="435"/>
      <c r="G1866" s="431" t="str">
        <f>IF(ISERROR(VLOOKUP($E1866,参加者名簿!$A:$D,2,FALSE))=TRUE,"",VLOOKUP($E1866,参加者名簿!$A:$D,2,FALSE))</f>
        <v/>
      </c>
      <c r="H1866" s="430"/>
      <c r="I1866" s="417"/>
    </row>
    <row r="1867" spans="1:9" ht="20.149999999999999" customHeight="1" x14ac:dyDescent="0.2">
      <c r="A1867" s="433"/>
      <c r="B1867" s="432"/>
      <c r="C1867" s="431" t="str">
        <f>IF(ISERROR(VLOOKUP($A1867,参加者名簿!$A:$D,2,FALSE))=TRUE,"",VLOOKUP($A1867,参加者名簿!$A:$D,2,FALSE))</f>
        <v/>
      </c>
      <c r="D1867" s="434"/>
      <c r="E1867" s="433"/>
      <c r="F1867" s="435"/>
      <c r="G1867" s="431" t="str">
        <f>IF(ISERROR(VLOOKUP($E1867,参加者名簿!$A:$D,2,FALSE))=TRUE,"",VLOOKUP($E1867,参加者名簿!$A:$D,2,FALSE))</f>
        <v/>
      </c>
      <c r="H1867" s="430"/>
      <c r="I1867" s="417"/>
    </row>
    <row r="1868" spans="1:9" ht="20.149999999999999" customHeight="1" x14ac:dyDescent="0.2">
      <c r="A1868" s="433"/>
      <c r="B1868" s="432"/>
      <c r="C1868" s="431" t="str">
        <f>IF(ISERROR(VLOOKUP($A1868,参加者名簿!$A:$D,2,FALSE))=TRUE,"",VLOOKUP($A1868,参加者名簿!$A:$D,2,FALSE))</f>
        <v/>
      </c>
      <c r="D1868" s="434"/>
      <c r="E1868" s="433"/>
      <c r="F1868" s="435"/>
      <c r="G1868" s="431" t="str">
        <f>IF(ISERROR(VLOOKUP($E1868,参加者名簿!$A:$D,2,FALSE))=TRUE,"",VLOOKUP($E1868,参加者名簿!$A:$D,2,FALSE))</f>
        <v/>
      </c>
      <c r="H1868" s="430"/>
      <c r="I1868" s="417"/>
    </row>
    <row r="1869" spans="1:9" ht="20.149999999999999" customHeight="1" x14ac:dyDescent="0.2">
      <c r="A1869" s="433"/>
      <c r="B1869" s="432"/>
      <c r="C1869" s="431" t="str">
        <f>IF(ISERROR(VLOOKUP($A1869,参加者名簿!$A:$D,2,FALSE))=TRUE,"",VLOOKUP($A1869,参加者名簿!$A:$D,2,FALSE))</f>
        <v/>
      </c>
      <c r="D1869" s="434"/>
      <c r="E1869" s="433"/>
      <c r="F1869" s="435"/>
      <c r="G1869" s="431" t="str">
        <f>IF(ISERROR(VLOOKUP($E1869,参加者名簿!$A:$D,2,FALSE))=TRUE,"",VLOOKUP($E1869,参加者名簿!$A:$D,2,FALSE))</f>
        <v/>
      </c>
      <c r="H1869" s="430"/>
      <c r="I1869" s="417"/>
    </row>
    <row r="1870" spans="1:9" ht="20.149999999999999" customHeight="1" x14ac:dyDescent="0.2">
      <c r="A1870" s="433"/>
      <c r="B1870" s="432"/>
      <c r="C1870" s="431" t="str">
        <f>IF(ISERROR(VLOOKUP($A1870,参加者名簿!$A:$D,2,FALSE))=TRUE,"",VLOOKUP($A1870,参加者名簿!$A:$D,2,FALSE))</f>
        <v/>
      </c>
      <c r="D1870" s="434"/>
      <c r="E1870" s="433"/>
      <c r="F1870" s="435"/>
      <c r="G1870" s="431" t="str">
        <f>IF(ISERROR(VLOOKUP($E1870,参加者名簿!$A:$D,2,FALSE))=TRUE,"",VLOOKUP($E1870,参加者名簿!$A:$D,2,FALSE))</f>
        <v/>
      </c>
      <c r="H1870" s="430"/>
      <c r="I1870" s="417"/>
    </row>
    <row r="1871" spans="1:9" ht="20.149999999999999" customHeight="1" x14ac:dyDescent="0.2">
      <c r="A1871" s="433"/>
      <c r="B1871" s="432"/>
      <c r="C1871" s="431" t="str">
        <f>IF(ISERROR(VLOOKUP($A1871,参加者名簿!$A:$D,2,FALSE))=TRUE,"",VLOOKUP($A1871,参加者名簿!$A:$D,2,FALSE))</f>
        <v/>
      </c>
      <c r="D1871" s="434"/>
      <c r="E1871" s="433"/>
      <c r="F1871" s="435"/>
      <c r="G1871" s="431" t="str">
        <f>IF(ISERROR(VLOOKUP($E1871,参加者名簿!$A:$D,2,FALSE))=TRUE,"",VLOOKUP($E1871,参加者名簿!$A:$D,2,FALSE))</f>
        <v/>
      </c>
      <c r="H1871" s="430"/>
      <c r="I1871" s="417"/>
    </row>
    <row r="1872" spans="1:9" ht="20.149999999999999" customHeight="1" x14ac:dyDescent="0.2">
      <c r="A1872" s="433"/>
      <c r="B1872" s="432"/>
      <c r="C1872" s="431" t="str">
        <f>IF(ISERROR(VLOOKUP($A1872,参加者名簿!$A:$D,2,FALSE))=TRUE,"",VLOOKUP($A1872,参加者名簿!$A:$D,2,FALSE))</f>
        <v/>
      </c>
      <c r="D1872" s="434"/>
      <c r="E1872" s="433"/>
      <c r="F1872" s="435"/>
      <c r="G1872" s="431" t="str">
        <f>IF(ISERROR(VLOOKUP($E1872,参加者名簿!$A:$D,2,FALSE))=TRUE,"",VLOOKUP($E1872,参加者名簿!$A:$D,2,FALSE))</f>
        <v/>
      </c>
      <c r="H1872" s="430"/>
      <c r="I1872" s="417"/>
    </row>
    <row r="1873" spans="1:9" ht="20.149999999999999" customHeight="1" x14ac:dyDescent="0.2">
      <c r="A1873" s="433"/>
      <c r="B1873" s="432"/>
      <c r="C1873" s="431" t="str">
        <f>IF(ISERROR(VLOOKUP($A1873,参加者名簿!$A:$D,2,FALSE))=TRUE,"",VLOOKUP($A1873,参加者名簿!$A:$D,2,FALSE))</f>
        <v/>
      </c>
      <c r="D1873" s="434"/>
      <c r="E1873" s="433"/>
      <c r="F1873" s="435"/>
      <c r="G1873" s="431" t="str">
        <f>IF(ISERROR(VLOOKUP($E1873,参加者名簿!$A:$D,2,FALSE))=TRUE,"",VLOOKUP($E1873,参加者名簿!$A:$D,2,FALSE))</f>
        <v/>
      </c>
      <c r="H1873" s="430"/>
      <c r="I1873" s="417"/>
    </row>
    <row r="1874" spans="1:9" ht="20.149999999999999" customHeight="1" x14ac:dyDescent="0.2">
      <c r="A1874" s="433"/>
      <c r="B1874" s="432"/>
      <c r="C1874" s="431" t="str">
        <f>IF(ISERROR(VLOOKUP($A1874,参加者名簿!$A:$D,2,FALSE))=TRUE,"",VLOOKUP($A1874,参加者名簿!$A:$D,2,FALSE))</f>
        <v/>
      </c>
      <c r="D1874" s="434"/>
      <c r="E1874" s="433"/>
      <c r="F1874" s="435"/>
      <c r="G1874" s="431" t="str">
        <f>IF(ISERROR(VLOOKUP($E1874,参加者名簿!$A:$D,2,FALSE))=TRUE,"",VLOOKUP($E1874,参加者名簿!$A:$D,2,FALSE))</f>
        <v/>
      </c>
      <c r="H1874" s="430"/>
      <c r="I1874" s="417"/>
    </row>
    <row r="1875" spans="1:9" ht="20.149999999999999" customHeight="1" x14ac:dyDescent="0.2">
      <c r="A1875" s="433"/>
      <c r="B1875" s="432"/>
      <c r="C1875" s="431" t="str">
        <f>IF(ISERROR(VLOOKUP($A1875,参加者名簿!$A:$D,2,FALSE))=TRUE,"",VLOOKUP($A1875,参加者名簿!$A:$D,2,FALSE))</f>
        <v/>
      </c>
      <c r="D1875" s="434"/>
      <c r="E1875" s="433"/>
      <c r="F1875" s="435"/>
      <c r="G1875" s="431" t="str">
        <f>IF(ISERROR(VLOOKUP($E1875,参加者名簿!$A:$D,2,FALSE))=TRUE,"",VLOOKUP($E1875,参加者名簿!$A:$D,2,FALSE))</f>
        <v/>
      </c>
      <c r="H1875" s="430"/>
      <c r="I1875" s="417"/>
    </row>
    <row r="1876" spans="1:9" ht="20.149999999999999" customHeight="1" x14ac:dyDescent="0.2">
      <c r="A1876" s="433"/>
      <c r="B1876" s="432"/>
      <c r="C1876" s="431" t="str">
        <f>IF(ISERROR(VLOOKUP($A1876,参加者名簿!$A:$D,2,FALSE))=TRUE,"",VLOOKUP($A1876,参加者名簿!$A:$D,2,FALSE))</f>
        <v/>
      </c>
      <c r="D1876" s="434"/>
      <c r="E1876" s="433"/>
      <c r="F1876" s="432"/>
      <c r="G1876" s="431" t="str">
        <f>IF(ISERROR(VLOOKUP($E1876,参加者名簿!$A:$D,2,FALSE))=TRUE,"",VLOOKUP($E1876,参加者名簿!$A:$D,2,FALSE))</f>
        <v/>
      </c>
      <c r="H1876" s="430"/>
      <c r="I1876" s="417"/>
    </row>
    <row r="1877" spans="1:9" ht="20.149999999999999" customHeight="1" x14ac:dyDescent="0.2">
      <c r="A1877" s="433"/>
      <c r="B1877" s="432"/>
      <c r="C1877" s="431" t="str">
        <f>IF(ISERROR(VLOOKUP($A1877,参加者名簿!$A:$D,2,FALSE))=TRUE,"",VLOOKUP($A1877,参加者名簿!$A:$D,2,FALSE))</f>
        <v/>
      </c>
      <c r="D1877" s="434"/>
      <c r="E1877" s="433"/>
      <c r="F1877" s="432"/>
      <c r="G1877" s="431" t="str">
        <f>IF(ISERROR(VLOOKUP($E1877,参加者名簿!$A:$D,2,FALSE))=TRUE,"",VLOOKUP($E1877,参加者名簿!$A:$D,2,FALSE))</f>
        <v/>
      </c>
      <c r="H1877" s="430"/>
      <c r="I1877" s="417"/>
    </row>
    <row r="1878" spans="1:9" ht="20.149999999999999" customHeight="1" x14ac:dyDescent="0.2">
      <c r="A1878" s="433"/>
      <c r="B1878" s="432"/>
      <c r="C1878" s="431" t="str">
        <f>IF(ISERROR(VLOOKUP($A1878,参加者名簿!$A:$D,2,FALSE))=TRUE,"",VLOOKUP($A1878,参加者名簿!$A:$D,2,FALSE))</f>
        <v/>
      </c>
      <c r="D1878" s="434"/>
      <c r="E1878" s="433"/>
      <c r="F1878" s="432"/>
      <c r="G1878" s="431" t="str">
        <f>IF(ISERROR(VLOOKUP($E1878,参加者名簿!$A:$D,2,FALSE))=TRUE,"",VLOOKUP($E1878,参加者名簿!$A:$D,2,FALSE))</f>
        <v/>
      </c>
      <c r="H1878" s="430"/>
      <c r="I1878" s="417"/>
    </row>
    <row r="1879" spans="1:9" ht="20.149999999999999" customHeight="1" x14ac:dyDescent="0.2">
      <c r="A1879" s="433"/>
      <c r="B1879" s="432"/>
      <c r="C1879" s="431" t="str">
        <f>IF(ISERROR(VLOOKUP($A1879,参加者名簿!$A:$D,2,FALSE))=TRUE,"",VLOOKUP($A1879,参加者名簿!$A:$D,2,FALSE))</f>
        <v/>
      </c>
      <c r="D1879" s="434"/>
      <c r="E1879" s="433"/>
      <c r="F1879" s="432"/>
      <c r="G1879" s="431" t="str">
        <f>IF(ISERROR(VLOOKUP($E1879,参加者名簿!$A:$D,2,FALSE))=TRUE,"",VLOOKUP($E1879,参加者名簿!$A:$D,2,FALSE))</f>
        <v/>
      </c>
      <c r="H1879" s="430"/>
      <c r="I1879" s="417"/>
    </row>
    <row r="1880" spans="1:9" ht="20.149999999999999" customHeight="1" x14ac:dyDescent="0.2">
      <c r="A1880" s="433"/>
      <c r="B1880" s="432"/>
      <c r="C1880" s="431" t="str">
        <f>IF(ISERROR(VLOOKUP($A1880,参加者名簿!$A:$D,2,FALSE))=TRUE,"",VLOOKUP($A1880,参加者名簿!$A:$D,2,FALSE))</f>
        <v/>
      </c>
      <c r="D1880" s="434"/>
      <c r="E1880" s="433"/>
      <c r="F1880" s="432"/>
      <c r="G1880" s="431" t="str">
        <f>IF(ISERROR(VLOOKUP($E1880,参加者名簿!$A:$D,2,FALSE))=TRUE,"",VLOOKUP($E1880,参加者名簿!$A:$D,2,FALSE))</f>
        <v/>
      </c>
      <c r="H1880" s="430"/>
      <c r="I1880" s="417"/>
    </row>
    <row r="1881" spans="1:9" ht="20.149999999999999" customHeight="1" thickBot="1" x14ac:dyDescent="0.25">
      <c r="A1881" s="433"/>
      <c r="B1881" s="432"/>
      <c r="C1881" s="431" t="str">
        <f>IF(ISERROR(VLOOKUP($A1881,参加者名簿!$A:$D,2,FALSE))=TRUE,"",VLOOKUP($A1881,参加者名簿!$A:$D,2,FALSE))</f>
        <v/>
      </c>
      <c r="D1881" s="434"/>
      <c r="E1881" s="433"/>
      <c r="F1881" s="432"/>
      <c r="G1881" s="431" t="str">
        <f>IF(ISERROR(VLOOKUP($E1881,参加者名簿!$A:$D,2,FALSE))=TRUE,"",VLOOKUP($E1881,参加者名簿!$A:$D,2,FALSE))</f>
        <v/>
      </c>
      <c r="H1881" s="430"/>
      <c r="I1881" s="417"/>
    </row>
    <row r="1882" spans="1:9" ht="20.149999999999999" customHeight="1" thickBot="1" x14ac:dyDescent="0.25">
      <c r="A1882" s="429" t="s">
        <v>6120</v>
      </c>
      <c r="B1882" s="428">
        <f t="shared" ref="B1882" si="368">COUNTIFS(C1861:C1881,"農業者",D1861:D1881,"○")+COUNTIFS(G1861:G1881,"農業者",H1861:H1881,"○")</f>
        <v>0</v>
      </c>
      <c r="C1882" s="505" t="s">
        <v>6119</v>
      </c>
      <c r="D1882" s="506"/>
      <c r="E1882" s="428">
        <f t="shared" ref="E1882" si="369">COUNTIFS(C1861:C1881,"農業者以外",D1861:D1881,"○")+COUNTIFS(G1861:G1881,"農業者以外",H1861:H1881,"○")</f>
        <v>0</v>
      </c>
      <c r="F1882" s="468" t="s">
        <v>6118</v>
      </c>
      <c r="G1882" s="495">
        <f t="shared" ref="G1882" si="370">SUMIF(D1861:D1881,"○",B1861:B1881)+SUMIF(H1861:H1881,"○",F1861:F1881)</f>
        <v>0</v>
      </c>
      <c r="H1882" s="496"/>
      <c r="I1882" s="426"/>
    </row>
    <row r="1883" spans="1:9" ht="20.149999999999999" customHeight="1" x14ac:dyDescent="0.2">
      <c r="A1883" s="425" t="s">
        <v>6117</v>
      </c>
      <c r="B1883" s="424"/>
      <c r="C1883" s="424"/>
      <c r="D1883" s="424"/>
      <c r="E1883" s="424"/>
      <c r="F1883" s="424"/>
      <c r="G1883" s="424"/>
      <c r="H1883" s="423"/>
      <c r="I1883" s="417"/>
    </row>
    <row r="1884" spans="1:9" ht="20.149999999999999" customHeight="1" x14ac:dyDescent="0.2">
      <c r="A1884" s="422"/>
      <c r="B1884" s="417"/>
      <c r="C1884" s="417"/>
      <c r="D1884" s="417"/>
      <c r="E1884" s="417"/>
      <c r="F1884" s="417"/>
      <c r="G1884" s="417"/>
      <c r="H1884" s="421"/>
      <c r="I1884" s="417"/>
    </row>
    <row r="1885" spans="1:9" ht="20.149999999999999" customHeight="1" x14ac:dyDescent="0.2">
      <c r="A1885" s="422"/>
      <c r="B1885" s="417"/>
      <c r="C1885" s="417"/>
      <c r="D1885" s="417"/>
      <c r="E1885" s="417"/>
      <c r="F1885" s="417"/>
      <c r="G1885" s="417"/>
      <c r="H1885" s="421"/>
      <c r="I1885" s="417"/>
    </row>
    <row r="1886" spans="1:9" ht="20.149999999999999" customHeight="1" x14ac:dyDescent="0.2">
      <c r="A1886" s="422"/>
      <c r="B1886" s="417"/>
      <c r="C1886" s="417"/>
      <c r="D1886" s="417"/>
      <c r="E1886" s="417"/>
      <c r="F1886" s="417"/>
      <c r="G1886" s="417"/>
      <c r="H1886" s="421"/>
      <c r="I1886" s="417"/>
    </row>
    <row r="1887" spans="1:9" ht="20.149999999999999" customHeight="1" x14ac:dyDescent="0.2">
      <c r="A1887" s="422"/>
      <c r="B1887" s="417"/>
      <c r="C1887" s="417"/>
      <c r="D1887" s="417"/>
      <c r="E1887" s="417"/>
      <c r="F1887" s="417"/>
      <c r="G1887" s="417"/>
      <c r="H1887" s="421"/>
      <c r="I1887" s="417"/>
    </row>
    <row r="1888" spans="1:9" ht="20.149999999999999" customHeight="1" x14ac:dyDescent="0.2">
      <c r="A1888" s="422"/>
      <c r="B1888" s="417"/>
      <c r="C1888" s="417"/>
      <c r="D1888" s="417"/>
      <c r="E1888" s="417"/>
      <c r="F1888" s="417"/>
      <c r="G1888" s="417"/>
      <c r="H1888" s="421"/>
      <c r="I1888" s="417"/>
    </row>
    <row r="1889" spans="1:19" ht="20.149999999999999" customHeight="1" x14ac:dyDescent="0.2">
      <c r="A1889" s="422"/>
      <c r="B1889" s="417"/>
      <c r="C1889" s="417"/>
      <c r="D1889" s="417"/>
      <c r="E1889" s="417"/>
      <c r="F1889" s="417"/>
      <c r="G1889" s="417"/>
      <c r="H1889" s="421"/>
      <c r="I1889" s="417"/>
    </row>
    <row r="1890" spans="1:19" ht="20.149999999999999" customHeight="1" x14ac:dyDescent="0.2">
      <c r="A1890" s="422"/>
      <c r="B1890" s="417"/>
      <c r="C1890" s="417"/>
      <c r="D1890" s="417"/>
      <c r="E1890" s="417"/>
      <c r="F1890" s="417"/>
      <c r="G1890" s="417"/>
      <c r="H1890" s="421"/>
      <c r="I1890" s="417"/>
    </row>
    <row r="1891" spans="1:19" ht="20.149999999999999" customHeight="1" thickBot="1" x14ac:dyDescent="0.25">
      <c r="A1891" s="420"/>
      <c r="B1891" s="419"/>
      <c r="C1891" s="419"/>
      <c r="D1891" s="419"/>
      <c r="E1891" s="419"/>
      <c r="F1891" s="419"/>
      <c r="G1891" s="419"/>
      <c r="H1891" s="418"/>
      <c r="I1891" s="417"/>
    </row>
    <row r="1892" spans="1:19" ht="20.149999999999999" customHeight="1" thickBot="1" x14ac:dyDescent="0.25">
      <c r="A1892" s="416" t="s">
        <v>6116</v>
      </c>
      <c r="B1892" s="415" t="s">
        <v>6115</v>
      </c>
      <c r="C1892" s="415" t="s">
        <v>6114</v>
      </c>
      <c r="D1892" s="414"/>
    </row>
    <row r="1893" spans="1:19" ht="20.149999999999999" customHeight="1" thickBot="1" x14ac:dyDescent="0.35">
      <c r="A1893" s="465" t="str">
        <f t="shared" ref="A1893:C1893" si="371">A1850</f>
        <v>令和</v>
      </c>
      <c r="B1893" s="469">
        <f t="shared" si="371"/>
        <v>0</v>
      </c>
      <c r="C1893" s="789" t="str">
        <f>C1850</f>
        <v>年度　多面的機能支払交付金に係る作業日報</v>
      </c>
      <c r="D1893" s="789"/>
      <c r="E1893" s="789"/>
      <c r="F1893" s="789"/>
      <c r="G1893" s="463" t="s">
        <v>6132</v>
      </c>
      <c r="H1893" s="462">
        <f t="shared" ref="H1893:H1936" si="372">H1850+1</f>
        <v>45</v>
      </c>
      <c r="I1893" s="461">
        <f t="shared" ref="I1893:I1936" si="373">H1893</f>
        <v>45</v>
      </c>
      <c r="J1893" s="455">
        <f t="shared" ref="J1893" si="374">F1894</f>
        <v>0</v>
      </c>
      <c r="K1893" s="455">
        <f t="shared" ref="K1893" si="375">B1895</f>
        <v>0</v>
      </c>
      <c r="L1893" s="460" t="e">
        <f t="shared" ref="L1893" si="376">F1895-J1896</f>
        <v>#VALUE!</v>
      </c>
      <c r="M1893" s="459">
        <f t="shared" ref="M1893" si="377">B1925</f>
        <v>0</v>
      </c>
      <c r="N1893" s="459">
        <f t="shared" ref="N1893" si="378">E1925</f>
        <v>0</v>
      </c>
      <c r="O1893" s="455">
        <f t="shared" ref="O1893" si="379">B1897</f>
        <v>0</v>
      </c>
      <c r="P1893" s="455">
        <f t="shared" ref="P1893" si="380">D1897</f>
        <v>0</v>
      </c>
      <c r="Q1893" s="455">
        <f t="shared" ref="Q1893" si="381">F1897</f>
        <v>0</v>
      </c>
      <c r="R1893" s="1">
        <f t="shared" ref="R1893" si="382">B1901</f>
        <v>0</v>
      </c>
      <c r="S1893" s="1">
        <f t="shared" ref="S1893" si="383">D1901</f>
        <v>0</v>
      </c>
    </row>
    <row r="1894" spans="1:19" ht="20.149999999999999" customHeight="1" thickBot="1" x14ac:dyDescent="0.35">
      <c r="A1894" s="458" t="s">
        <v>6131</v>
      </c>
      <c r="B1894" s="501">
        <f t="shared" ref="B1894" si="384">B1851</f>
        <v>0</v>
      </c>
      <c r="C1894" s="501"/>
      <c r="D1894" s="501"/>
      <c r="E1894" s="457" t="s">
        <v>6130</v>
      </c>
      <c r="F1894" s="512"/>
      <c r="G1894" s="513"/>
      <c r="H1894" s="514"/>
      <c r="I1894" s="456"/>
      <c r="M1894" s="455"/>
      <c r="N1894" s="455"/>
      <c r="O1894" s="455"/>
      <c r="P1894" s="455"/>
      <c r="Q1894" s="455"/>
      <c r="R1894" s="455"/>
    </row>
    <row r="1895" spans="1:19" ht="20.149999999999999" customHeight="1" x14ac:dyDescent="0.2">
      <c r="A1895" s="449" t="s">
        <v>173</v>
      </c>
      <c r="B1895" s="454"/>
      <c r="C1895" s="509" t="s">
        <v>6127</v>
      </c>
      <c r="D1895" s="509"/>
      <c r="E1895" s="454"/>
      <c r="F1895" s="453" t="str">
        <f t="shared" ref="F1895:F1896" si="385">IF((E1895-B1895)*24=0,"",(E1895-B1895)*24)</f>
        <v/>
      </c>
      <c r="G1895" s="510" t="s">
        <v>6126</v>
      </c>
      <c r="H1895" s="511"/>
      <c r="I1895" s="450"/>
    </row>
    <row r="1896" spans="1:19" ht="20.149999999999999" customHeight="1" thickBot="1" x14ac:dyDescent="0.25">
      <c r="A1896" s="445" t="s">
        <v>6128</v>
      </c>
      <c r="B1896" s="452"/>
      <c r="C1896" s="492" t="s">
        <v>6127</v>
      </c>
      <c r="D1896" s="492"/>
      <c r="E1896" s="452"/>
      <c r="F1896" s="451" t="str">
        <f t="shared" si="385"/>
        <v/>
      </c>
      <c r="G1896" s="493" t="s">
        <v>6126</v>
      </c>
      <c r="H1896" s="494"/>
      <c r="I1896" s="450"/>
      <c r="J1896" s="1">
        <f t="shared" ref="J1896" si="386">IF(F1896="",0,F1896)</f>
        <v>0</v>
      </c>
    </row>
    <row r="1897" spans="1:19" ht="20.149999999999999" customHeight="1" thickTop="1" x14ac:dyDescent="0.2">
      <c r="A1897" s="449" t="s">
        <v>6125</v>
      </c>
      <c r="B1897" s="497"/>
      <c r="C1897" s="498"/>
      <c r="D1897" s="497"/>
      <c r="E1897" s="498"/>
      <c r="F1897" s="497"/>
      <c r="G1897" s="498"/>
      <c r="H1897" s="448"/>
      <c r="I1897" s="441"/>
    </row>
    <row r="1898" spans="1:19" ht="20.149999999999999" customHeight="1" x14ac:dyDescent="0.2">
      <c r="A1898" s="447" t="s">
        <v>6124</v>
      </c>
      <c r="B1898" s="499" t="str">
        <f>IF(B$1897="","",(IFERROR(VLOOKUP(B$1897,【選択肢】!$K$3:$O$74,2,)," ")))</f>
        <v/>
      </c>
      <c r="C1898" s="500"/>
      <c r="D1898" s="499" t="str">
        <f>IF(D$1897="","",(IFERROR(VLOOKUP(D$1897,【選択肢】!$K$3:$O$74,2,)," ")))</f>
        <v/>
      </c>
      <c r="E1898" s="500"/>
      <c r="F1898" s="499" t="str">
        <f>IF(F$1897="","",(IFERROR(VLOOKUP(F$1897,【選択肢】!$K$3:$O$74,2,)," ")))</f>
        <v/>
      </c>
      <c r="G1898" s="500"/>
      <c r="H1898" s="446"/>
      <c r="I1898" s="441"/>
    </row>
    <row r="1899" spans="1:19" ht="20.149999999999999" customHeight="1" x14ac:dyDescent="0.2">
      <c r="A1899" s="447" t="s">
        <v>5</v>
      </c>
      <c r="B1899" s="499" t="str">
        <f>IF(B$1897="","",(IFERROR(VLOOKUP(B$1897,【選択肢】!$K$3:$O$74,4,)," ")))</f>
        <v/>
      </c>
      <c r="C1899" s="500"/>
      <c r="D1899" s="499" t="str">
        <f>IF(D$1897="","",(IFERROR(VLOOKUP(D$1897,【選択肢】!$K$3:$O$74,4,)," ")))</f>
        <v/>
      </c>
      <c r="E1899" s="500"/>
      <c r="F1899" s="499" t="str">
        <f>IF(F$1897="","",(IFERROR(VLOOKUP(F$1897,【選択肢】!$K$3:$O$74,4,)," ")))</f>
        <v/>
      </c>
      <c r="G1899" s="500"/>
      <c r="H1899" s="446"/>
      <c r="I1899" s="441"/>
    </row>
    <row r="1900" spans="1:19" ht="20.149999999999999" customHeight="1" x14ac:dyDescent="0.2">
      <c r="A1900" s="445" t="s">
        <v>6123</v>
      </c>
      <c r="B1900" s="499" t="str">
        <f>IF(B$1897="","",(IFERROR(VLOOKUP(B$1897,【選択肢】!$K$3:$O$74,5,)," ")))</f>
        <v/>
      </c>
      <c r="C1900" s="500"/>
      <c r="D1900" s="499" t="str">
        <f>IF(D$1897="","",(IFERROR(VLOOKUP(D$1897,【選択肢】!$K$3:$O$74,5,)," ")))</f>
        <v/>
      </c>
      <c r="E1900" s="500"/>
      <c r="F1900" s="499" t="str">
        <f>IF(F$1897="","",(IFERROR(VLOOKUP(F$1897,【選択肢】!$K$3:$O$74,5,)," ")))</f>
        <v/>
      </c>
      <c r="G1900" s="500"/>
      <c r="H1900" s="444"/>
      <c r="I1900" s="441"/>
    </row>
    <row r="1901" spans="1:19" ht="20.149999999999999" customHeight="1" thickBot="1" x14ac:dyDescent="0.25">
      <c r="A1901" s="443" t="s">
        <v>12</v>
      </c>
      <c r="B1901" s="488"/>
      <c r="C1901" s="489"/>
      <c r="D1901" s="488"/>
      <c r="E1901" s="489"/>
      <c r="F1901" s="490"/>
      <c r="G1901" s="491"/>
      <c r="H1901" s="442"/>
      <c r="I1901" s="441"/>
    </row>
    <row r="1902" spans="1:19" ht="20.149999999999999" customHeight="1" x14ac:dyDescent="0.2">
      <c r="A1902" s="502" t="s">
        <v>6122</v>
      </c>
      <c r="B1902" s="503"/>
      <c r="C1902" s="503"/>
      <c r="D1902" s="503"/>
      <c r="E1902" s="503"/>
      <c r="F1902" s="503"/>
      <c r="G1902" s="503"/>
      <c r="H1902" s="504"/>
      <c r="I1902" s="467"/>
    </row>
    <row r="1903" spans="1:19" ht="20.149999999999999" customHeight="1" x14ac:dyDescent="0.2">
      <c r="A1903" s="440" t="s">
        <v>29</v>
      </c>
      <c r="B1903" s="439" t="s">
        <v>2</v>
      </c>
      <c r="C1903" s="438" t="s">
        <v>6112</v>
      </c>
      <c r="D1903" s="437" t="s">
        <v>6121</v>
      </c>
      <c r="E1903" s="440" t="s">
        <v>29</v>
      </c>
      <c r="F1903" s="439" t="s">
        <v>2</v>
      </c>
      <c r="G1903" s="438" t="s">
        <v>6112</v>
      </c>
      <c r="H1903" s="437" t="s">
        <v>6121</v>
      </c>
      <c r="I1903" s="467"/>
    </row>
    <row r="1904" spans="1:19" ht="20.149999999999999" customHeight="1" x14ac:dyDescent="0.2">
      <c r="A1904" s="433"/>
      <c r="B1904" s="435"/>
      <c r="C1904" s="431" t="str">
        <f>IF(ISERROR(VLOOKUP($A1904,参加者名簿!$A:$D,2,FALSE))=TRUE,"",VLOOKUP($A1904,参加者名簿!$A:$D,2,FALSE))</f>
        <v/>
      </c>
      <c r="D1904" s="434"/>
      <c r="E1904" s="433"/>
      <c r="F1904" s="435"/>
      <c r="G1904" s="431" t="str">
        <f>IF(ISERROR(VLOOKUP($E1904,参加者名簿!$A:$D,2,FALSE))=TRUE,"",VLOOKUP($E1904,参加者名簿!$A:$D,2,FALSE))</f>
        <v/>
      </c>
      <c r="H1904" s="430"/>
      <c r="I1904" s="417"/>
    </row>
    <row r="1905" spans="1:9" ht="20.149999999999999" customHeight="1" x14ac:dyDescent="0.2">
      <c r="A1905" s="433"/>
      <c r="B1905" s="435"/>
      <c r="C1905" s="431" t="str">
        <f>IF(ISERROR(VLOOKUP($A1905,参加者名簿!$A:$D,2,FALSE))=TRUE,"",VLOOKUP($A1905,参加者名簿!$A:$D,2,FALSE))</f>
        <v/>
      </c>
      <c r="D1905" s="434"/>
      <c r="E1905" s="433"/>
      <c r="F1905" s="435"/>
      <c r="G1905" s="431" t="str">
        <f>IF(ISERROR(VLOOKUP($E1905,参加者名簿!$A:$D,2,FALSE))=TRUE,"",VLOOKUP($E1905,参加者名簿!$A:$D,2,FALSE))</f>
        <v/>
      </c>
      <c r="H1905" s="430"/>
      <c r="I1905" s="417"/>
    </row>
    <row r="1906" spans="1:9" ht="20.149999999999999" customHeight="1" x14ac:dyDescent="0.2">
      <c r="A1906" s="433"/>
      <c r="B1906" s="435"/>
      <c r="C1906" s="431" t="str">
        <f>IF(ISERROR(VLOOKUP($A1906,参加者名簿!$A:$D,2,FALSE))=TRUE,"",VLOOKUP($A1906,参加者名簿!$A:$D,2,FALSE))</f>
        <v/>
      </c>
      <c r="D1906" s="434"/>
      <c r="E1906" s="433"/>
      <c r="F1906" s="435"/>
      <c r="G1906" s="431" t="str">
        <f>IF(ISERROR(VLOOKUP($E1906,参加者名簿!$A:$D,2,FALSE))=TRUE,"",VLOOKUP($E1906,参加者名簿!$A:$D,2,FALSE))</f>
        <v/>
      </c>
      <c r="H1906" s="430"/>
      <c r="I1906" s="417"/>
    </row>
    <row r="1907" spans="1:9" ht="20.149999999999999" customHeight="1" x14ac:dyDescent="0.2">
      <c r="A1907" s="433"/>
      <c r="B1907" s="435"/>
      <c r="C1907" s="431" t="str">
        <f>IF(ISERROR(VLOOKUP($A1907,参加者名簿!$A:$D,2,FALSE))=TRUE,"",VLOOKUP($A1907,参加者名簿!$A:$D,2,FALSE))</f>
        <v/>
      </c>
      <c r="D1907" s="434"/>
      <c r="E1907" s="433"/>
      <c r="F1907" s="435"/>
      <c r="G1907" s="431" t="str">
        <f>IF(ISERROR(VLOOKUP($E1907,参加者名簿!$A:$D,2,FALSE))=TRUE,"",VLOOKUP($E1907,参加者名簿!$A:$D,2,FALSE))</f>
        <v/>
      </c>
      <c r="H1907" s="430"/>
      <c r="I1907" s="417"/>
    </row>
    <row r="1908" spans="1:9" ht="20.149999999999999" customHeight="1" x14ac:dyDescent="0.2">
      <c r="A1908" s="433"/>
      <c r="B1908" s="435"/>
      <c r="C1908" s="431" t="str">
        <f>IF(ISERROR(VLOOKUP($A1908,参加者名簿!$A:$D,2,FALSE))=TRUE,"",VLOOKUP($A1908,参加者名簿!$A:$D,2,FALSE))</f>
        <v/>
      </c>
      <c r="D1908" s="434"/>
      <c r="E1908" s="433"/>
      <c r="F1908" s="435"/>
      <c r="G1908" s="431" t="str">
        <f>IF(ISERROR(VLOOKUP($E1908,参加者名簿!$A:$D,2,FALSE))=TRUE,"",VLOOKUP($E1908,参加者名簿!$A:$D,2,FALSE))</f>
        <v/>
      </c>
      <c r="H1908" s="430"/>
      <c r="I1908" s="417"/>
    </row>
    <row r="1909" spans="1:9" ht="20.149999999999999" customHeight="1" x14ac:dyDescent="0.2">
      <c r="A1909" s="433"/>
      <c r="B1909" s="435"/>
      <c r="C1909" s="431" t="str">
        <f>IF(ISERROR(VLOOKUP($A1909,参加者名簿!$A:$D,2,FALSE))=TRUE,"",VLOOKUP($A1909,参加者名簿!$A:$D,2,FALSE))</f>
        <v/>
      </c>
      <c r="D1909" s="434"/>
      <c r="E1909" s="433"/>
      <c r="F1909" s="435"/>
      <c r="G1909" s="431" t="str">
        <f>IF(ISERROR(VLOOKUP($E1909,参加者名簿!$A:$D,2,FALSE))=TRUE,"",VLOOKUP($E1909,参加者名簿!$A:$D,2,FALSE))</f>
        <v/>
      </c>
      <c r="H1909" s="430"/>
      <c r="I1909" s="417"/>
    </row>
    <row r="1910" spans="1:9" ht="20.149999999999999" customHeight="1" x14ac:dyDescent="0.2">
      <c r="A1910" s="433"/>
      <c r="B1910" s="432"/>
      <c r="C1910" s="431" t="str">
        <f>IF(ISERROR(VLOOKUP($A1910,参加者名簿!$A:$D,2,FALSE))=TRUE,"",VLOOKUP($A1910,参加者名簿!$A:$D,2,FALSE))</f>
        <v/>
      </c>
      <c r="D1910" s="434"/>
      <c r="E1910" s="433"/>
      <c r="F1910" s="435"/>
      <c r="G1910" s="431" t="str">
        <f>IF(ISERROR(VLOOKUP($E1910,参加者名簿!$A:$D,2,FALSE))=TRUE,"",VLOOKUP($E1910,参加者名簿!$A:$D,2,FALSE))</f>
        <v/>
      </c>
      <c r="H1910" s="430"/>
      <c r="I1910" s="417"/>
    </row>
    <row r="1911" spans="1:9" ht="20.149999999999999" customHeight="1" x14ac:dyDescent="0.2">
      <c r="A1911" s="433"/>
      <c r="B1911" s="432"/>
      <c r="C1911" s="431" t="str">
        <f>IF(ISERROR(VLOOKUP($A1911,参加者名簿!$A:$D,2,FALSE))=TRUE,"",VLOOKUP($A1911,参加者名簿!$A:$D,2,FALSE))</f>
        <v/>
      </c>
      <c r="D1911" s="434"/>
      <c r="E1911" s="433"/>
      <c r="F1911" s="435"/>
      <c r="G1911" s="431" t="str">
        <f>IF(ISERROR(VLOOKUP($E1911,参加者名簿!$A:$D,2,FALSE))=TRUE,"",VLOOKUP($E1911,参加者名簿!$A:$D,2,FALSE))</f>
        <v/>
      </c>
      <c r="H1911" s="430"/>
      <c r="I1911" s="417"/>
    </row>
    <row r="1912" spans="1:9" ht="20.149999999999999" customHeight="1" x14ac:dyDescent="0.2">
      <c r="A1912" s="433"/>
      <c r="B1912" s="432"/>
      <c r="C1912" s="431" t="str">
        <f>IF(ISERROR(VLOOKUP($A1912,参加者名簿!$A:$D,2,FALSE))=TRUE,"",VLOOKUP($A1912,参加者名簿!$A:$D,2,FALSE))</f>
        <v/>
      </c>
      <c r="D1912" s="434"/>
      <c r="E1912" s="433"/>
      <c r="F1912" s="435"/>
      <c r="G1912" s="431" t="str">
        <f>IF(ISERROR(VLOOKUP($E1912,参加者名簿!$A:$D,2,FALSE))=TRUE,"",VLOOKUP($E1912,参加者名簿!$A:$D,2,FALSE))</f>
        <v/>
      </c>
      <c r="H1912" s="430"/>
      <c r="I1912" s="417"/>
    </row>
    <row r="1913" spans="1:9" ht="20.149999999999999" customHeight="1" x14ac:dyDescent="0.2">
      <c r="A1913" s="433"/>
      <c r="B1913" s="432"/>
      <c r="C1913" s="431" t="str">
        <f>IF(ISERROR(VLOOKUP($A1913,参加者名簿!$A:$D,2,FALSE))=TRUE,"",VLOOKUP($A1913,参加者名簿!$A:$D,2,FALSE))</f>
        <v/>
      </c>
      <c r="D1913" s="434"/>
      <c r="E1913" s="433"/>
      <c r="F1913" s="435"/>
      <c r="G1913" s="431" t="str">
        <f>IF(ISERROR(VLOOKUP($E1913,参加者名簿!$A:$D,2,FALSE))=TRUE,"",VLOOKUP($E1913,参加者名簿!$A:$D,2,FALSE))</f>
        <v/>
      </c>
      <c r="H1913" s="430"/>
      <c r="I1913" s="417"/>
    </row>
    <row r="1914" spans="1:9" ht="20.149999999999999" customHeight="1" x14ac:dyDescent="0.2">
      <c r="A1914" s="433"/>
      <c r="B1914" s="432"/>
      <c r="C1914" s="431" t="str">
        <f>IF(ISERROR(VLOOKUP($A1914,参加者名簿!$A:$D,2,FALSE))=TRUE,"",VLOOKUP($A1914,参加者名簿!$A:$D,2,FALSE))</f>
        <v/>
      </c>
      <c r="D1914" s="434"/>
      <c r="E1914" s="433"/>
      <c r="F1914" s="435"/>
      <c r="G1914" s="431" t="str">
        <f>IF(ISERROR(VLOOKUP($E1914,参加者名簿!$A:$D,2,FALSE))=TRUE,"",VLOOKUP($E1914,参加者名簿!$A:$D,2,FALSE))</f>
        <v/>
      </c>
      <c r="H1914" s="430"/>
      <c r="I1914" s="417"/>
    </row>
    <row r="1915" spans="1:9" ht="20.149999999999999" customHeight="1" x14ac:dyDescent="0.2">
      <c r="A1915" s="433"/>
      <c r="B1915" s="432"/>
      <c r="C1915" s="431" t="str">
        <f>IF(ISERROR(VLOOKUP($A1915,参加者名簿!$A:$D,2,FALSE))=TRUE,"",VLOOKUP($A1915,参加者名簿!$A:$D,2,FALSE))</f>
        <v/>
      </c>
      <c r="D1915" s="434"/>
      <c r="E1915" s="433"/>
      <c r="F1915" s="435"/>
      <c r="G1915" s="431" t="str">
        <f>IF(ISERROR(VLOOKUP($E1915,参加者名簿!$A:$D,2,FALSE))=TRUE,"",VLOOKUP($E1915,参加者名簿!$A:$D,2,FALSE))</f>
        <v/>
      </c>
      <c r="H1915" s="430"/>
      <c r="I1915" s="417"/>
    </row>
    <row r="1916" spans="1:9" ht="20.149999999999999" customHeight="1" x14ac:dyDescent="0.2">
      <c r="A1916" s="433"/>
      <c r="B1916" s="432"/>
      <c r="C1916" s="431" t="str">
        <f>IF(ISERROR(VLOOKUP($A1916,参加者名簿!$A:$D,2,FALSE))=TRUE,"",VLOOKUP($A1916,参加者名簿!$A:$D,2,FALSE))</f>
        <v/>
      </c>
      <c r="D1916" s="434"/>
      <c r="E1916" s="433"/>
      <c r="F1916" s="435"/>
      <c r="G1916" s="431" t="str">
        <f>IF(ISERROR(VLOOKUP($E1916,参加者名簿!$A:$D,2,FALSE))=TRUE,"",VLOOKUP($E1916,参加者名簿!$A:$D,2,FALSE))</f>
        <v/>
      </c>
      <c r="H1916" s="430"/>
      <c r="I1916" s="417"/>
    </row>
    <row r="1917" spans="1:9" ht="20.149999999999999" customHeight="1" x14ac:dyDescent="0.2">
      <c r="A1917" s="433"/>
      <c r="B1917" s="432"/>
      <c r="C1917" s="431" t="str">
        <f>IF(ISERROR(VLOOKUP($A1917,参加者名簿!$A:$D,2,FALSE))=TRUE,"",VLOOKUP($A1917,参加者名簿!$A:$D,2,FALSE))</f>
        <v/>
      </c>
      <c r="D1917" s="434"/>
      <c r="E1917" s="433"/>
      <c r="F1917" s="435"/>
      <c r="G1917" s="431" t="str">
        <f>IF(ISERROR(VLOOKUP($E1917,参加者名簿!$A:$D,2,FALSE))=TRUE,"",VLOOKUP($E1917,参加者名簿!$A:$D,2,FALSE))</f>
        <v/>
      </c>
      <c r="H1917" s="430"/>
      <c r="I1917" s="417"/>
    </row>
    <row r="1918" spans="1:9" ht="20.149999999999999" customHeight="1" x14ac:dyDescent="0.2">
      <c r="A1918" s="433"/>
      <c r="B1918" s="432"/>
      <c r="C1918" s="431" t="str">
        <f>IF(ISERROR(VLOOKUP($A1918,参加者名簿!$A:$D,2,FALSE))=TRUE,"",VLOOKUP($A1918,参加者名簿!$A:$D,2,FALSE))</f>
        <v/>
      </c>
      <c r="D1918" s="434"/>
      <c r="E1918" s="433"/>
      <c r="F1918" s="435"/>
      <c r="G1918" s="431" t="str">
        <f>IF(ISERROR(VLOOKUP($E1918,参加者名簿!$A:$D,2,FALSE))=TRUE,"",VLOOKUP($E1918,参加者名簿!$A:$D,2,FALSE))</f>
        <v/>
      </c>
      <c r="H1918" s="430"/>
      <c r="I1918" s="417"/>
    </row>
    <row r="1919" spans="1:9" ht="20.149999999999999" customHeight="1" x14ac:dyDescent="0.2">
      <c r="A1919" s="433"/>
      <c r="B1919" s="432"/>
      <c r="C1919" s="431" t="str">
        <f>IF(ISERROR(VLOOKUP($A1919,参加者名簿!$A:$D,2,FALSE))=TRUE,"",VLOOKUP($A1919,参加者名簿!$A:$D,2,FALSE))</f>
        <v/>
      </c>
      <c r="D1919" s="434"/>
      <c r="E1919" s="433"/>
      <c r="F1919" s="432"/>
      <c r="G1919" s="431" t="str">
        <f>IF(ISERROR(VLOOKUP($E1919,参加者名簿!$A:$D,2,FALSE))=TRUE,"",VLOOKUP($E1919,参加者名簿!$A:$D,2,FALSE))</f>
        <v/>
      </c>
      <c r="H1919" s="430"/>
      <c r="I1919" s="417"/>
    </row>
    <row r="1920" spans="1:9" ht="20.149999999999999" customHeight="1" x14ac:dyDescent="0.2">
      <c r="A1920" s="433"/>
      <c r="B1920" s="432"/>
      <c r="C1920" s="431" t="str">
        <f>IF(ISERROR(VLOOKUP($A1920,参加者名簿!$A:$D,2,FALSE))=TRUE,"",VLOOKUP($A1920,参加者名簿!$A:$D,2,FALSE))</f>
        <v/>
      </c>
      <c r="D1920" s="434"/>
      <c r="E1920" s="433"/>
      <c r="F1920" s="432"/>
      <c r="G1920" s="431" t="str">
        <f>IF(ISERROR(VLOOKUP($E1920,参加者名簿!$A:$D,2,FALSE))=TRUE,"",VLOOKUP($E1920,参加者名簿!$A:$D,2,FALSE))</f>
        <v/>
      </c>
      <c r="H1920" s="430"/>
      <c r="I1920" s="417"/>
    </row>
    <row r="1921" spans="1:19" ht="20.149999999999999" customHeight="1" x14ac:dyDescent="0.2">
      <c r="A1921" s="433"/>
      <c r="B1921" s="432"/>
      <c r="C1921" s="431" t="str">
        <f>IF(ISERROR(VLOOKUP($A1921,参加者名簿!$A:$D,2,FALSE))=TRUE,"",VLOOKUP($A1921,参加者名簿!$A:$D,2,FALSE))</f>
        <v/>
      </c>
      <c r="D1921" s="434"/>
      <c r="E1921" s="433"/>
      <c r="F1921" s="432"/>
      <c r="G1921" s="431" t="str">
        <f>IF(ISERROR(VLOOKUP($E1921,参加者名簿!$A:$D,2,FALSE))=TRUE,"",VLOOKUP($E1921,参加者名簿!$A:$D,2,FALSE))</f>
        <v/>
      </c>
      <c r="H1921" s="430"/>
      <c r="I1921" s="417"/>
    </row>
    <row r="1922" spans="1:19" ht="20.149999999999999" customHeight="1" x14ac:dyDescent="0.2">
      <c r="A1922" s="433"/>
      <c r="B1922" s="432"/>
      <c r="C1922" s="431" t="str">
        <f>IF(ISERROR(VLOOKUP($A1922,参加者名簿!$A:$D,2,FALSE))=TRUE,"",VLOOKUP($A1922,参加者名簿!$A:$D,2,FALSE))</f>
        <v/>
      </c>
      <c r="D1922" s="434"/>
      <c r="E1922" s="433"/>
      <c r="F1922" s="432"/>
      <c r="G1922" s="431" t="str">
        <f>IF(ISERROR(VLOOKUP($E1922,参加者名簿!$A:$D,2,FALSE))=TRUE,"",VLOOKUP($E1922,参加者名簿!$A:$D,2,FALSE))</f>
        <v/>
      </c>
      <c r="H1922" s="430"/>
      <c r="I1922" s="417"/>
    </row>
    <row r="1923" spans="1:19" ht="20.149999999999999" customHeight="1" x14ac:dyDescent="0.2">
      <c r="A1923" s="433"/>
      <c r="B1923" s="432"/>
      <c r="C1923" s="431" t="str">
        <f>IF(ISERROR(VLOOKUP($A1923,参加者名簿!$A:$D,2,FALSE))=TRUE,"",VLOOKUP($A1923,参加者名簿!$A:$D,2,FALSE))</f>
        <v/>
      </c>
      <c r="D1923" s="434"/>
      <c r="E1923" s="433"/>
      <c r="F1923" s="432"/>
      <c r="G1923" s="431" t="str">
        <f>IF(ISERROR(VLOOKUP($E1923,参加者名簿!$A:$D,2,FALSE))=TRUE,"",VLOOKUP($E1923,参加者名簿!$A:$D,2,FALSE))</f>
        <v/>
      </c>
      <c r="H1923" s="430"/>
      <c r="I1923" s="417"/>
    </row>
    <row r="1924" spans="1:19" ht="20.149999999999999" customHeight="1" thickBot="1" x14ac:dyDescent="0.25">
      <c r="A1924" s="433"/>
      <c r="B1924" s="432"/>
      <c r="C1924" s="431" t="str">
        <f>IF(ISERROR(VLOOKUP($A1924,参加者名簿!$A:$D,2,FALSE))=TRUE,"",VLOOKUP($A1924,参加者名簿!$A:$D,2,FALSE))</f>
        <v/>
      </c>
      <c r="D1924" s="434"/>
      <c r="E1924" s="433"/>
      <c r="F1924" s="432"/>
      <c r="G1924" s="431" t="str">
        <f>IF(ISERROR(VLOOKUP($E1924,参加者名簿!$A:$D,2,FALSE))=TRUE,"",VLOOKUP($E1924,参加者名簿!$A:$D,2,FALSE))</f>
        <v/>
      </c>
      <c r="H1924" s="430"/>
      <c r="I1924" s="417"/>
    </row>
    <row r="1925" spans="1:19" ht="20.149999999999999" customHeight="1" thickBot="1" x14ac:dyDescent="0.25">
      <c r="A1925" s="429" t="s">
        <v>6120</v>
      </c>
      <c r="B1925" s="428">
        <f t="shared" ref="B1925" si="387">COUNTIFS(C1904:C1924,"農業者",D1904:D1924,"○")+COUNTIFS(G1904:G1924,"農業者",H1904:H1924,"○")</f>
        <v>0</v>
      </c>
      <c r="C1925" s="505" t="s">
        <v>6119</v>
      </c>
      <c r="D1925" s="506"/>
      <c r="E1925" s="428">
        <f t="shared" ref="E1925" si="388">COUNTIFS(C1904:C1924,"農業者以外",D1904:D1924,"○")+COUNTIFS(G1904:G1924,"農業者以外",H1904:H1924,"○")</f>
        <v>0</v>
      </c>
      <c r="F1925" s="468" t="s">
        <v>6118</v>
      </c>
      <c r="G1925" s="495">
        <f t="shared" ref="G1925" si="389">SUMIF(D1904:D1924,"○",B1904:B1924)+SUMIF(H1904:H1924,"○",F1904:F1924)</f>
        <v>0</v>
      </c>
      <c r="H1925" s="496"/>
      <c r="I1925" s="426"/>
    </row>
    <row r="1926" spans="1:19" ht="20.149999999999999" customHeight="1" x14ac:dyDescent="0.2">
      <c r="A1926" s="425" t="s">
        <v>6117</v>
      </c>
      <c r="B1926" s="424"/>
      <c r="C1926" s="424"/>
      <c r="D1926" s="424"/>
      <c r="E1926" s="424"/>
      <c r="F1926" s="424"/>
      <c r="G1926" s="424"/>
      <c r="H1926" s="423"/>
      <c r="I1926" s="417"/>
    </row>
    <row r="1927" spans="1:19" ht="20.149999999999999" customHeight="1" x14ac:dyDescent="0.2">
      <c r="A1927" s="422"/>
      <c r="B1927" s="417"/>
      <c r="C1927" s="417"/>
      <c r="D1927" s="417"/>
      <c r="E1927" s="417"/>
      <c r="F1927" s="417"/>
      <c r="G1927" s="417"/>
      <c r="H1927" s="421"/>
      <c r="I1927" s="417"/>
    </row>
    <row r="1928" spans="1:19" ht="20.149999999999999" customHeight="1" x14ac:dyDescent="0.2">
      <c r="A1928" s="422"/>
      <c r="B1928" s="417"/>
      <c r="C1928" s="417"/>
      <c r="D1928" s="417"/>
      <c r="E1928" s="417"/>
      <c r="F1928" s="417"/>
      <c r="G1928" s="417"/>
      <c r="H1928" s="421"/>
      <c r="I1928" s="417"/>
    </row>
    <row r="1929" spans="1:19" ht="20.149999999999999" customHeight="1" x14ac:dyDescent="0.2">
      <c r="A1929" s="422"/>
      <c r="B1929" s="417"/>
      <c r="C1929" s="417"/>
      <c r="D1929" s="417"/>
      <c r="E1929" s="417"/>
      <c r="F1929" s="417"/>
      <c r="G1929" s="417"/>
      <c r="H1929" s="421"/>
      <c r="I1929" s="417"/>
    </row>
    <row r="1930" spans="1:19" ht="20.149999999999999" customHeight="1" x14ac:dyDescent="0.2">
      <c r="A1930" s="422"/>
      <c r="B1930" s="417"/>
      <c r="C1930" s="417"/>
      <c r="D1930" s="417"/>
      <c r="E1930" s="417"/>
      <c r="F1930" s="417"/>
      <c r="G1930" s="417"/>
      <c r="H1930" s="421"/>
      <c r="I1930" s="417"/>
    </row>
    <row r="1931" spans="1:19" ht="20.149999999999999" customHeight="1" x14ac:dyDescent="0.2">
      <c r="A1931" s="422"/>
      <c r="B1931" s="417"/>
      <c r="C1931" s="417"/>
      <c r="D1931" s="417"/>
      <c r="E1931" s="417"/>
      <c r="F1931" s="417"/>
      <c r="G1931" s="417"/>
      <c r="H1931" s="421"/>
      <c r="I1931" s="417"/>
    </row>
    <row r="1932" spans="1:19" ht="20.149999999999999" customHeight="1" x14ac:dyDescent="0.2">
      <c r="A1932" s="422"/>
      <c r="B1932" s="417"/>
      <c r="C1932" s="417"/>
      <c r="D1932" s="417"/>
      <c r="E1932" s="417"/>
      <c r="F1932" s="417"/>
      <c r="G1932" s="417"/>
      <c r="H1932" s="421"/>
      <c r="I1932" s="417"/>
    </row>
    <row r="1933" spans="1:19" ht="20.149999999999999" customHeight="1" x14ac:dyDescent="0.2">
      <c r="A1933" s="422"/>
      <c r="B1933" s="417"/>
      <c r="C1933" s="417"/>
      <c r="D1933" s="417"/>
      <c r="E1933" s="417"/>
      <c r="F1933" s="417"/>
      <c r="G1933" s="417"/>
      <c r="H1933" s="421"/>
      <c r="I1933" s="417"/>
    </row>
    <row r="1934" spans="1:19" ht="20.149999999999999" customHeight="1" thickBot="1" x14ac:dyDescent="0.25">
      <c r="A1934" s="420"/>
      <c r="B1934" s="419"/>
      <c r="C1934" s="419"/>
      <c r="D1934" s="419"/>
      <c r="E1934" s="419"/>
      <c r="F1934" s="419"/>
      <c r="G1934" s="419"/>
      <c r="H1934" s="418"/>
      <c r="I1934" s="417"/>
    </row>
    <row r="1935" spans="1:19" ht="20.149999999999999" customHeight="1" thickBot="1" x14ac:dyDescent="0.25">
      <c r="A1935" s="416" t="s">
        <v>6116</v>
      </c>
      <c r="B1935" s="415" t="s">
        <v>6115</v>
      </c>
      <c r="C1935" s="415" t="s">
        <v>6114</v>
      </c>
      <c r="D1935" s="414"/>
    </row>
    <row r="1936" spans="1:19" ht="20.149999999999999" customHeight="1" thickBot="1" x14ac:dyDescent="0.35">
      <c r="A1936" s="465" t="str">
        <f t="shared" ref="A1936:C1936" si="390">A1893</f>
        <v>令和</v>
      </c>
      <c r="B1936" s="469">
        <f t="shared" si="390"/>
        <v>0</v>
      </c>
      <c r="C1936" s="789" t="str">
        <f>C1893</f>
        <v>年度　多面的機能支払交付金に係る作業日報</v>
      </c>
      <c r="D1936" s="789"/>
      <c r="E1936" s="789"/>
      <c r="F1936" s="789"/>
      <c r="G1936" s="463" t="s">
        <v>6132</v>
      </c>
      <c r="H1936" s="462">
        <f t="shared" si="372"/>
        <v>46</v>
      </c>
      <c r="I1936" s="461">
        <f t="shared" si="373"/>
        <v>46</v>
      </c>
      <c r="J1936" s="455">
        <f t="shared" ref="J1936" si="391">F1937</f>
        <v>0</v>
      </c>
      <c r="K1936" s="455">
        <f t="shared" ref="K1936" si="392">B1938</f>
        <v>0</v>
      </c>
      <c r="L1936" s="460" t="e">
        <f t="shared" ref="L1936" si="393">F1938-J1939</f>
        <v>#VALUE!</v>
      </c>
      <c r="M1936" s="459">
        <f t="shared" ref="M1936" si="394">B1968</f>
        <v>0</v>
      </c>
      <c r="N1936" s="459">
        <f t="shared" ref="N1936" si="395">E1968</f>
        <v>0</v>
      </c>
      <c r="O1936" s="455">
        <f t="shared" ref="O1936" si="396">B1940</f>
        <v>0</v>
      </c>
      <c r="P1936" s="455">
        <f t="shared" ref="P1936" si="397">D1940</f>
        <v>0</v>
      </c>
      <c r="Q1936" s="455">
        <f t="shared" ref="Q1936" si="398">F1940</f>
        <v>0</v>
      </c>
      <c r="R1936" s="1">
        <f t="shared" ref="R1936" si="399">B1944</f>
        <v>0</v>
      </c>
      <c r="S1936" s="1">
        <f t="shared" ref="S1936" si="400">D1944</f>
        <v>0</v>
      </c>
    </row>
    <row r="1937" spans="1:18" ht="20.149999999999999" customHeight="1" thickBot="1" x14ac:dyDescent="0.35">
      <c r="A1937" s="458" t="s">
        <v>6131</v>
      </c>
      <c r="B1937" s="501">
        <f t="shared" ref="B1937" si="401">B1894</f>
        <v>0</v>
      </c>
      <c r="C1937" s="501"/>
      <c r="D1937" s="501"/>
      <c r="E1937" s="457" t="s">
        <v>6130</v>
      </c>
      <c r="F1937" s="512"/>
      <c r="G1937" s="513"/>
      <c r="H1937" s="514"/>
      <c r="I1937" s="456"/>
      <c r="M1937" s="455"/>
      <c r="N1937" s="455"/>
      <c r="O1937" s="455"/>
      <c r="P1937" s="455"/>
      <c r="Q1937" s="455"/>
      <c r="R1937" s="455"/>
    </row>
    <row r="1938" spans="1:18" ht="20.149999999999999" customHeight="1" x14ac:dyDescent="0.2">
      <c r="A1938" s="449" t="s">
        <v>173</v>
      </c>
      <c r="B1938" s="454"/>
      <c r="C1938" s="509" t="s">
        <v>6127</v>
      </c>
      <c r="D1938" s="509"/>
      <c r="E1938" s="454"/>
      <c r="F1938" s="453" t="str">
        <f t="shared" ref="F1938:F1939" si="402">IF((E1938-B1938)*24=0,"",(E1938-B1938)*24)</f>
        <v/>
      </c>
      <c r="G1938" s="510" t="s">
        <v>6126</v>
      </c>
      <c r="H1938" s="511"/>
      <c r="I1938" s="450"/>
    </row>
    <row r="1939" spans="1:18" ht="20.149999999999999" customHeight="1" thickBot="1" x14ac:dyDescent="0.25">
      <c r="A1939" s="445" t="s">
        <v>6128</v>
      </c>
      <c r="B1939" s="452"/>
      <c r="C1939" s="492" t="s">
        <v>6127</v>
      </c>
      <c r="D1939" s="492"/>
      <c r="E1939" s="452"/>
      <c r="F1939" s="451" t="str">
        <f t="shared" si="402"/>
        <v/>
      </c>
      <c r="G1939" s="493" t="s">
        <v>6126</v>
      </c>
      <c r="H1939" s="494"/>
      <c r="I1939" s="450"/>
      <c r="J1939" s="1">
        <f t="shared" ref="J1939" si="403">IF(F1939="",0,F1939)</f>
        <v>0</v>
      </c>
    </row>
    <row r="1940" spans="1:18" ht="20.149999999999999" customHeight="1" thickTop="1" x14ac:dyDescent="0.2">
      <c r="A1940" s="449" t="s">
        <v>6125</v>
      </c>
      <c r="B1940" s="497"/>
      <c r="C1940" s="498"/>
      <c r="D1940" s="497"/>
      <c r="E1940" s="498"/>
      <c r="F1940" s="497"/>
      <c r="G1940" s="498"/>
      <c r="H1940" s="448"/>
      <c r="I1940" s="441"/>
    </row>
    <row r="1941" spans="1:18" ht="20.149999999999999" customHeight="1" x14ac:dyDescent="0.2">
      <c r="A1941" s="447" t="s">
        <v>6124</v>
      </c>
      <c r="B1941" s="499" t="str">
        <f>IF(B$1940="","",(IFERROR(VLOOKUP(B$1940,【選択肢】!$K$3:$O$74,2,)," ")))</f>
        <v/>
      </c>
      <c r="C1941" s="500"/>
      <c r="D1941" s="499" t="str">
        <f>IF(D$1940="","",(IFERROR(VLOOKUP(D$1940,【選択肢】!$K$3:$O$74,2,)," ")))</f>
        <v/>
      </c>
      <c r="E1941" s="500"/>
      <c r="F1941" s="499" t="str">
        <f>IF(F$1940="","",(IFERROR(VLOOKUP(F$1940,【選択肢】!$K$3:$O$74,2,)," ")))</f>
        <v/>
      </c>
      <c r="G1941" s="500"/>
      <c r="H1941" s="446"/>
      <c r="I1941" s="441"/>
    </row>
    <row r="1942" spans="1:18" ht="20.149999999999999" customHeight="1" x14ac:dyDescent="0.2">
      <c r="A1942" s="447" t="s">
        <v>5</v>
      </c>
      <c r="B1942" s="499" t="str">
        <f>IF(B$1940="","",(IFERROR(VLOOKUP(B$1940,【選択肢】!$K$3:$O$74,4,)," ")))</f>
        <v/>
      </c>
      <c r="C1942" s="500"/>
      <c r="D1942" s="499" t="str">
        <f>IF(D$1940="","",(IFERROR(VLOOKUP(D$1940,【選択肢】!$K$3:$O$74,4,)," ")))</f>
        <v/>
      </c>
      <c r="E1942" s="500"/>
      <c r="F1942" s="499" t="str">
        <f>IF(F$1940="","",(IFERROR(VLOOKUP(F$1940,【選択肢】!$K$3:$O$74,4,)," ")))</f>
        <v/>
      </c>
      <c r="G1942" s="500"/>
      <c r="H1942" s="446"/>
      <c r="I1942" s="441"/>
    </row>
    <row r="1943" spans="1:18" ht="20.149999999999999" customHeight="1" x14ac:dyDescent="0.2">
      <c r="A1943" s="445" t="s">
        <v>6123</v>
      </c>
      <c r="B1943" s="499" t="str">
        <f>IF(B$1940="","",(IFERROR(VLOOKUP(B$1940,【選択肢】!$K$3:$O$74,5,)," ")))</f>
        <v/>
      </c>
      <c r="C1943" s="500"/>
      <c r="D1943" s="499" t="str">
        <f>IF(D$1940="","",(IFERROR(VLOOKUP(D$1940,【選択肢】!$K$3:$O$74,5,)," ")))</f>
        <v/>
      </c>
      <c r="E1943" s="500"/>
      <c r="F1943" s="499" t="str">
        <f>IF(F$1940="","",(IFERROR(VLOOKUP(F$1940,【選択肢】!$K$3:$O$74,5,)," ")))</f>
        <v/>
      </c>
      <c r="G1943" s="500"/>
      <c r="H1943" s="444"/>
      <c r="I1943" s="441"/>
    </row>
    <row r="1944" spans="1:18" ht="20.149999999999999" customHeight="1" thickBot="1" x14ac:dyDescent="0.25">
      <c r="A1944" s="443" t="s">
        <v>12</v>
      </c>
      <c r="B1944" s="488"/>
      <c r="C1944" s="489"/>
      <c r="D1944" s="488"/>
      <c r="E1944" s="489"/>
      <c r="F1944" s="490"/>
      <c r="G1944" s="491"/>
      <c r="H1944" s="442"/>
      <c r="I1944" s="441"/>
    </row>
    <row r="1945" spans="1:18" ht="20.149999999999999" customHeight="1" x14ac:dyDescent="0.2">
      <c r="A1945" s="502" t="s">
        <v>6122</v>
      </c>
      <c r="B1945" s="503"/>
      <c r="C1945" s="503"/>
      <c r="D1945" s="503"/>
      <c r="E1945" s="503"/>
      <c r="F1945" s="503"/>
      <c r="G1945" s="503"/>
      <c r="H1945" s="504"/>
      <c r="I1945" s="467"/>
    </row>
    <row r="1946" spans="1:18" ht="20.149999999999999" customHeight="1" x14ac:dyDescent="0.2">
      <c r="A1946" s="440" t="s">
        <v>29</v>
      </c>
      <c r="B1946" s="439" t="s">
        <v>2</v>
      </c>
      <c r="C1946" s="438" t="s">
        <v>6112</v>
      </c>
      <c r="D1946" s="437" t="s">
        <v>6121</v>
      </c>
      <c r="E1946" s="440" t="s">
        <v>29</v>
      </c>
      <c r="F1946" s="439" t="s">
        <v>2</v>
      </c>
      <c r="G1946" s="438" t="s">
        <v>6112</v>
      </c>
      <c r="H1946" s="437" t="s">
        <v>6121</v>
      </c>
      <c r="I1946" s="467"/>
    </row>
    <row r="1947" spans="1:18" ht="20.149999999999999" customHeight="1" x14ac:dyDescent="0.2">
      <c r="A1947" s="433"/>
      <c r="B1947" s="435"/>
      <c r="C1947" s="431" t="str">
        <f>IF(ISERROR(VLOOKUP($A1947,参加者名簿!$A:$D,2,FALSE))=TRUE,"",VLOOKUP($A1947,参加者名簿!$A:$D,2,FALSE))</f>
        <v/>
      </c>
      <c r="D1947" s="434"/>
      <c r="E1947" s="433"/>
      <c r="F1947" s="435"/>
      <c r="G1947" s="431" t="str">
        <f>IF(ISERROR(VLOOKUP($E1947,参加者名簿!$A:$D,2,FALSE))=TRUE,"",VLOOKUP($E1947,参加者名簿!$A:$D,2,FALSE))</f>
        <v/>
      </c>
      <c r="H1947" s="430"/>
      <c r="I1947" s="417"/>
    </row>
    <row r="1948" spans="1:18" ht="20.149999999999999" customHeight="1" x14ac:dyDescent="0.2">
      <c r="A1948" s="433"/>
      <c r="B1948" s="435"/>
      <c r="C1948" s="431" t="str">
        <f>IF(ISERROR(VLOOKUP($A1948,参加者名簿!$A:$D,2,FALSE))=TRUE,"",VLOOKUP($A1948,参加者名簿!$A:$D,2,FALSE))</f>
        <v/>
      </c>
      <c r="D1948" s="434"/>
      <c r="E1948" s="433"/>
      <c r="F1948" s="435"/>
      <c r="G1948" s="431" t="str">
        <f>IF(ISERROR(VLOOKUP($E1948,参加者名簿!$A:$D,2,FALSE))=TRUE,"",VLOOKUP($E1948,参加者名簿!$A:$D,2,FALSE))</f>
        <v/>
      </c>
      <c r="H1948" s="430"/>
      <c r="I1948" s="417"/>
    </row>
    <row r="1949" spans="1:18" ht="20.149999999999999" customHeight="1" x14ac:dyDescent="0.2">
      <c r="A1949" s="433"/>
      <c r="B1949" s="435"/>
      <c r="C1949" s="431" t="str">
        <f>IF(ISERROR(VLOOKUP($A1949,参加者名簿!$A:$D,2,FALSE))=TRUE,"",VLOOKUP($A1949,参加者名簿!$A:$D,2,FALSE))</f>
        <v/>
      </c>
      <c r="D1949" s="434"/>
      <c r="E1949" s="433"/>
      <c r="F1949" s="435"/>
      <c r="G1949" s="431" t="str">
        <f>IF(ISERROR(VLOOKUP($E1949,参加者名簿!$A:$D,2,FALSE))=TRUE,"",VLOOKUP($E1949,参加者名簿!$A:$D,2,FALSE))</f>
        <v/>
      </c>
      <c r="H1949" s="430"/>
      <c r="I1949" s="417"/>
    </row>
    <row r="1950" spans="1:18" ht="20.149999999999999" customHeight="1" x14ac:dyDescent="0.2">
      <c r="A1950" s="433"/>
      <c r="B1950" s="435"/>
      <c r="C1950" s="431" t="str">
        <f>IF(ISERROR(VLOOKUP($A1950,参加者名簿!$A:$D,2,FALSE))=TRUE,"",VLOOKUP($A1950,参加者名簿!$A:$D,2,FALSE))</f>
        <v/>
      </c>
      <c r="D1950" s="434"/>
      <c r="E1950" s="433"/>
      <c r="F1950" s="435"/>
      <c r="G1950" s="431" t="str">
        <f>IF(ISERROR(VLOOKUP($E1950,参加者名簿!$A:$D,2,FALSE))=TRUE,"",VLOOKUP($E1950,参加者名簿!$A:$D,2,FALSE))</f>
        <v/>
      </c>
      <c r="H1950" s="430"/>
      <c r="I1950" s="417"/>
    </row>
    <row r="1951" spans="1:18" ht="20.149999999999999" customHeight="1" x14ac:dyDescent="0.2">
      <c r="A1951" s="433"/>
      <c r="B1951" s="435"/>
      <c r="C1951" s="431" t="str">
        <f>IF(ISERROR(VLOOKUP($A1951,参加者名簿!$A:$D,2,FALSE))=TRUE,"",VLOOKUP($A1951,参加者名簿!$A:$D,2,FALSE))</f>
        <v/>
      </c>
      <c r="D1951" s="434"/>
      <c r="E1951" s="433"/>
      <c r="F1951" s="435"/>
      <c r="G1951" s="431" t="str">
        <f>IF(ISERROR(VLOOKUP($E1951,参加者名簿!$A:$D,2,FALSE))=TRUE,"",VLOOKUP($E1951,参加者名簿!$A:$D,2,FALSE))</f>
        <v/>
      </c>
      <c r="H1951" s="430"/>
      <c r="I1951" s="417"/>
    </row>
    <row r="1952" spans="1:18" ht="20.149999999999999" customHeight="1" x14ac:dyDescent="0.2">
      <c r="A1952" s="433"/>
      <c r="B1952" s="435"/>
      <c r="C1952" s="431" t="str">
        <f>IF(ISERROR(VLOOKUP($A1952,参加者名簿!$A:$D,2,FALSE))=TRUE,"",VLOOKUP($A1952,参加者名簿!$A:$D,2,FALSE))</f>
        <v/>
      </c>
      <c r="D1952" s="434"/>
      <c r="E1952" s="433"/>
      <c r="F1952" s="435"/>
      <c r="G1952" s="431" t="str">
        <f>IF(ISERROR(VLOOKUP($E1952,参加者名簿!$A:$D,2,FALSE))=TRUE,"",VLOOKUP($E1952,参加者名簿!$A:$D,2,FALSE))</f>
        <v/>
      </c>
      <c r="H1952" s="430"/>
      <c r="I1952" s="417"/>
    </row>
    <row r="1953" spans="1:9" ht="20.149999999999999" customHeight="1" x14ac:dyDescent="0.2">
      <c r="A1953" s="433"/>
      <c r="B1953" s="432"/>
      <c r="C1953" s="431" t="str">
        <f>IF(ISERROR(VLOOKUP($A1953,参加者名簿!$A:$D,2,FALSE))=TRUE,"",VLOOKUP($A1953,参加者名簿!$A:$D,2,FALSE))</f>
        <v/>
      </c>
      <c r="D1953" s="434"/>
      <c r="E1953" s="433"/>
      <c r="F1953" s="435"/>
      <c r="G1953" s="431" t="str">
        <f>IF(ISERROR(VLOOKUP($E1953,参加者名簿!$A:$D,2,FALSE))=TRUE,"",VLOOKUP($E1953,参加者名簿!$A:$D,2,FALSE))</f>
        <v/>
      </c>
      <c r="H1953" s="430"/>
      <c r="I1953" s="417"/>
    </row>
    <row r="1954" spans="1:9" ht="20.149999999999999" customHeight="1" x14ac:dyDescent="0.2">
      <c r="A1954" s="433"/>
      <c r="B1954" s="432"/>
      <c r="C1954" s="431" t="str">
        <f>IF(ISERROR(VLOOKUP($A1954,参加者名簿!$A:$D,2,FALSE))=TRUE,"",VLOOKUP($A1954,参加者名簿!$A:$D,2,FALSE))</f>
        <v/>
      </c>
      <c r="D1954" s="434"/>
      <c r="E1954" s="433"/>
      <c r="F1954" s="435"/>
      <c r="G1954" s="431" t="str">
        <f>IF(ISERROR(VLOOKUP($E1954,参加者名簿!$A:$D,2,FALSE))=TRUE,"",VLOOKUP($E1954,参加者名簿!$A:$D,2,FALSE))</f>
        <v/>
      </c>
      <c r="H1954" s="430"/>
      <c r="I1954" s="417"/>
    </row>
    <row r="1955" spans="1:9" ht="20.149999999999999" customHeight="1" x14ac:dyDescent="0.2">
      <c r="A1955" s="433"/>
      <c r="B1955" s="432"/>
      <c r="C1955" s="431" t="str">
        <f>IF(ISERROR(VLOOKUP($A1955,参加者名簿!$A:$D,2,FALSE))=TRUE,"",VLOOKUP($A1955,参加者名簿!$A:$D,2,FALSE))</f>
        <v/>
      </c>
      <c r="D1955" s="434"/>
      <c r="E1955" s="433"/>
      <c r="F1955" s="435"/>
      <c r="G1955" s="431" t="str">
        <f>IF(ISERROR(VLOOKUP($E1955,参加者名簿!$A:$D,2,FALSE))=TRUE,"",VLOOKUP($E1955,参加者名簿!$A:$D,2,FALSE))</f>
        <v/>
      </c>
      <c r="H1955" s="430"/>
      <c r="I1955" s="417"/>
    </row>
    <row r="1956" spans="1:9" ht="20.149999999999999" customHeight="1" x14ac:dyDescent="0.2">
      <c r="A1956" s="433"/>
      <c r="B1956" s="432"/>
      <c r="C1956" s="431" t="str">
        <f>IF(ISERROR(VLOOKUP($A1956,参加者名簿!$A:$D,2,FALSE))=TRUE,"",VLOOKUP($A1956,参加者名簿!$A:$D,2,FALSE))</f>
        <v/>
      </c>
      <c r="D1956" s="434"/>
      <c r="E1956" s="433"/>
      <c r="F1956" s="435"/>
      <c r="G1956" s="431" t="str">
        <f>IF(ISERROR(VLOOKUP($E1956,参加者名簿!$A:$D,2,FALSE))=TRUE,"",VLOOKUP($E1956,参加者名簿!$A:$D,2,FALSE))</f>
        <v/>
      </c>
      <c r="H1956" s="430"/>
      <c r="I1956" s="417"/>
    </row>
    <row r="1957" spans="1:9" ht="20.149999999999999" customHeight="1" x14ac:dyDescent="0.2">
      <c r="A1957" s="433"/>
      <c r="B1957" s="432"/>
      <c r="C1957" s="431" t="str">
        <f>IF(ISERROR(VLOOKUP($A1957,参加者名簿!$A:$D,2,FALSE))=TRUE,"",VLOOKUP($A1957,参加者名簿!$A:$D,2,FALSE))</f>
        <v/>
      </c>
      <c r="D1957" s="434"/>
      <c r="E1957" s="433"/>
      <c r="F1957" s="435"/>
      <c r="G1957" s="431" t="str">
        <f>IF(ISERROR(VLOOKUP($E1957,参加者名簿!$A:$D,2,FALSE))=TRUE,"",VLOOKUP($E1957,参加者名簿!$A:$D,2,FALSE))</f>
        <v/>
      </c>
      <c r="H1957" s="430"/>
      <c r="I1957" s="417"/>
    </row>
    <row r="1958" spans="1:9" ht="20.149999999999999" customHeight="1" x14ac:dyDescent="0.2">
      <c r="A1958" s="433"/>
      <c r="B1958" s="432"/>
      <c r="C1958" s="431" t="str">
        <f>IF(ISERROR(VLOOKUP($A1958,参加者名簿!$A:$D,2,FALSE))=TRUE,"",VLOOKUP($A1958,参加者名簿!$A:$D,2,FALSE))</f>
        <v/>
      </c>
      <c r="D1958" s="434"/>
      <c r="E1958" s="433"/>
      <c r="F1958" s="435"/>
      <c r="G1958" s="431" t="str">
        <f>IF(ISERROR(VLOOKUP($E1958,参加者名簿!$A:$D,2,FALSE))=TRUE,"",VLOOKUP($E1958,参加者名簿!$A:$D,2,FALSE))</f>
        <v/>
      </c>
      <c r="H1958" s="430"/>
      <c r="I1958" s="417"/>
    </row>
    <row r="1959" spans="1:9" ht="20.149999999999999" customHeight="1" x14ac:dyDescent="0.2">
      <c r="A1959" s="433"/>
      <c r="B1959" s="432"/>
      <c r="C1959" s="431" t="str">
        <f>IF(ISERROR(VLOOKUP($A1959,参加者名簿!$A:$D,2,FALSE))=TRUE,"",VLOOKUP($A1959,参加者名簿!$A:$D,2,FALSE))</f>
        <v/>
      </c>
      <c r="D1959" s="434"/>
      <c r="E1959" s="433"/>
      <c r="F1959" s="435"/>
      <c r="G1959" s="431" t="str">
        <f>IF(ISERROR(VLOOKUP($E1959,参加者名簿!$A:$D,2,FALSE))=TRUE,"",VLOOKUP($E1959,参加者名簿!$A:$D,2,FALSE))</f>
        <v/>
      </c>
      <c r="H1959" s="430"/>
      <c r="I1959" s="417"/>
    </row>
    <row r="1960" spans="1:9" ht="20.149999999999999" customHeight="1" x14ac:dyDescent="0.2">
      <c r="A1960" s="433"/>
      <c r="B1960" s="432"/>
      <c r="C1960" s="431" t="str">
        <f>IF(ISERROR(VLOOKUP($A1960,参加者名簿!$A:$D,2,FALSE))=TRUE,"",VLOOKUP($A1960,参加者名簿!$A:$D,2,FALSE))</f>
        <v/>
      </c>
      <c r="D1960" s="434"/>
      <c r="E1960" s="433"/>
      <c r="F1960" s="435"/>
      <c r="G1960" s="431" t="str">
        <f>IF(ISERROR(VLOOKUP($E1960,参加者名簿!$A:$D,2,FALSE))=TRUE,"",VLOOKUP($E1960,参加者名簿!$A:$D,2,FALSE))</f>
        <v/>
      </c>
      <c r="H1960" s="430"/>
      <c r="I1960" s="417"/>
    </row>
    <row r="1961" spans="1:9" ht="20.149999999999999" customHeight="1" x14ac:dyDescent="0.2">
      <c r="A1961" s="433"/>
      <c r="B1961" s="432"/>
      <c r="C1961" s="431" t="str">
        <f>IF(ISERROR(VLOOKUP($A1961,参加者名簿!$A:$D,2,FALSE))=TRUE,"",VLOOKUP($A1961,参加者名簿!$A:$D,2,FALSE))</f>
        <v/>
      </c>
      <c r="D1961" s="434"/>
      <c r="E1961" s="433"/>
      <c r="F1961" s="435"/>
      <c r="G1961" s="431" t="str">
        <f>IF(ISERROR(VLOOKUP($E1961,参加者名簿!$A:$D,2,FALSE))=TRUE,"",VLOOKUP($E1961,参加者名簿!$A:$D,2,FALSE))</f>
        <v/>
      </c>
      <c r="H1961" s="430"/>
      <c r="I1961" s="417"/>
    </row>
    <row r="1962" spans="1:9" ht="20.149999999999999" customHeight="1" x14ac:dyDescent="0.2">
      <c r="A1962" s="433"/>
      <c r="B1962" s="432"/>
      <c r="C1962" s="431" t="str">
        <f>IF(ISERROR(VLOOKUP($A1962,参加者名簿!$A:$D,2,FALSE))=TRUE,"",VLOOKUP($A1962,参加者名簿!$A:$D,2,FALSE))</f>
        <v/>
      </c>
      <c r="D1962" s="434"/>
      <c r="E1962" s="433"/>
      <c r="F1962" s="432"/>
      <c r="G1962" s="431" t="str">
        <f>IF(ISERROR(VLOOKUP($E1962,参加者名簿!$A:$D,2,FALSE))=TRUE,"",VLOOKUP($E1962,参加者名簿!$A:$D,2,FALSE))</f>
        <v/>
      </c>
      <c r="H1962" s="430"/>
      <c r="I1962" s="417"/>
    </row>
    <row r="1963" spans="1:9" ht="20.149999999999999" customHeight="1" x14ac:dyDescent="0.2">
      <c r="A1963" s="433"/>
      <c r="B1963" s="432"/>
      <c r="C1963" s="431" t="str">
        <f>IF(ISERROR(VLOOKUP($A1963,参加者名簿!$A:$D,2,FALSE))=TRUE,"",VLOOKUP($A1963,参加者名簿!$A:$D,2,FALSE))</f>
        <v/>
      </c>
      <c r="D1963" s="434"/>
      <c r="E1963" s="433"/>
      <c r="F1963" s="432"/>
      <c r="G1963" s="431" t="str">
        <f>IF(ISERROR(VLOOKUP($E1963,参加者名簿!$A:$D,2,FALSE))=TRUE,"",VLOOKUP($E1963,参加者名簿!$A:$D,2,FALSE))</f>
        <v/>
      </c>
      <c r="H1963" s="430"/>
      <c r="I1963" s="417"/>
    </row>
    <row r="1964" spans="1:9" ht="20.149999999999999" customHeight="1" x14ac:dyDescent="0.2">
      <c r="A1964" s="433"/>
      <c r="B1964" s="432"/>
      <c r="C1964" s="431" t="str">
        <f>IF(ISERROR(VLOOKUP($A1964,参加者名簿!$A:$D,2,FALSE))=TRUE,"",VLOOKUP($A1964,参加者名簿!$A:$D,2,FALSE))</f>
        <v/>
      </c>
      <c r="D1964" s="434"/>
      <c r="E1964" s="433"/>
      <c r="F1964" s="432"/>
      <c r="G1964" s="431" t="str">
        <f>IF(ISERROR(VLOOKUP($E1964,参加者名簿!$A:$D,2,FALSE))=TRUE,"",VLOOKUP($E1964,参加者名簿!$A:$D,2,FALSE))</f>
        <v/>
      </c>
      <c r="H1964" s="430"/>
      <c r="I1964" s="417"/>
    </row>
    <row r="1965" spans="1:9" ht="20.149999999999999" customHeight="1" x14ac:dyDescent="0.2">
      <c r="A1965" s="433"/>
      <c r="B1965" s="432"/>
      <c r="C1965" s="431" t="str">
        <f>IF(ISERROR(VLOOKUP($A1965,参加者名簿!$A:$D,2,FALSE))=TRUE,"",VLOOKUP($A1965,参加者名簿!$A:$D,2,FALSE))</f>
        <v/>
      </c>
      <c r="D1965" s="434"/>
      <c r="E1965" s="433"/>
      <c r="F1965" s="432"/>
      <c r="G1965" s="431" t="str">
        <f>IF(ISERROR(VLOOKUP($E1965,参加者名簿!$A:$D,2,FALSE))=TRUE,"",VLOOKUP($E1965,参加者名簿!$A:$D,2,FALSE))</f>
        <v/>
      </c>
      <c r="H1965" s="430"/>
      <c r="I1965" s="417"/>
    </row>
    <row r="1966" spans="1:9" ht="20.149999999999999" customHeight="1" x14ac:dyDescent="0.2">
      <c r="A1966" s="433"/>
      <c r="B1966" s="432"/>
      <c r="C1966" s="431" t="str">
        <f>IF(ISERROR(VLOOKUP($A1966,参加者名簿!$A:$D,2,FALSE))=TRUE,"",VLOOKUP($A1966,参加者名簿!$A:$D,2,FALSE))</f>
        <v/>
      </c>
      <c r="D1966" s="434"/>
      <c r="E1966" s="433"/>
      <c r="F1966" s="432"/>
      <c r="G1966" s="431" t="str">
        <f>IF(ISERROR(VLOOKUP($E1966,参加者名簿!$A:$D,2,FALSE))=TRUE,"",VLOOKUP($E1966,参加者名簿!$A:$D,2,FALSE))</f>
        <v/>
      </c>
      <c r="H1966" s="430"/>
      <c r="I1966" s="417"/>
    </row>
    <row r="1967" spans="1:9" ht="20.149999999999999" customHeight="1" thickBot="1" x14ac:dyDescent="0.25">
      <c r="A1967" s="433"/>
      <c r="B1967" s="432"/>
      <c r="C1967" s="431" t="str">
        <f>IF(ISERROR(VLOOKUP($A1967,参加者名簿!$A:$D,2,FALSE))=TRUE,"",VLOOKUP($A1967,参加者名簿!$A:$D,2,FALSE))</f>
        <v/>
      </c>
      <c r="D1967" s="434"/>
      <c r="E1967" s="433"/>
      <c r="F1967" s="432"/>
      <c r="G1967" s="431" t="str">
        <f>IF(ISERROR(VLOOKUP($E1967,参加者名簿!$A:$D,2,FALSE))=TRUE,"",VLOOKUP($E1967,参加者名簿!$A:$D,2,FALSE))</f>
        <v/>
      </c>
      <c r="H1967" s="430"/>
      <c r="I1967" s="417"/>
    </row>
    <row r="1968" spans="1:9" ht="20.149999999999999" customHeight="1" thickBot="1" x14ac:dyDescent="0.25">
      <c r="A1968" s="429" t="s">
        <v>6120</v>
      </c>
      <c r="B1968" s="428">
        <f t="shared" ref="B1968" si="404">COUNTIFS(C1947:C1967,"農業者",D1947:D1967,"○")+COUNTIFS(G1947:G1967,"農業者",H1947:H1967,"○")</f>
        <v>0</v>
      </c>
      <c r="C1968" s="505" t="s">
        <v>6119</v>
      </c>
      <c r="D1968" s="506"/>
      <c r="E1968" s="428">
        <f t="shared" ref="E1968" si="405">COUNTIFS(C1947:C1967,"農業者以外",D1947:D1967,"○")+COUNTIFS(G1947:G1967,"農業者以外",H1947:H1967,"○")</f>
        <v>0</v>
      </c>
      <c r="F1968" s="468" t="s">
        <v>6118</v>
      </c>
      <c r="G1968" s="495">
        <f t="shared" ref="G1968" si="406">SUMIF(D1947:D1967,"○",B1947:B1967)+SUMIF(H1947:H1967,"○",F1947:F1967)</f>
        <v>0</v>
      </c>
      <c r="H1968" s="496"/>
      <c r="I1968" s="426"/>
    </row>
    <row r="1969" spans="1:19" ht="20.149999999999999" customHeight="1" x14ac:dyDescent="0.2">
      <c r="A1969" s="425" t="s">
        <v>6117</v>
      </c>
      <c r="B1969" s="424"/>
      <c r="C1969" s="424"/>
      <c r="D1969" s="424"/>
      <c r="E1969" s="424"/>
      <c r="F1969" s="424"/>
      <c r="G1969" s="424"/>
      <c r="H1969" s="423"/>
      <c r="I1969" s="417"/>
    </row>
    <row r="1970" spans="1:19" ht="20.149999999999999" customHeight="1" x14ac:dyDescent="0.2">
      <c r="A1970" s="422"/>
      <c r="B1970" s="417"/>
      <c r="C1970" s="417"/>
      <c r="D1970" s="417"/>
      <c r="E1970" s="417"/>
      <c r="F1970" s="417"/>
      <c r="G1970" s="417"/>
      <c r="H1970" s="421"/>
      <c r="I1970" s="417"/>
    </row>
    <row r="1971" spans="1:19" ht="20.149999999999999" customHeight="1" x14ac:dyDescent="0.2">
      <c r="A1971" s="422"/>
      <c r="B1971" s="417"/>
      <c r="C1971" s="417"/>
      <c r="D1971" s="417"/>
      <c r="E1971" s="417"/>
      <c r="F1971" s="417"/>
      <c r="G1971" s="417"/>
      <c r="H1971" s="421"/>
      <c r="I1971" s="417"/>
    </row>
    <row r="1972" spans="1:19" ht="20.149999999999999" customHeight="1" x14ac:dyDescent="0.2">
      <c r="A1972" s="422"/>
      <c r="B1972" s="417"/>
      <c r="C1972" s="417"/>
      <c r="D1972" s="417"/>
      <c r="E1972" s="417"/>
      <c r="F1972" s="417"/>
      <c r="G1972" s="417"/>
      <c r="H1972" s="421"/>
      <c r="I1972" s="417"/>
    </row>
    <row r="1973" spans="1:19" ht="20.149999999999999" customHeight="1" x14ac:dyDescent="0.2">
      <c r="A1973" s="422"/>
      <c r="B1973" s="417"/>
      <c r="C1973" s="417"/>
      <c r="D1973" s="417"/>
      <c r="E1973" s="417"/>
      <c r="F1973" s="417"/>
      <c r="G1973" s="417"/>
      <c r="H1973" s="421"/>
      <c r="I1973" s="417"/>
    </row>
    <row r="1974" spans="1:19" ht="20.149999999999999" customHeight="1" x14ac:dyDescent="0.2">
      <c r="A1974" s="422"/>
      <c r="B1974" s="417"/>
      <c r="C1974" s="417"/>
      <c r="D1974" s="417"/>
      <c r="E1974" s="417"/>
      <c r="F1974" s="417"/>
      <c r="G1974" s="417"/>
      <c r="H1974" s="421"/>
      <c r="I1974" s="417"/>
    </row>
    <row r="1975" spans="1:19" ht="20.149999999999999" customHeight="1" x14ac:dyDescent="0.2">
      <c r="A1975" s="422"/>
      <c r="B1975" s="417"/>
      <c r="C1975" s="417"/>
      <c r="D1975" s="417"/>
      <c r="E1975" s="417"/>
      <c r="F1975" s="417"/>
      <c r="G1975" s="417"/>
      <c r="H1975" s="421"/>
      <c r="I1975" s="417"/>
    </row>
    <row r="1976" spans="1:19" ht="20.149999999999999" customHeight="1" x14ac:dyDescent="0.2">
      <c r="A1976" s="422"/>
      <c r="B1976" s="417"/>
      <c r="C1976" s="417"/>
      <c r="D1976" s="417"/>
      <c r="E1976" s="417"/>
      <c r="F1976" s="417"/>
      <c r="G1976" s="417"/>
      <c r="H1976" s="421"/>
      <c r="I1976" s="417"/>
    </row>
    <row r="1977" spans="1:19" ht="20.149999999999999" customHeight="1" thickBot="1" x14ac:dyDescent="0.25">
      <c r="A1977" s="420"/>
      <c r="B1977" s="419"/>
      <c r="C1977" s="419"/>
      <c r="D1977" s="419"/>
      <c r="E1977" s="419"/>
      <c r="F1977" s="419"/>
      <c r="G1977" s="419"/>
      <c r="H1977" s="418"/>
      <c r="I1977" s="417"/>
    </row>
    <row r="1978" spans="1:19" ht="20.149999999999999" customHeight="1" thickBot="1" x14ac:dyDescent="0.25">
      <c r="A1978" s="416" t="s">
        <v>6116</v>
      </c>
      <c r="B1978" s="415" t="s">
        <v>6115</v>
      </c>
      <c r="C1978" s="415" t="s">
        <v>6114</v>
      </c>
      <c r="D1978" s="414"/>
    </row>
    <row r="1979" spans="1:19" ht="20.149999999999999" customHeight="1" thickBot="1" x14ac:dyDescent="0.35">
      <c r="A1979" s="465" t="str">
        <f t="shared" ref="A1979:C1979" si="407">A1936</f>
        <v>令和</v>
      </c>
      <c r="B1979" s="469">
        <f t="shared" si="407"/>
        <v>0</v>
      </c>
      <c r="C1979" s="789" t="str">
        <f>C1936</f>
        <v>年度　多面的機能支払交付金に係る作業日報</v>
      </c>
      <c r="D1979" s="789"/>
      <c r="E1979" s="789"/>
      <c r="F1979" s="789"/>
      <c r="G1979" s="463" t="s">
        <v>6132</v>
      </c>
      <c r="H1979" s="462">
        <f t="shared" ref="H1979:H2022" si="408">H1936+1</f>
        <v>47</v>
      </c>
      <c r="I1979" s="461">
        <f t="shared" ref="I1979:I2022" si="409">H1979</f>
        <v>47</v>
      </c>
      <c r="J1979" s="455">
        <f t="shared" ref="J1979" si="410">F1980</f>
        <v>0</v>
      </c>
      <c r="K1979" s="455">
        <f t="shared" ref="K1979" si="411">B1981</f>
        <v>0</v>
      </c>
      <c r="L1979" s="460" t="e">
        <f t="shared" ref="L1979" si="412">F1981-J1982</f>
        <v>#VALUE!</v>
      </c>
      <c r="M1979" s="459">
        <f t="shared" ref="M1979" si="413">B2011</f>
        <v>0</v>
      </c>
      <c r="N1979" s="459">
        <f t="shared" ref="N1979" si="414">E2011</f>
        <v>0</v>
      </c>
      <c r="O1979" s="455">
        <f t="shared" ref="O1979" si="415">B1983</f>
        <v>0</v>
      </c>
      <c r="P1979" s="455">
        <f t="shared" ref="P1979" si="416">D1983</f>
        <v>0</v>
      </c>
      <c r="Q1979" s="455">
        <f t="shared" ref="Q1979" si="417">F1983</f>
        <v>0</v>
      </c>
      <c r="R1979" s="1">
        <f t="shared" ref="R1979" si="418">B1987</f>
        <v>0</v>
      </c>
      <c r="S1979" s="1">
        <f t="shared" ref="S1979" si="419">D1987</f>
        <v>0</v>
      </c>
    </row>
    <row r="1980" spans="1:19" ht="20.149999999999999" customHeight="1" thickBot="1" x14ac:dyDescent="0.35">
      <c r="A1980" s="458" t="s">
        <v>6131</v>
      </c>
      <c r="B1980" s="501">
        <f t="shared" ref="B1980" si="420">B1937</f>
        <v>0</v>
      </c>
      <c r="C1980" s="501"/>
      <c r="D1980" s="501"/>
      <c r="E1980" s="457" t="s">
        <v>6130</v>
      </c>
      <c r="F1980" s="512"/>
      <c r="G1980" s="513"/>
      <c r="H1980" s="514"/>
      <c r="I1980" s="456"/>
      <c r="M1980" s="455"/>
      <c r="N1980" s="455"/>
      <c r="O1980" s="455"/>
      <c r="P1980" s="455"/>
      <c r="Q1980" s="455"/>
      <c r="R1980" s="455"/>
    </row>
    <row r="1981" spans="1:19" ht="20.149999999999999" customHeight="1" x14ac:dyDescent="0.2">
      <c r="A1981" s="449" t="s">
        <v>173</v>
      </c>
      <c r="B1981" s="454"/>
      <c r="C1981" s="509" t="s">
        <v>6127</v>
      </c>
      <c r="D1981" s="509"/>
      <c r="E1981" s="454"/>
      <c r="F1981" s="453" t="str">
        <f t="shared" ref="F1981:F1982" si="421">IF((E1981-B1981)*24=0,"",(E1981-B1981)*24)</f>
        <v/>
      </c>
      <c r="G1981" s="510" t="s">
        <v>6126</v>
      </c>
      <c r="H1981" s="511"/>
      <c r="I1981" s="450"/>
    </row>
    <row r="1982" spans="1:19" ht="20.149999999999999" customHeight="1" thickBot="1" x14ac:dyDescent="0.25">
      <c r="A1982" s="445" t="s">
        <v>6128</v>
      </c>
      <c r="B1982" s="452"/>
      <c r="C1982" s="492" t="s">
        <v>6127</v>
      </c>
      <c r="D1982" s="492"/>
      <c r="E1982" s="452"/>
      <c r="F1982" s="451" t="str">
        <f t="shared" si="421"/>
        <v/>
      </c>
      <c r="G1982" s="493" t="s">
        <v>6126</v>
      </c>
      <c r="H1982" s="494"/>
      <c r="I1982" s="450"/>
      <c r="J1982" s="1">
        <f t="shared" ref="J1982" si="422">IF(F1982="",0,F1982)</f>
        <v>0</v>
      </c>
    </row>
    <row r="1983" spans="1:19" ht="20.149999999999999" customHeight="1" thickTop="1" x14ac:dyDescent="0.2">
      <c r="A1983" s="449" t="s">
        <v>6125</v>
      </c>
      <c r="B1983" s="497"/>
      <c r="C1983" s="498"/>
      <c r="D1983" s="497"/>
      <c r="E1983" s="498"/>
      <c r="F1983" s="497"/>
      <c r="G1983" s="498"/>
      <c r="H1983" s="448"/>
      <c r="I1983" s="441"/>
    </row>
    <row r="1984" spans="1:19" ht="20.149999999999999" customHeight="1" x14ac:dyDescent="0.2">
      <c r="A1984" s="447" t="s">
        <v>6124</v>
      </c>
      <c r="B1984" s="499" t="str">
        <f>IF(B$1983="","",(IFERROR(VLOOKUP(B$1983,【選択肢】!$K$3:$O$74,2,)," ")))</f>
        <v/>
      </c>
      <c r="C1984" s="500"/>
      <c r="D1984" s="499" t="str">
        <f>IF(D$1983="","",(IFERROR(VLOOKUP(D$1983,【選択肢】!$K$3:$O$74,2,)," ")))</f>
        <v/>
      </c>
      <c r="E1984" s="500"/>
      <c r="F1984" s="499" t="str">
        <f>IF(F$1983="","",(IFERROR(VLOOKUP(F$1983,【選択肢】!$K$3:$O$74,2,)," ")))</f>
        <v/>
      </c>
      <c r="G1984" s="500"/>
      <c r="H1984" s="446"/>
      <c r="I1984" s="441"/>
    </row>
    <row r="1985" spans="1:9" ht="20.149999999999999" customHeight="1" x14ac:dyDescent="0.2">
      <c r="A1985" s="447" t="s">
        <v>5</v>
      </c>
      <c r="B1985" s="499" t="str">
        <f>IF(B$1983="","",(IFERROR(VLOOKUP(B$1983,【選択肢】!$K$3:$O$74,4,)," ")))</f>
        <v/>
      </c>
      <c r="C1985" s="500"/>
      <c r="D1985" s="499" t="str">
        <f>IF(D$1983="","",(IFERROR(VLOOKUP(D$1983,【選択肢】!$K$3:$O$74,4,)," ")))</f>
        <v/>
      </c>
      <c r="E1985" s="500"/>
      <c r="F1985" s="499" t="str">
        <f>IF(F$1983="","",(IFERROR(VLOOKUP(F$1983,【選択肢】!$K$3:$O$74,4,)," ")))</f>
        <v/>
      </c>
      <c r="G1985" s="500"/>
      <c r="H1985" s="446"/>
      <c r="I1985" s="441"/>
    </row>
    <row r="1986" spans="1:9" ht="20.149999999999999" customHeight="1" x14ac:dyDescent="0.2">
      <c r="A1986" s="445" t="s">
        <v>6123</v>
      </c>
      <c r="B1986" s="499" t="str">
        <f>IF(B$1983="","",(IFERROR(VLOOKUP(B$1983,【選択肢】!$K$3:$O$74,5,)," ")))</f>
        <v/>
      </c>
      <c r="C1986" s="500"/>
      <c r="D1986" s="499" t="str">
        <f>IF(D$1983="","",(IFERROR(VLOOKUP(D$1983,【選択肢】!$K$3:$O$74,5,)," ")))</f>
        <v/>
      </c>
      <c r="E1986" s="500"/>
      <c r="F1986" s="499" t="str">
        <f>IF(F$1983="","",(IFERROR(VLOOKUP(F$1983,【選択肢】!$K$3:$O$74,5,)," ")))</f>
        <v/>
      </c>
      <c r="G1986" s="500"/>
      <c r="H1986" s="444"/>
      <c r="I1986" s="441"/>
    </row>
    <row r="1987" spans="1:9" ht="20.149999999999999" customHeight="1" thickBot="1" x14ac:dyDescent="0.25">
      <c r="A1987" s="443" t="s">
        <v>12</v>
      </c>
      <c r="B1987" s="488"/>
      <c r="C1987" s="489"/>
      <c r="D1987" s="488"/>
      <c r="E1987" s="489"/>
      <c r="F1987" s="490"/>
      <c r="G1987" s="491"/>
      <c r="H1987" s="442"/>
      <c r="I1987" s="441"/>
    </row>
    <row r="1988" spans="1:9" ht="20.149999999999999" customHeight="1" x14ac:dyDescent="0.2">
      <c r="A1988" s="502" t="s">
        <v>6122</v>
      </c>
      <c r="B1988" s="503"/>
      <c r="C1988" s="503"/>
      <c r="D1988" s="503"/>
      <c r="E1988" s="503"/>
      <c r="F1988" s="503"/>
      <c r="G1988" s="503"/>
      <c r="H1988" s="504"/>
      <c r="I1988" s="467"/>
    </row>
    <row r="1989" spans="1:9" ht="20.149999999999999" customHeight="1" x14ac:dyDescent="0.2">
      <c r="A1989" s="440" t="s">
        <v>29</v>
      </c>
      <c r="B1989" s="439" t="s">
        <v>2</v>
      </c>
      <c r="C1989" s="438" t="s">
        <v>6112</v>
      </c>
      <c r="D1989" s="437" t="s">
        <v>6121</v>
      </c>
      <c r="E1989" s="440" t="s">
        <v>29</v>
      </c>
      <c r="F1989" s="439" t="s">
        <v>2</v>
      </c>
      <c r="G1989" s="438" t="s">
        <v>6112</v>
      </c>
      <c r="H1989" s="437" t="s">
        <v>6121</v>
      </c>
      <c r="I1989" s="467"/>
    </row>
    <row r="1990" spans="1:9" ht="20.149999999999999" customHeight="1" x14ac:dyDescent="0.2">
      <c r="A1990" s="433"/>
      <c r="B1990" s="435"/>
      <c r="C1990" s="431" t="str">
        <f>IF(ISERROR(VLOOKUP($A1990,参加者名簿!$A:$D,2,FALSE))=TRUE,"",VLOOKUP($A1990,参加者名簿!$A:$D,2,FALSE))</f>
        <v/>
      </c>
      <c r="D1990" s="434"/>
      <c r="E1990" s="433"/>
      <c r="F1990" s="435"/>
      <c r="G1990" s="431" t="str">
        <f>IF(ISERROR(VLOOKUP($E1990,参加者名簿!$A:$D,2,FALSE))=TRUE,"",VLOOKUP($E1990,参加者名簿!$A:$D,2,FALSE))</f>
        <v/>
      </c>
      <c r="H1990" s="430"/>
      <c r="I1990" s="417"/>
    </row>
    <row r="1991" spans="1:9" ht="20.149999999999999" customHeight="1" x14ac:dyDescent="0.2">
      <c r="A1991" s="433"/>
      <c r="B1991" s="435"/>
      <c r="C1991" s="431" t="str">
        <f>IF(ISERROR(VLOOKUP($A1991,参加者名簿!$A:$D,2,FALSE))=TRUE,"",VLOOKUP($A1991,参加者名簿!$A:$D,2,FALSE))</f>
        <v/>
      </c>
      <c r="D1991" s="434"/>
      <c r="E1991" s="433"/>
      <c r="F1991" s="435"/>
      <c r="G1991" s="431" t="str">
        <f>IF(ISERROR(VLOOKUP($E1991,参加者名簿!$A:$D,2,FALSE))=TRUE,"",VLOOKUP($E1991,参加者名簿!$A:$D,2,FALSE))</f>
        <v/>
      </c>
      <c r="H1991" s="430"/>
      <c r="I1991" s="417"/>
    </row>
    <row r="1992" spans="1:9" ht="20.149999999999999" customHeight="1" x14ac:dyDescent="0.2">
      <c r="A1992" s="433"/>
      <c r="B1992" s="435"/>
      <c r="C1992" s="431" t="str">
        <f>IF(ISERROR(VLOOKUP($A1992,参加者名簿!$A:$D,2,FALSE))=TRUE,"",VLOOKUP($A1992,参加者名簿!$A:$D,2,FALSE))</f>
        <v/>
      </c>
      <c r="D1992" s="434"/>
      <c r="E1992" s="433"/>
      <c r="F1992" s="435"/>
      <c r="G1992" s="431" t="str">
        <f>IF(ISERROR(VLOOKUP($E1992,参加者名簿!$A:$D,2,FALSE))=TRUE,"",VLOOKUP($E1992,参加者名簿!$A:$D,2,FALSE))</f>
        <v/>
      </c>
      <c r="H1992" s="430"/>
      <c r="I1992" s="417"/>
    </row>
    <row r="1993" spans="1:9" ht="20.149999999999999" customHeight="1" x14ac:dyDescent="0.2">
      <c r="A1993" s="433"/>
      <c r="B1993" s="435"/>
      <c r="C1993" s="431" t="str">
        <f>IF(ISERROR(VLOOKUP($A1993,参加者名簿!$A:$D,2,FALSE))=TRUE,"",VLOOKUP($A1993,参加者名簿!$A:$D,2,FALSE))</f>
        <v/>
      </c>
      <c r="D1993" s="434"/>
      <c r="E1993" s="433"/>
      <c r="F1993" s="435"/>
      <c r="G1993" s="431" t="str">
        <f>IF(ISERROR(VLOOKUP($E1993,参加者名簿!$A:$D,2,FALSE))=TRUE,"",VLOOKUP($E1993,参加者名簿!$A:$D,2,FALSE))</f>
        <v/>
      </c>
      <c r="H1993" s="430"/>
      <c r="I1993" s="417"/>
    </row>
    <row r="1994" spans="1:9" ht="20.149999999999999" customHeight="1" x14ac:dyDescent="0.2">
      <c r="A1994" s="433"/>
      <c r="B1994" s="435"/>
      <c r="C1994" s="431" t="str">
        <f>IF(ISERROR(VLOOKUP($A1994,参加者名簿!$A:$D,2,FALSE))=TRUE,"",VLOOKUP($A1994,参加者名簿!$A:$D,2,FALSE))</f>
        <v/>
      </c>
      <c r="D1994" s="434"/>
      <c r="E1994" s="433"/>
      <c r="F1994" s="435"/>
      <c r="G1994" s="431" t="str">
        <f>IF(ISERROR(VLOOKUP($E1994,参加者名簿!$A:$D,2,FALSE))=TRUE,"",VLOOKUP($E1994,参加者名簿!$A:$D,2,FALSE))</f>
        <v/>
      </c>
      <c r="H1994" s="430"/>
      <c r="I1994" s="417"/>
    </row>
    <row r="1995" spans="1:9" ht="20.149999999999999" customHeight="1" x14ac:dyDescent="0.2">
      <c r="A1995" s="433"/>
      <c r="B1995" s="435"/>
      <c r="C1995" s="431" t="str">
        <f>IF(ISERROR(VLOOKUP($A1995,参加者名簿!$A:$D,2,FALSE))=TRUE,"",VLOOKUP($A1995,参加者名簿!$A:$D,2,FALSE))</f>
        <v/>
      </c>
      <c r="D1995" s="434"/>
      <c r="E1995" s="433"/>
      <c r="F1995" s="435"/>
      <c r="G1995" s="431" t="str">
        <f>IF(ISERROR(VLOOKUP($E1995,参加者名簿!$A:$D,2,FALSE))=TRUE,"",VLOOKUP($E1995,参加者名簿!$A:$D,2,FALSE))</f>
        <v/>
      </c>
      <c r="H1995" s="430"/>
      <c r="I1995" s="417"/>
    </row>
    <row r="1996" spans="1:9" ht="20.149999999999999" customHeight="1" x14ac:dyDescent="0.2">
      <c r="A1996" s="433"/>
      <c r="B1996" s="432"/>
      <c r="C1996" s="431" t="str">
        <f>IF(ISERROR(VLOOKUP($A1996,参加者名簿!$A:$D,2,FALSE))=TRUE,"",VLOOKUP($A1996,参加者名簿!$A:$D,2,FALSE))</f>
        <v/>
      </c>
      <c r="D1996" s="434"/>
      <c r="E1996" s="433"/>
      <c r="F1996" s="435"/>
      <c r="G1996" s="431" t="str">
        <f>IF(ISERROR(VLOOKUP($E1996,参加者名簿!$A:$D,2,FALSE))=TRUE,"",VLOOKUP($E1996,参加者名簿!$A:$D,2,FALSE))</f>
        <v/>
      </c>
      <c r="H1996" s="430"/>
      <c r="I1996" s="417"/>
    </row>
    <row r="1997" spans="1:9" ht="20.149999999999999" customHeight="1" x14ac:dyDescent="0.2">
      <c r="A1997" s="433"/>
      <c r="B1997" s="432"/>
      <c r="C1997" s="431" t="str">
        <f>IF(ISERROR(VLOOKUP($A1997,参加者名簿!$A:$D,2,FALSE))=TRUE,"",VLOOKUP($A1997,参加者名簿!$A:$D,2,FALSE))</f>
        <v/>
      </c>
      <c r="D1997" s="434"/>
      <c r="E1997" s="433"/>
      <c r="F1997" s="435"/>
      <c r="G1997" s="431" t="str">
        <f>IF(ISERROR(VLOOKUP($E1997,参加者名簿!$A:$D,2,FALSE))=TRUE,"",VLOOKUP($E1997,参加者名簿!$A:$D,2,FALSE))</f>
        <v/>
      </c>
      <c r="H1997" s="430"/>
      <c r="I1997" s="417"/>
    </row>
    <row r="1998" spans="1:9" ht="20.149999999999999" customHeight="1" x14ac:dyDescent="0.2">
      <c r="A1998" s="433"/>
      <c r="B1998" s="432"/>
      <c r="C1998" s="431" t="str">
        <f>IF(ISERROR(VLOOKUP($A1998,参加者名簿!$A:$D,2,FALSE))=TRUE,"",VLOOKUP($A1998,参加者名簿!$A:$D,2,FALSE))</f>
        <v/>
      </c>
      <c r="D1998" s="434"/>
      <c r="E1998" s="433"/>
      <c r="F1998" s="435"/>
      <c r="G1998" s="431" t="str">
        <f>IF(ISERROR(VLOOKUP($E1998,参加者名簿!$A:$D,2,FALSE))=TRUE,"",VLOOKUP($E1998,参加者名簿!$A:$D,2,FALSE))</f>
        <v/>
      </c>
      <c r="H1998" s="430"/>
      <c r="I1998" s="417"/>
    </row>
    <row r="1999" spans="1:9" ht="20.149999999999999" customHeight="1" x14ac:dyDescent="0.2">
      <c r="A1999" s="433"/>
      <c r="B1999" s="432"/>
      <c r="C1999" s="431" t="str">
        <f>IF(ISERROR(VLOOKUP($A1999,参加者名簿!$A:$D,2,FALSE))=TRUE,"",VLOOKUP($A1999,参加者名簿!$A:$D,2,FALSE))</f>
        <v/>
      </c>
      <c r="D1999" s="434"/>
      <c r="E1999" s="433"/>
      <c r="F1999" s="435"/>
      <c r="G1999" s="431" t="str">
        <f>IF(ISERROR(VLOOKUP($E1999,参加者名簿!$A:$D,2,FALSE))=TRUE,"",VLOOKUP($E1999,参加者名簿!$A:$D,2,FALSE))</f>
        <v/>
      </c>
      <c r="H1999" s="430"/>
      <c r="I1999" s="417"/>
    </row>
    <row r="2000" spans="1:9" ht="20.149999999999999" customHeight="1" x14ac:dyDescent="0.2">
      <c r="A2000" s="433"/>
      <c r="B2000" s="432"/>
      <c r="C2000" s="431" t="str">
        <f>IF(ISERROR(VLOOKUP($A2000,参加者名簿!$A:$D,2,FALSE))=TRUE,"",VLOOKUP($A2000,参加者名簿!$A:$D,2,FALSE))</f>
        <v/>
      </c>
      <c r="D2000" s="434"/>
      <c r="E2000" s="433"/>
      <c r="F2000" s="435"/>
      <c r="G2000" s="431" t="str">
        <f>IF(ISERROR(VLOOKUP($E2000,参加者名簿!$A:$D,2,FALSE))=TRUE,"",VLOOKUP($E2000,参加者名簿!$A:$D,2,FALSE))</f>
        <v/>
      </c>
      <c r="H2000" s="430"/>
      <c r="I2000" s="417"/>
    </row>
    <row r="2001" spans="1:9" ht="20.149999999999999" customHeight="1" x14ac:dyDescent="0.2">
      <c r="A2001" s="433"/>
      <c r="B2001" s="432"/>
      <c r="C2001" s="431" t="str">
        <f>IF(ISERROR(VLOOKUP($A2001,参加者名簿!$A:$D,2,FALSE))=TRUE,"",VLOOKUP($A2001,参加者名簿!$A:$D,2,FALSE))</f>
        <v/>
      </c>
      <c r="D2001" s="434"/>
      <c r="E2001" s="433"/>
      <c r="F2001" s="435"/>
      <c r="G2001" s="431" t="str">
        <f>IF(ISERROR(VLOOKUP($E2001,参加者名簿!$A:$D,2,FALSE))=TRUE,"",VLOOKUP($E2001,参加者名簿!$A:$D,2,FALSE))</f>
        <v/>
      </c>
      <c r="H2001" s="430"/>
      <c r="I2001" s="417"/>
    </row>
    <row r="2002" spans="1:9" ht="20.149999999999999" customHeight="1" x14ac:dyDescent="0.2">
      <c r="A2002" s="433"/>
      <c r="B2002" s="432"/>
      <c r="C2002" s="431" t="str">
        <f>IF(ISERROR(VLOOKUP($A2002,参加者名簿!$A:$D,2,FALSE))=TRUE,"",VLOOKUP($A2002,参加者名簿!$A:$D,2,FALSE))</f>
        <v/>
      </c>
      <c r="D2002" s="434"/>
      <c r="E2002" s="433"/>
      <c r="F2002" s="435"/>
      <c r="G2002" s="431" t="str">
        <f>IF(ISERROR(VLOOKUP($E2002,参加者名簿!$A:$D,2,FALSE))=TRUE,"",VLOOKUP($E2002,参加者名簿!$A:$D,2,FALSE))</f>
        <v/>
      </c>
      <c r="H2002" s="430"/>
      <c r="I2002" s="417"/>
    </row>
    <row r="2003" spans="1:9" ht="20.149999999999999" customHeight="1" x14ac:dyDescent="0.2">
      <c r="A2003" s="433"/>
      <c r="B2003" s="432"/>
      <c r="C2003" s="431" t="str">
        <f>IF(ISERROR(VLOOKUP($A2003,参加者名簿!$A:$D,2,FALSE))=TRUE,"",VLOOKUP($A2003,参加者名簿!$A:$D,2,FALSE))</f>
        <v/>
      </c>
      <c r="D2003" s="434"/>
      <c r="E2003" s="433"/>
      <c r="F2003" s="435"/>
      <c r="G2003" s="431" t="str">
        <f>IF(ISERROR(VLOOKUP($E2003,参加者名簿!$A:$D,2,FALSE))=TRUE,"",VLOOKUP($E2003,参加者名簿!$A:$D,2,FALSE))</f>
        <v/>
      </c>
      <c r="H2003" s="430"/>
      <c r="I2003" s="417"/>
    </row>
    <row r="2004" spans="1:9" ht="20.149999999999999" customHeight="1" x14ac:dyDescent="0.2">
      <c r="A2004" s="433"/>
      <c r="B2004" s="432"/>
      <c r="C2004" s="431" t="str">
        <f>IF(ISERROR(VLOOKUP($A2004,参加者名簿!$A:$D,2,FALSE))=TRUE,"",VLOOKUP($A2004,参加者名簿!$A:$D,2,FALSE))</f>
        <v/>
      </c>
      <c r="D2004" s="434"/>
      <c r="E2004" s="433"/>
      <c r="F2004" s="435"/>
      <c r="G2004" s="431" t="str">
        <f>IF(ISERROR(VLOOKUP($E2004,参加者名簿!$A:$D,2,FALSE))=TRUE,"",VLOOKUP($E2004,参加者名簿!$A:$D,2,FALSE))</f>
        <v/>
      </c>
      <c r="H2004" s="430"/>
      <c r="I2004" s="417"/>
    </row>
    <row r="2005" spans="1:9" ht="20.149999999999999" customHeight="1" x14ac:dyDescent="0.2">
      <c r="A2005" s="433"/>
      <c r="B2005" s="432"/>
      <c r="C2005" s="431" t="str">
        <f>IF(ISERROR(VLOOKUP($A2005,参加者名簿!$A:$D,2,FALSE))=TRUE,"",VLOOKUP($A2005,参加者名簿!$A:$D,2,FALSE))</f>
        <v/>
      </c>
      <c r="D2005" s="434"/>
      <c r="E2005" s="433"/>
      <c r="F2005" s="432"/>
      <c r="G2005" s="431" t="str">
        <f>IF(ISERROR(VLOOKUP($E2005,参加者名簿!$A:$D,2,FALSE))=TRUE,"",VLOOKUP($E2005,参加者名簿!$A:$D,2,FALSE))</f>
        <v/>
      </c>
      <c r="H2005" s="430"/>
      <c r="I2005" s="417"/>
    </row>
    <row r="2006" spans="1:9" ht="20.149999999999999" customHeight="1" x14ac:dyDescent="0.2">
      <c r="A2006" s="433"/>
      <c r="B2006" s="432"/>
      <c r="C2006" s="431" t="str">
        <f>IF(ISERROR(VLOOKUP($A2006,参加者名簿!$A:$D,2,FALSE))=TRUE,"",VLOOKUP($A2006,参加者名簿!$A:$D,2,FALSE))</f>
        <v/>
      </c>
      <c r="D2006" s="434"/>
      <c r="E2006" s="433"/>
      <c r="F2006" s="432"/>
      <c r="G2006" s="431" t="str">
        <f>IF(ISERROR(VLOOKUP($E2006,参加者名簿!$A:$D,2,FALSE))=TRUE,"",VLOOKUP($E2006,参加者名簿!$A:$D,2,FALSE))</f>
        <v/>
      </c>
      <c r="H2006" s="430"/>
      <c r="I2006" s="417"/>
    </row>
    <row r="2007" spans="1:9" ht="20.149999999999999" customHeight="1" x14ac:dyDescent="0.2">
      <c r="A2007" s="433"/>
      <c r="B2007" s="432"/>
      <c r="C2007" s="431" t="str">
        <f>IF(ISERROR(VLOOKUP($A2007,参加者名簿!$A:$D,2,FALSE))=TRUE,"",VLOOKUP($A2007,参加者名簿!$A:$D,2,FALSE))</f>
        <v/>
      </c>
      <c r="D2007" s="434"/>
      <c r="E2007" s="433"/>
      <c r="F2007" s="432"/>
      <c r="G2007" s="431" t="str">
        <f>IF(ISERROR(VLOOKUP($E2007,参加者名簿!$A:$D,2,FALSE))=TRUE,"",VLOOKUP($E2007,参加者名簿!$A:$D,2,FALSE))</f>
        <v/>
      </c>
      <c r="H2007" s="430"/>
      <c r="I2007" s="417"/>
    </row>
    <row r="2008" spans="1:9" ht="20.149999999999999" customHeight="1" x14ac:dyDescent="0.2">
      <c r="A2008" s="433"/>
      <c r="B2008" s="432"/>
      <c r="C2008" s="431" t="str">
        <f>IF(ISERROR(VLOOKUP($A2008,参加者名簿!$A:$D,2,FALSE))=TRUE,"",VLOOKUP($A2008,参加者名簿!$A:$D,2,FALSE))</f>
        <v/>
      </c>
      <c r="D2008" s="434"/>
      <c r="E2008" s="433"/>
      <c r="F2008" s="432"/>
      <c r="G2008" s="431" t="str">
        <f>IF(ISERROR(VLOOKUP($E2008,参加者名簿!$A:$D,2,FALSE))=TRUE,"",VLOOKUP($E2008,参加者名簿!$A:$D,2,FALSE))</f>
        <v/>
      </c>
      <c r="H2008" s="430"/>
      <c r="I2008" s="417"/>
    </row>
    <row r="2009" spans="1:9" ht="20.149999999999999" customHeight="1" x14ac:dyDescent="0.2">
      <c r="A2009" s="433"/>
      <c r="B2009" s="432"/>
      <c r="C2009" s="431" t="str">
        <f>IF(ISERROR(VLOOKUP($A2009,参加者名簿!$A:$D,2,FALSE))=TRUE,"",VLOOKUP($A2009,参加者名簿!$A:$D,2,FALSE))</f>
        <v/>
      </c>
      <c r="D2009" s="434"/>
      <c r="E2009" s="433"/>
      <c r="F2009" s="432"/>
      <c r="G2009" s="431" t="str">
        <f>IF(ISERROR(VLOOKUP($E2009,参加者名簿!$A:$D,2,FALSE))=TRUE,"",VLOOKUP($E2009,参加者名簿!$A:$D,2,FALSE))</f>
        <v/>
      </c>
      <c r="H2009" s="430"/>
      <c r="I2009" s="417"/>
    </row>
    <row r="2010" spans="1:9" ht="20.149999999999999" customHeight="1" thickBot="1" x14ac:dyDescent="0.25">
      <c r="A2010" s="433"/>
      <c r="B2010" s="432"/>
      <c r="C2010" s="431" t="str">
        <f>IF(ISERROR(VLOOKUP($A2010,参加者名簿!$A:$D,2,FALSE))=TRUE,"",VLOOKUP($A2010,参加者名簿!$A:$D,2,FALSE))</f>
        <v/>
      </c>
      <c r="D2010" s="434"/>
      <c r="E2010" s="433"/>
      <c r="F2010" s="432"/>
      <c r="G2010" s="431" t="str">
        <f>IF(ISERROR(VLOOKUP($E2010,参加者名簿!$A:$D,2,FALSE))=TRUE,"",VLOOKUP($E2010,参加者名簿!$A:$D,2,FALSE))</f>
        <v/>
      </c>
      <c r="H2010" s="430"/>
      <c r="I2010" s="417"/>
    </row>
    <row r="2011" spans="1:9" ht="20.149999999999999" customHeight="1" thickBot="1" x14ac:dyDescent="0.25">
      <c r="A2011" s="429" t="s">
        <v>6120</v>
      </c>
      <c r="B2011" s="428">
        <f t="shared" ref="B2011" si="423">COUNTIFS(C1990:C2010,"農業者",D1990:D2010,"○")+COUNTIFS(G1990:G2010,"農業者",H1990:H2010,"○")</f>
        <v>0</v>
      </c>
      <c r="C2011" s="505" t="s">
        <v>6119</v>
      </c>
      <c r="D2011" s="506"/>
      <c r="E2011" s="428">
        <f t="shared" ref="E2011" si="424">COUNTIFS(C1990:C2010,"農業者以外",D1990:D2010,"○")+COUNTIFS(G1990:G2010,"農業者以外",H1990:H2010,"○")</f>
        <v>0</v>
      </c>
      <c r="F2011" s="468" t="s">
        <v>6118</v>
      </c>
      <c r="G2011" s="495">
        <f t="shared" ref="G2011" si="425">SUMIF(D1990:D2010,"○",B1990:B2010)+SUMIF(H1990:H2010,"○",F1990:F2010)</f>
        <v>0</v>
      </c>
      <c r="H2011" s="496"/>
      <c r="I2011" s="426"/>
    </row>
    <row r="2012" spans="1:9" ht="20.149999999999999" customHeight="1" x14ac:dyDescent="0.2">
      <c r="A2012" s="425" t="s">
        <v>6117</v>
      </c>
      <c r="B2012" s="424"/>
      <c r="C2012" s="424"/>
      <c r="D2012" s="424"/>
      <c r="E2012" s="424"/>
      <c r="F2012" s="424"/>
      <c r="G2012" s="424"/>
      <c r="H2012" s="423"/>
      <c r="I2012" s="417"/>
    </row>
    <row r="2013" spans="1:9" ht="20.149999999999999" customHeight="1" x14ac:dyDescent="0.2">
      <c r="A2013" s="422"/>
      <c r="B2013" s="417"/>
      <c r="C2013" s="417"/>
      <c r="D2013" s="417"/>
      <c r="E2013" s="417"/>
      <c r="F2013" s="417"/>
      <c r="G2013" s="417"/>
      <c r="H2013" s="421"/>
      <c r="I2013" s="417"/>
    </row>
    <row r="2014" spans="1:9" ht="20.149999999999999" customHeight="1" x14ac:dyDescent="0.2">
      <c r="A2014" s="422"/>
      <c r="B2014" s="417"/>
      <c r="C2014" s="417"/>
      <c r="D2014" s="417"/>
      <c r="E2014" s="417"/>
      <c r="F2014" s="417"/>
      <c r="G2014" s="417"/>
      <c r="H2014" s="421"/>
      <c r="I2014" s="417"/>
    </row>
    <row r="2015" spans="1:9" ht="20.149999999999999" customHeight="1" x14ac:dyDescent="0.2">
      <c r="A2015" s="422"/>
      <c r="B2015" s="417"/>
      <c r="C2015" s="417"/>
      <c r="D2015" s="417"/>
      <c r="E2015" s="417"/>
      <c r="F2015" s="417"/>
      <c r="G2015" s="417"/>
      <c r="H2015" s="421"/>
      <c r="I2015" s="417"/>
    </row>
    <row r="2016" spans="1:9" ht="20.149999999999999" customHeight="1" x14ac:dyDescent="0.2">
      <c r="A2016" s="422"/>
      <c r="B2016" s="417"/>
      <c r="C2016" s="417"/>
      <c r="D2016" s="417"/>
      <c r="E2016" s="417"/>
      <c r="F2016" s="417"/>
      <c r="G2016" s="417"/>
      <c r="H2016" s="421"/>
      <c r="I2016" s="417"/>
    </row>
    <row r="2017" spans="1:19" ht="20.149999999999999" customHeight="1" x14ac:dyDescent="0.2">
      <c r="A2017" s="422"/>
      <c r="B2017" s="417"/>
      <c r="C2017" s="417"/>
      <c r="D2017" s="417"/>
      <c r="E2017" s="417"/>
      <c r="F2017" s="417"/>
      <c r="G2017" s="417"/>
      <c r="H2017" s="421"/>
      <c r="I2017" s="417"/>
    </row>
    <row r="2018" spans="1:19" ht="20.149999999999999" customHeight="1" x14ac:dyDescent="0.2">
      <c r="A2018" s="422"/>
      <c r="B2018" s="417"/>
      <c r="C2018" s="417"/>
      <c r="D2018" s="417"/>
      <c r="E2018" s="417"/>
      <c r="F2018" s="417"/>
      <c r="G2018" s="417"/>
      <c r="H2018" s="421"/>
      <c r="I2018" s="417"/>
    </row>
    <row r="2019" spans="1:19" ht="20.149999999999999" customHeight="1" x14ac:dyDescent="0.2">
      <c r="A2019" s="422"/>
      <c r="B2019" s="417"/>
      <c r="C2019" s="417"/>
      <c r="D2019" s="417"/>
      <c r="E2019" s="417"/>
      <c r="F2019" s="417"/>
      <c r="G2019" s="417"/>
      <c r="H2019" s="421"/>
      <c r="I2019" s="417"/>
    </row>
    <row r="2020" spans="1:19" ht="20.149999999999999" customHeight="1" thickBot="1" x14ac:dyDescent="0.25">
      <c r="A2020" s="420"/>
      <c r="B2020" s="419"/>
      <c r="C2020" s="419"/>
      <c r="D2020" s="419"/>
      <c r="E2020" s="419"/>
      <c r="F2020" s="419"/>
      <c r="G2020" s="419"/>
      <c r="H2020" s="418"/>
      <c r="I2020" s="417"/>
    </row>
    <row r="2021" spans="1:19" ht="20.149999999999999" customHeight="1" thickBot="1" x14ac:dyDescent="0.25">
      <c r="A2021" s="416" t="s">
        <v>6116</v>
      </c>
      <c r="B2021" s="415" t="s">
        <v>6115</v>
      </c>
      <c r="C2021" s="415" t="s">
        <v>6114</v>
      </c>
      <c r="D2021" s="414"/>
    </row>
    <row r="2022" spans="1:19" ht="20.149999999999999" customHeight="1" thickBot="1" x14ac:dyDescent="0.35">
      <c r="A2022" s="465" t="str">
        <f t="shared" ref="A2022:C2022" si="426">A1979</f>
        <v>令和</v>
      </c>
      <c r="B2022" s="469">
        <f t="shared" si="426"/>
        <v>0</v>
      </c>
      <c r="C2022" s="789" t="str">
        <f>C1979</f>
        <v>年度　多面的機能支払交付金に係る作業日報</v>
      </c>
      <c r="D2022" s="789"/>
      <c r="E2022" s="789"/>
      <c r="F2022" s="789"/>
      <c r="G2022" s="463" t="s">
        <v>6132</v>
      </c>
      <c r="H2022" s="462">
        <f t="shared" si="408"/>
        <v>48</v>
      </c>
      <c r="I2022" s="461">
        <f t="shared" si="409"/>
        <v>48</v>
      </c>
      <c r="J2022" s="455">
        <f t="shared" ref="J2022" si="427">F2023</f>
        <v>0</v>
      </c>
      <c r="K2022" s="455">
        <f t="shared" ref="K2022" si="428">B2024</f>
        <v>0</v>
      </c>
      <c r="L2022" s="460" t="e">
        <f t="shared" ref="L2022" si="429">F2024-J2025</f>
        <v>#VALUE!</v>
      </c>
      <c r="M2022" s="459">
        <f t="shared" ref="M2022" si="430">B2054</f>
        <v>0</v>
      </c>
      <c r="N2022" s="459">
        <f t="shared" ref="N2022" si="431">E2054</f>
        <v>0</v>
      </c>
      <c r="O2022" s="455">
        <f t="shared" ref="O2022" si="432">B2026</f>
        <v>0</v>
      </c>
      <c r="P2022" s="455">
        <f t="shared" ref="P2022" si="433">D2026</f>
        <v>0</v>
      </c>
      <c r="Q2022" s="455">
        <f t="shared" ref="Q2022" si="434">F2026</f>
        <v>0</v>
      </c>
      <c r="R2022" s="1">
        <f t="shared" ref="R2022" si="435">B2030</f>
        <v>0</v>
      </c>
      <c r="S2022" s="1">
        <f t="shared" ref="S2022" si="436">D2030</f>
        <v>0</v>
      </c>
    </row>
    <row r="2023" spans="1:19" ht="20.149999999999999" customHeight="1" thickBot="1" x14ac:dyDescent="0.35">
      <c r="A2023" s="458" t="s">
        <v>6131</v>
      </c>
      <c r="B2023" s="501">
        <f t="shared" ref="B2023" si="437">B1980</f>
        <v>0</v>
      </c>
      <c r="C2023" s="501"/>
      <c r="D2023" s="501"/>
      <c r="E2023" s="457" t="s">
        <v>6130</v>
      </c>
      <c r="F2023" s="512"/>
      <c r="G2023" s="513"/>
      <c r="H2023" s="514"/>
      <c r="I2023" s="456"/>
      <c r="M2023" s="455"/>
      <c r="N2023" s="455"/>
      <c r="O2023" s="455"/>
      <c r="P2023" s="455"/>
      <c r="Q2023" s="455"/>
      <c r="R2023" s="455"/>
    </row>
    <row r="2024" spans="1:19" ht="20.149999999999999" customHeight="1" x14ac:dyDescent="0.2">
      <c r="A2024" s="449" t="s">
        <v>173</v>
      </c>
      <c r="B2024" s="454"/>
      <c r="C2024" s="509" t="s">
        <v>6127</v>
      </c>
      <c r="D2024" s="509"/>
      <c r="E2024" s="454"/>
      <c r="F2024" s="453" t="str">
        <f t="shared" ref="F2024:F2025" si="438">IF((E2024-B2024)*24=0,"",(E2024-B2024)*24)</f>
        <v/>
      </c>
      <c r="G2024" s="510" t="s">
        <v>6126</v>
      </c>
      <c r="H2024" s="511"/>
      <c r="I2024" s="450"/>
    </row>
    <row r="2025" spans="1:19" ht="20.149999999999999" customHeight="1" thickBot="1" x14ac:dyDescent="0.25">
      <c r="A2025" s="445" t="s">
        <v>6128</v>
      </c>
      <c r="B2025" s="452"/>
      <c r="C2025" s="492" t="s">
        <v>6127</v>
      </c>
      <c r="D2025" s="492"/>
      <c r="E2025" s="452"/>
      <c r="F2025" s="451" t="str">
        <f t="shared" si="438"/>
        <v/>
      </c>
      <c r="G2025" s="493" t="s">
        <v>6126</v>
      </c>
      <c r="H2025" s="494"/>
      <c r="I2025" s="450"/>
      <c r="J2025" s="1">
        <f t="shared" ref="J2025" si="439">IF(F2025="",0,F2025)</f>
        <v>0</v>
      </c>
    </row>
    <row r="2026" spans="1:19" ht="20.149999999999999" customHeight="1" thickTop="1" x14ac:dyDescent="0.2">
      <c r="A2026" s="449" t="s">
        <v>6125</v>
      </c>
      <c r="B2026" s="497"/>
      <c r="C2026" s="498"/>
      <c r="D2026" s="497"/>
      <c r="E2026" s="498"/>
      <c r="F2026" s="497"/>
      <c r="G2026" s="498"/>
      <c r="H2026" s="448"/>
      <c r="I2026" s="441"/>
    </row>
    <row r="2027" spans="1:19" ht="20.149999999999999" customHeight="1" x14ac:dyDescent="0.2">
      <c r="A2027" s="447" t="s">
        <v>6124</v>
      </c>
      <c r="B2027" s="499" t="str">
        <f>IF(B$2026="","",(IFERROR(VLOOKUP(B$2026,【選択肢】!$K$3:$O$74,2,)," ")))</f>
        <v/>
      </c>
      <c r="C2027" s="500"/>
      <c r="D2027" s="499" t="str">
        <f>IF(D$2026="","",(IFERROR(VLOOKUP(D$2026,【選択肢】!$K$3:$O$74,2,)," ")))</f>
        <v/>
      </c>
      <c r="E2027" s="500"/>
      <c r="F2027" s="499" t="str">
        <f>IF(F$2026="","",(IFERROR(VLOOKUP(F$2026,【選択肢】!$K$3:$O$74,2,)," ")))</f>
        <v/>
      </c>
      <c r="G2027" s="500"/>
      <c r="H2027" s="446"/>
      <c r="I2027" s="441"/>
    </row>
    <row r="2028" spans="1:19" ht="20.149999999999999" customHeight="1" x14ac:dyDescent="0.2">
      <c r="A2028" s="447" t="s">
        <v>5</v>
      </c>
      <c r="B2028" s="499" t="str">
        <f>IF(B$2026="","",(IFERROR(VLOOKUP(B$2026,【選択肢】!$K$3:$O$74,4,)," ")))</f>
        <v/>
      </c>
      <c r="C2028" s="500"/>
      <c r="D2028" s="499" t="str">
        <f>IF(D$2026="","",(IFERROR(VLOOKUP(D$2026,【選択肢】!$K$3:$O$74,4,)," ")))</f>
        <v/>
      </c>
      <c r="E2028" s="500"/>
      <c r="F2028" s="499" t="str">
        <f>IF(F$2026="","",(IFERROR(VLOOKUP(F$2026,【選択肢】!$K$3:$O$74,4,)," ")))</f>
        <v/>
      </c>
      <c r="G2028" s="500"/>
      <c r="H2028" s="446"/>
      <c r="I2028" s="441"/>
    </row>
    <row r="2029" spans="1:19" ht="20.149999999999999" customHeight="1" x14ac:dyDescent="0.2">
      <c r="A2029" s="445" t="s">
        <v>6123</v>
      </c>
      <c r="B2029" s="499" t="str">
        <f>IF(B$2026="","",(IFERROR(VLOOKUP(B$2026,【選択肢】!$K$3:$O$74,5,)," ")))</f>
        <v/>
      </c>
      <c r="C2029" s="500"/>
      <c r="D2029" s="499" t="str">
        <f>IF(D$2026="","",(IFERROR(VLOOKUP(D$2026,【選択肢】!$K$3:$O$74,5,)," ")))</f>
        <v/>
      </c>
      <c r="E2029" s="500"/>
      <c r="F2029" s="499" t="str">
        <f>IF(F$2026="","",(IFERROR(VLOOKUP(F$2026,【選択肢】!$K$3:$O$74,5,)," ")))</f>
        <v/>
      </c>
      <c r="G2029" s="500"/>
      <c r="H2029" s="444"/>
      <c r="I2029" s="441"/>
    </row>
    <row r="2030" spans="1:19" ht="20.149999999999999" customHeight="1" thickBot="1" x14ac:dyDescent="0.25">
      <c r="A2030" s="443" t="s">
        <v>12</v>
      </c>
      <c r="B2030" s="488"/>
      <c r="C2030" s="489"/>
      <c r="D2030" s="488"/>
      <c r="E2030" s="489"/>
      <c r="F2030" s="490"/>
      <c r="G2030" s="491"/>
      <c r="H2030" s="442"/>
      <c r="I2030" s="441"/>
    </row>
    <row r="2031" spans="1:19" ht="20.149999999999999" customHeight="1" x14ac:dyDescent="0.2">
      <c r="A2031" s="502" t="s">
        <v>6122</v>
      </c>
      <c r="B2031" s="503"/>
      <c r="C2031" s="503"/>
      <c r="D2031" s="503"/>
      <c r="E2031" s="503"/>
      <c r="F2031" s="503"/>
      <c r="G2031" s="503"/>
      <c r="H2031" s="504"/>
      <c r="I2031" s="467"/>
    </row>
    <row r="2032" spans="1:19" ht="20.149999999999999" customHeight="1" x14ac:dyDescent="0.2">
      <c r="A2032" s="440" t="s">
        <v>29</v>
      </c>
      <c r="B2032" s="439" t="s">
        <v>2</v>
      </c>
      <c r="C2032" s="438" t="s">
        <v>6112</v>
      </c>
      <c r="D2032" s="437" t="s">
        <v>6121</v>
      </c>
      <c r="E2032" s="440" t="s">
        <v>29</v>
      </c>
      <c r="F2032" s="439" t="s">
        <v>2</v>
      </c>
      <c r="G2032" s="438" t="s">
        <v>6112</v>
      </c>
      <c r="H2032" s="437" t="s">
        <v>6121</v>
      </c>
      <c r="I2032" s="467"/>
    </row>
    <row r="2033" spans="1:9" ht="20.149999999999999" customHeight="1" x14ac:dyDescent="0.2">
      <c r="A2033" s="433"/>
      <c r="B2033" s="435"/>
      <c r="C2033" s="431" t="str">
        <f>IF(ISERROR(VLOOKUP($A2033,参加者名簿!$A:$D,2,FALSE))=TRUE,"",VLOOKUP($A2033,参加者名簿!$A:$D,2,FALSE))</f>
        <v/>
      </c>
      <c r="D2033" s="434"/>
      <c r="E2033" s="433"/>
      <c r="F2033" s="435"/>
      <c r="G2033" s="431" t="str">
        <f>IF(ISERROR(VLOOKUP($E2033,参加者名簿!$A:$D,2,FALSE))=TRUE,"",VLOOKUP($E2033,参加者名簿!$A:$D,2,FALSE))</f>
        <v/>
      </c>
      <c r="H2033" s="430"/>
      <c r="I2033" s="417"/>
    </row>
    <row r="2034" spans="1:9" ht="20.149999999999999" customHeight="1" x14ac:dyDescent="0.2">
      <c r="A2034" s="433"/>
      <c r="B2034" s="435"/>
      <c r="C2034" s="431" t="str">
        <f>IF(ISERROR(VLOOKUP($A2034,参加者名簿!$A:$D,2,FALSE))=TRUE,"",VLOOKUP($A2034,参加者名簿!$A:$D,2,FALSE))</f>
        <v/>
      </c>
      <c r="D2034" s="434"/>
      <c r="E2034" s="433"/>
      <c r="F2034" s="435"/>
      <c r="G2034" s="431" t="str">
        <f>IF(ISERROR(VLOOKUP($E2034,参加者名簿!$A:$D,2,FALSE))=TRUE,"",VLOOKUP($E2034,参加者名簿!$A:$D,2,FALSE))</f>
        <v/>
      </c>
      <c r="H2034" s="430"/>
      <c r="I2034" s="417"/>
    </row>
    <row r="2035" spans="1:9" ht="20.149999999999999" customHeight="1" x14ac:dyDescent="0.2">
      <c r="A2035" s="433"/>
      <c r="B2035" s="435"/>
      <c r="C2035" s="431" t="str">
        <f>IF(ISERROR(VLOOKUP($A2035,参加者名簿!$A:$D,2,FALSE))=TRUE,"",VLOOKUP($A2035,参加者名簿!$A:$D,2,FALSE))</f>
        <v/>
      </c>
      <c r="D2035" s="434"/>
      <c r="E2035" s="433"/>
      <c r="F2035" s="435"/>
      <c r="G2035" s="431" t="str">
        <f>IF(ISERROR(VLOOKUP($E2035,参加者名簿!$A:$D,2,FALSE))=TRUE,"",VLOOKUP($E2035,参加者名簿!$A:$D,2,FALSE))</f>
        <v/>
      </c>
      <c r="H2035" s="430"/>
      <c r="I2035" s="417"/>
    </row>
    <row r="2036" spans="1:9" ht="20.149999999999999" customHeight="1" x14ac:dyDescent="0.2">
      <c r="A2036" s="433"/>
      <c r="B2036" s="435"/>
      <c r="C2036" s="431" t="str">
        <f>IF(ISERROR(VLOOKUP($A2036,参加者名簿!$A:$D,2,FALSE))=TRUE,"",VLOOKUP($A2036,参加者名簿!$A:$D,2,FALSE))</f>
        <v/>
      </c>
      <c r="D2036" s="434"/>
      <c r="E2036" s="433"/>
      <c r="F2036" s="435"/>
      <c r="G2036" s="431" t="str">
        <f>IF(ISERROR(VLOOKUP($E2036,参加者名簿!$A:$D,2,FALSE))=TRUE,"",VLOOKUP($E2036,参加者名簿!$A:$D,2,FALSE))</f>
        <v/>
      </c>
      <c r="H2036" s="430"/>
      <c r="I2036" s="417"/>
    </row>
    <row r="2037" spans="1:9" ht="20.149999999999999" customHeight="1" x14ac:dyDescent="0.2">
      <c r="A2037" s="433"/>
      <c r="B2037" s="435"/>
      <c r="C2037" s="431" t="str">
        <f>IF(ISERROR(VLOOKUP($A2037,参加者名簿!$A:$D,2,FALSE))=TRUE,"",VLOOKUP($A2037,参加者名簿!$A:$D,2,FALSE))</f>
        <v/>
      </c>
      <c r="D2037" s="434"/>
      <c r="E2037" s="433"/>
      <c r="F2037" s="435"/>
      <c r="G2037" s="431" t="str">
        <f>IF(ISERROR(VLOOKUP($E2037,参加者名簿!$A:$D,2,FALSE))=TRUE,"",VLOOKUP($E2037,参加者名簿!$A:$D,2,FALSE))</f>
        <v/>
      </c>
      <c r="H2037" s="430"/>
      <c r="I2037" s="417"/>
    </row>
    <row r="2038" spans="1:9" ht="20.149999999999999" customHeight="1" x14ac:dyDescent="0.2">
      <c r="A2038" s="433"/>
      <c r="B2038" s="435"/>
      <c r="C2038" s="431" t="str">
        <f>IF(ISERROR(VLOOKUP($A2038,参加者名簿!$A:$D,2,FALSE))=TRUE,"",VLOOKUP($A2038,参加者名簿!$A:$D,2,FALSE))</f>
        <v/>
      </c>
      <c r="D2038" s="434"/>
      <c r="E2038" s="433"/>
      <c r="F2038" s="435"/>
      <c r="G2038" s="431" t="str">
        <f>IF(ISERROR(VLOOKUP($E2038,参加者名簿!$A:$D,2,FALSE))=TRUE,"",VLOOKUP($E2038,参加者名簿!$A:$D,2,FALSE))</f>
        <v/>
      </c>
      <c r="H2038" s="430"/>
      <c r="I2038" s="417"/>
    </row>
    <row r="2039" spans="1:9" ht="20.149999999999999" customHeight="1" x14ac:dyDescent="0.2">
      <c r="A2039" s="433"/>
      <c r="B2039" s="432"/>
      <c r="C2039" s="431" t="str">
        <f>IF(ISERROR(VLOOKUP($A2039,参加者名簿!$A:$D,2,FALSE))=TRUE,"",VLOOKUP($A2039,参加者名簿!$A:$D,2,FALSE))</f>
        <v/>
      </c>
      <c r="D2039" s="434"/>
      <c r="E2039" s="433"/>
      <c r="F2039" s="435"/>
      <c r="G2039" s="431" t="str">
        <f>IF(ISERROR(VLOOKUP($E2039,参加者名簿!$A:$D,2,FALSE))=TRUE,"",VLOOKUP($E2039,参加者名簿!$A:$D,2,FALSE))</f>
        <v/>
      </c>
      <c r="H2039" s="430"/>
      <c r="I2039" s="417"/>
    </row>
    <row r="2040" spans="1:9" ht="20.149999999999999" customHeight="1" x14ac:dyDescent="0.2">
      <c r="A2040" s="433"/>
      <c r="B2040" s="432"/>
      <c r="C2040" s="431" t="str">
        <f>IF(ISERROR(VLOOKUP($A2040,参加者名簿!$A:$D,2,FALSE))=TRUE,"",VLOOKUP($A2040,参加者名簿!$A:$D,2,FALSE))</f>
        <v/>
      </c>
      <c r="D2040" s="434"/>
      <c r="E2040" s="433"/>
      <c r="F2040" s="435"/>
      <c r="G2040" s="431" t="str">
        <f>IF(ISERROR(VLOOKUP($E2040,参加者名簿!$A:$D,2,FALSE))=TRUE,"",VLOOKUP($E2040,参加者名簿!$A:$D,2,FALSE))</f>
        <v/>
      </c>
      <c r="H2040" s="430"/>
      <c r="I2040" s="417"/>
    </row>
    <row r="2041" spans="1:9" ht="20.149999999999999" customHeight="1" x14ac:dyDescent="0.2">
      <c r="A2041" s="433"/>
      <c r="B2041" s="432"/>
      <c r="C2041" s="431" t="str">
        <f>IF(ISERROR(VLOOKUP($A2041,参加者名簿!$A:$D,2,FALSE))=TRUE,"",VLOOKUP($A2041,参加者名簿!$A:$D,2,FALSE))</f>
        <v/>
      </c>
      <c r="D2041" s="434"/>
      <c r="E2041" s="433"/>
      <c r="F2041" s="435"/>
      <c r="G2041" s="431" t="str">
        <f>IF(ISERROR(VLOOKUP($E2041,参加者名簿!$A:$D,2,FALSE))=TRUE,"",VLOOKUP($E2041,参加者名簿!$A:$D,2,FALSE))</f>
        <v/>
      </c>
      <c r="H2041" s="430"/>
      <c r="I2041" s="417"/>
    </row>
    <row r="2042" spans="1:9" ht="20.149999999999999" customHeight="1" x14ac:dyDescent="0.2">
      <c r="A2042" s="433"/>
      <c r="B2042" s="432"/>
      <c r="C2042" s="431" t="str">
        <f>IF(ISERROR(VLOOKUP($A2042,参加者名簿!$A:$D,2,FALSE))=TRUE,"",VLOOKUP($A2042,参加者名簿!$A:$D,2,FALSE))</f>
        <v/>
      </c>
      <c r="D2042" s="434"/>
      <c r="E2042" s="433"/>
      <c r="F2042" s="435"/>
      <c r="G2042" s="431" t="str">
        <f>IF(ISERROR(VLOOKUP($E2042,参加者名簿!$A:$D,2,FALSE))=TRUE,"",VLOOKUP($E2042,参加者名簿!$A:$D,2,FALSE))</f>
        <v/>
      </c>
      <c r="H2042" s="430"/>
      <c r="I2042" s="417"/>
    </row>
    <row r="2043" spans="1:9" ht="20.149999999999999" customHeight="1" x14ac:dyDescent="0.2">
      <c r="A2043" s="433"/>
      <c r="B2043" s="432"/>
      <c r="C2043" s="431" t="str">
        <f>IF(ISERROR(VLOOKUP($A2043,参加者名簿!$A:$D,2,FALSE))=TRUE,"",VLOOKUP($A2043,参加者名簿!$A:$D,2,FALSE))</f>
        <v/>
      </c>
      <c r="D2043" s="434"/>
      <c r="E2043" s="433"/>
      <c r="F2043" s="435"/>
      <c r="G2043" s="431" t="str">
        <f>IF(ISERROR(VLOOKUP($E2043,参加者名簿!$A:$D,2,FALSE))=TRUE,"",VLOOKUP($E2043,参加者名簿!$A:$D,2,FALSE))</f>
        <v/>
      </c>
      <c r="H2043" s="430"/>
      <c r="I2043" s="417"/>
    </row>
    <row r="2044" spans="1:9" ht="20.149999999999999" customHeight="1" x14ac:dyDescent="0.2">
      <c r="A2044" s="433"/>
      <c r="B2044" s="432"/>
      <c r="C2044" s="431" t="str">
        <f>IF(ISERROR(VLOOKUP($A2044,参加者名簿!$A:$D,2,FALSE))=TRUE,"",VLOOKUP($A2044,参加者名簿!$A:$D,2,FALSE))</f>
        <v/>
      </c>
      <c r="D2044" s="434"/>
      <c r="E2044" s="433"/>
      <c r="F2044" s="435"/>
      <c r="G2044" s="431" t="str">
        <f>IF(ISERROR(VLOOKUP($E2044,参加者名簿!$A:$D,2,FALSE))=TRUE,"",VLOOKUP($E2044,参加者名簿!$A:$D,2,FALSE))</f>
        <v/>
      </c>
      <c r="H2044" s="430"/>
      <c r="I2044" s="417"/>
    </row>
    <row r="2045" spans="1:9" ht="20.149999999999999" customHeight="1" x14ac:dyDescent="0.2">
      <c r="A2045" s="433"/>
      <c r="B2045" s="432"/>
      <c r="C2045" s="431" t="str">
        <f>IF(ISERROR(VLOOKUP($A2045,参加者名簿!$A:$D,2,FALSE))=TRUE,"",VLOOKUP($A2045,参加者名簿!$A:$D,2,FALSE))</f>
        <v/>
      </c>
      <c r="D2045" s="434"/>
      <c r="E2045" s="433"/>
      <c r="F2045" s="435"/>
      <c r="G2045" s="431" t="str">
        <f>IF(ISERROR(VLOOKUP($E2045,参加者名簿!$A:$D,2,FALSE))=TRUE,"",VLOOKUP($E2045,参加者名簿!$A:$D,2,FALSE))</f>
        <v/>
      </c>
      <c r="H2045" s="430"/>
      <c r="I2045" s="417"/>
    </row>
    <row r="2046" spans="1:9" ht="20.149999999999999" customHeight="1" x14ac:dyDescent="0.2">
      <c r="A2046" s="433"/>
      <c r="B2046" s="432"/>
      <c r="C2046" s="431" t="str">
        <f>IF(ISERROR(VLOOKUP($A2046,参加者名簿!$A:$D,2,FALSE))=TRUE,"",VLOOKUP($A2046,参加者名簿!$A:$D,2,FALSE))</f>
        <v/>
      </c>
      <c r="D2046" s="434"/>
      <c r="E2046" s="433"/>
      <c r="F2046" s="435"/>
      <c r="G2046" s="431" t="str">
        <f>IF(ISERROR(VLOOKUP($E2046,参加者名簿!$A:$D,2,FALSE))=TRUE,"",VLOOKUP($E2046,参加者名簿!$A:$D,2,FALSE))</f>
        <v/>
      </c>
      <c r="H2046" s="430"/>
      <c r="I2046" s="417"/>
    </row>
    <row r="2047" spans="1:9" ht="20.149999999999999" customHeight="1" x14ac:dyDescent="0.2">
      <c r="A2047" s="433"/>
      <c r="B2047" s="432"/>
      <c r="C2047" s="431" t="str">
        <f>IF(ISERROR(VLOOKUP($A2047,参加者名簿!$A:$D,2,FALSE))=TRUE,"",VLOOKUP($A2047,参加者名簿!$A:$D,2,FALSE))</f>
        <v/>
      </c>
      <c r="D2047" s="434"/>
      <c r="E2047" s="433"/>
      <c r="F2047" s="435"/>
      <c r="G2047" s="431" t="str">
        <f>IF(ISERROR(VLOOKUP($E2047,参加者名簿!$A:$D,2,FALSE))=TRUE,"",VLOOKUP($E2047,参加者名簿!$A:$D,2,FALSE))</f>
        <v/>
      </c>
      <c r="H2047" s="430"/>
      <c r="I2047" s="417"/>
    </row>
    <row r="2048" spans="1:9" ht="20.149999999999999" customHeight="1" x14ac:dyDescent="0.2">
      <c r="A2048" s="433"/>
      <c r="B2048" s="432"/>
      <c r="C2048" s="431" t="str">
        <f>IF(ISERROR(VLOOKUP($A2048,参加者名簿!$A:$D,2,FALSE))=TRUE,"",VLOOKUP($A2048,参加者名簿!$A:$D,2,FALSE))</f>
        <v/>
      </c>
      <c r="D2048" s="434"/>
      <c r="E2048" s="433"/>
      <c r="F2048" s="432"/>
      <c r="G2048" s="431" t="str">
        <f>IF(ISERROR(VLOOKUP($E2048,参加者名簿!$A:$D,2,FALSE))=TRUE,"",VLOOKUP($E2048,参加者名簿!$A:$D,2,FALSE))</f>
        <v/>
      </c>
      <c r="H2048" s="430"/>
      <c r="I2048" s="417"/>
    </row>
    <row r="2049" spans="1:9" ht="20.149999999999999" customHeight="1" x14ac:dyDescent="0.2">
      <c r="A2049" s="433"/>
      <c r="B2049" s="432"/>
      <c r="C2049" s="431" t="str">
        <f>IF(ISERROR(VLOOKUP($A2049,参加者名簿!$A:$D,2,FALSE))=TRUE,"",VLOOKUP($A2049,参加者名簿!$A:$D,2,FALSE))</f>
        <v/>
      </c>
      <c r="D2049" s="434"/>
      <c r="E2049" s="433"/>
      <c r="F2049" s="432"/>
      <c r="G2049" s="431" t="str">
        <f>IF(ISERROR(VLOOKUP($E2049,参加者名簿!$A:$D,2,FALSE))=TRUE,"",VLOOKUP($E2049,参加者名簿!$A:$D,2,FALSE))</f>
        <v/>
      </c>
      <c r="H2049" s="430"/>
      <c r="I2049" s="417"/>
    </row>
    <row r="2050" spans="1:9" ht="20.149999999999999" customHeight="1" x14ac:dyDescent="0.2">
      <c r="A2050" s="433"/>
      <c r="B2050" s="432"/>
      <c r="C2050" s="431" t="str">
        <f>IF(ISERROR(VLOOKUP($A2050,参加者名簿!$A:$D,2,FALSE))=TRUE,"",VLOOKUP($A2050,参加者名簿!$A:$D,2,FALSE))</f>
        <v/>
      </c>
      <c r="D2050" s="434"/>
      <c r="E2050" s="433"/>
      <c r="F2050" s="432"/>
      <c r="G2050" s="431" t="str">
        <f>IF(ISERROR(VLOOKUP($E2050,参加者名簿!$A:$D,2,FALSE))=TRUE,"",VLOOKUP($E2050,参加者名簿!$A:$D,2,FALSE))</f>
        <v/>
      </c>
      <c r="H2050" s="430"/>
      <c r="I2050" s="417"/>
    </row>
    <row r="2051" spans="1:9" ht="20.149999999999999" customHeight="1" x14ac:dyDescent="0.2">
      <c r="A2051" s="433"/>
      <c r="B2051" s="432"/>
      <c r="C2051" s="431" t="str">
        <f>IF(ISERROR(VLOOKUP($A2051,参加者名簿!$A:$D,2,FALSE))=TRUE,"",VLOOKUP($A2051,参加者名簿!$A:$D,2,FALSE))</f>
        <v/>
      </c>
      <c r="D2051" s="434"/>
      <c r="E2051" s="433"/>
      <c r="F2051" s="432"/>
      <c r="G2051" s="431" t="str">
        <f>IF(ISERROR(VLOOKUP($E2051,参加者名簿!$A:$D,2,FALSE))=TRUE,"",VLOOKUP($E2051,参加者名簿!$A:$D,2,FALSE))</f>
        <v/>
      </c>
      <c r="H2051" s="430"/>
      <c r="I2051" s="417"/>
    </row>
    <row r="2052" spans="1:9" ht="20.149999999999999" customHeight="1" x14ac:dyDescent="0.2">
      <c r="A2052" s="433"/>
      <c r="B2052" s="432"/>
      <c r="C2052" s="431" t="str">
        <f>IF(ISERROR(VLOOKUP($A2052,参加者名簿!$A:$D,2,FALSE))=TRUE,"",VLOOKUP($A2052,参加者名簿!$A:$D,2,FALSE))</f>
        <v/>
      </c>
      <c r="D2052" s="434"/>
      <c r="E2052" s="433"/>
      <c r="F2052" s="432"/>
      <c r="G2052" s="431" t="str">
        <f>IF(ISERROR(VLOOKUP($E2052,参加者名簿!$A:$D,2,FALSE))=TRUE,"",VLOOKUP($E2052,参加者名簿!$A:$D,2,FALSE))</f>
        <v/>
      </c>
      <c r="H2052" s="430"/>
      <c r="I2052" s="417"/>
    </row>
    <row r="2053" spans="1:9" ht="20.149999999999999" customHeight="1" thickBot="1" x14ac:dyDescent="0.25">
      <c r="A2053" s="433"/>
      <c r="B2053" s="432"/>
      <c r="C2053" s="431" t="str">
        <f>IF(ISERROR(VLOOKUP($A2053,参加者名簿!$A:$D,2,FALSE))=TRUE,"",VLOOKUP($A2053,参加者名簿!$A:$D,2,FALSE))</f>
        <v/>
      </c>
      <c r="D2053" s="434"/>
      <c r="E2053" s="433"/>
      <c r="F2053" s="432"/>
      <c r="G2053" s="431" t="str">
        <f>IF(ISERROR(VLOOKUP($E2053,参加者名簿!$A:$D,2,FALSE))=TRUE,"",VLOOKUP($E2053,参加者名簿!$A:$D,2,FALSE))</f>
        <v/>
      </c>
      <c r="H2053" s="430"/>
      <c r="I2053" s="417"/>
    </row>
    <row r="2054" spans="1:9" ht="20.149999999999999" customHeight="1" thickBot="1" x14ac:dyDescent="0.25">
      <c r="A2054" s="429" t="s">
        <v>6120</v>
      </c>
      <c r="B2054" s="428">
        <f t="shared" ref="B2054" si="440">COUNTIFS(C2033:C2053,"農業者",D2033:D2053,"○")+COUNTIFS(G2033:G2053,"農業者",H2033:H2053,"○")</f>
        <v>0</v>
      </c>
      <c r="C2054" s="505" t="s">
        <v>6119</v>
      </c>
      <c r="D2054" s="506"/>
      <c r="E2054" s="428">
        <f t="shared" ref="E2054" si="441">COUNTIFS(C2033:C2053,"農業者以外",D2033:D2053,"○")+COUNTIFS(G2033:G2053,"農業者以外",H2033:H2053,"○")</f>
        <v>0</v>
      </c>
      <c r="F2054" s="468" t="s">
        <v>6118</v>
      </c>
      <c r="G2054" s="495">
        <f t="shared" ref="G2054" si="442">SUMIF(D2033:D2053,"○",B2033:B2053)+SUMIF(H2033:H2053,"○",F2033:F2053)</f>
        <v>0</v>
      </c>
      <c r="H2054" s="496"/>
      <c r="I2054" s="426"/>
    </row>
    <row r="2055" spans="1:9" ht="20.149999999999999" customHeight="1" x14ac:dyDescent="0.2">
      <c r="A2055" s="425" t="s">
        <v>6117</v>
      </c>
      <c r="B2055" s="424"/>
      <c r="C2055" s="424"/>
      <c r="D2055" s="424"/>
      <c r="E2055" s="424"/>
      <c r="F2055" s="424"/>
      <c r="G2055" s="424"/>
      <c r="H2055" s="423"/>
      <c r="I2055" s="417"/>
    </row>
    <row r="2056" spans="1:9" ht="20.149999999999999" customHeight="1" x14ac:dyDescent="0.2">
      <c r="A2056" s="422"/>
      <c r="B2056" s="417"/>
      <c r="C2056" s="417"/>
      <c r="D2056" s="417"/>
      <c r="E2056" s="417"/>
      <c r="F2056" s="417"/>
      <c r="G2056" s="417"/>
      <c r="H2056" s="421"/>
      <c r="I2056" s="417"/>
    </row>
    <row r="2057" spans="1:9" ht="20.149999999999999" customHeight="1" x14ac:dyDescent="0.2">
      <c r="A2057" s="422"/>
      <c r="B2057" s="417"/>
      <c r="C2057" s="417"/>
      <c r="D2057" s="417"/>
      <c r="E2057" s="417"/>
      <c r="F2057" s="417"/>
      <c r="G2057" s="417"/>
      <c r="H2057" s="421"/>
      <c r="I2057" s="417"/>
    </row>
    <row r="2058" spans="1:9" ht="20.149999999999999" customHeight="1" x14ac:dyDescent="0.2">
      <c r="A2058" s="422"/>
      <c r="B2058" s="417"/>
      <c r="C2058" s="417"/>
      <c r="D2058" s="417"/>
      <c r="E2058" s="417"/>
      <c r="F2058" s="417"/>
      <c r="G2058" s="417"/>
      <c r="H2058" s="421"/>
      <c r="I2058" s="417"/>
    </row>
    <row r="2059" spans="1:9" ht="20.149999999999999" customHeight="1" x14ac:dyDescent="0.2">
      <c r="A2059" s="422"/>
      <c r="B2059" s="417"/>
      <c r="C2059" s="417"/>
      <c r="D2059" s="417"/>
      <c r="E2059" s="417"/>
      <c r="F2059" s="417"/>
      <c r="G2059" s="417"/>
      <c r="H2059" s="421"/>
      <c r="I2059" s="417"/>
    </row>
    <row r="2060" spans="1:9" ht="20.149999999999999" customHeight="1" x14ac:dyDescent="0.2">
      <c r="A2060" s="422"/>
      <c r="B2060" s="417"/>
      <c r="C2060" s="417"/>
      <c r="D2060" s="417"/>
      <c r="E2060" s="417"/>
      <c r="F2060" s="417"/>
      <c r="G2060" s="417"/>
      <c r="H2060" s="421"/>
      <c r="I2060" s="417"/>
    </row>
    <row r="2061" spans="1:9" ht="20.149999999999999" customHeight="1" x14ac:dyDescent="0.2">
      <c r="A2061" s="422"/>
      <c r="B2061" s="417"/>
      <c r="C2061" s="417"/>
      <c r="D2061" s="417"/>
      <c r="E2061" s="417"/>
      <c r="F2061" s="417"/>
      <c r="G2061" s="417"/>
      <c r="H2061" s="421"/>
      <c r="I2061" s="417"/>
    </row>
    <row r="2062" spans="1:9" ht="20.149999999999999" customHeight="1" x14ac:dyDescent="0.2">
      <c r="A2062" s="422"/>
      <c r="B2062" s="417"/>
      <c r="C2062" s="417"/>
      <c r="D2062" s="417"/>
      <c r="E2062" s="417"/>
      <c r="F2062" s="417"/>
      <c r="G2062" s="417"/>
      <c r="H2062" s="421"/>
      <c r="I2062" s="417"/>
    </row>
    <row r="2063" spans="1:9" ht="20.149999999999999" customHeight="1" thickBot="1" x14ac:dyDescent="0.25">
      <c r="A2063" s="420"/>
      <c r="B2063" s="419"/>
      <c r="C2063" s="419"/>
      <c r="D2063" s="419"/>
      <c r="E2063" s="419"/>
      <c r="F2063" s="419"/>
      <c r="G2063" s="419"/>
      <c r="H2063" s="418"/>
      <c r="I2063" s="417"/>
    </row>
    <row r="2064" spans="1:9" ht="20.149999999999999" customHeight="1" thickBot="1" x14ac:dyDescent="0.25">
      <c r="A2064" s="416" t="s">
        <v>6116</v>
      </c>
      <c r="B2064" s="415" t="s">
        <v>6115</v>
      </c>
      <c r="C2064" s="415" t="s">
        <v>6114</v>
      </c>
      <c r="D2064" s="414"/>
    </row>
    <row r="2065" spans="1:19" ht="20.149999999999999" customHeight="1" thickBot="1" x14ac:dyDescent="0.35">
      <c r="A2065" s="465" t="str">
        <f t="shared" ref="A2065:C2065" si="443">A2022</f>
        <v>令和</v>
      </c>
      <c r="B2065" s="469">
        <f t="shared" si="443"/>
        <v>0</v>
      </c>
      <c r="C2065" s="789" t="str">
        <f>C2022</f>
        <v>年度　多面的機能支払交付金に係る作業日報</v>
      </c>
      <c r="D2065" s="789"/>
      <c r="E2065" s="789"/>
      <c r="F2065" s="789"/>
      <c r="G2065" s="463" t="s">
        <v>6132</v>
      </c>
      <c r="H2065" s="462">
        <f t="shared" ref="H2065:H2108" si="444">H2022+1</f>
        <v>49</v>
      </c>
      <c r="I2065" s="461">
        <f t="shared" ref="I2065:I2108" si="445">H2065</f>
        <v>49</v>
      </c>
      <c r="J2065" s="455">
        <f t="shared" ref="J2065" si="446">F2066</f>
        <v>0</v>
      </c>
      <c r="K2065" s="455">
        <f t="shared" ref="K2065" si="447">B2067</f>
        <v>0</v>
      </c>
      <c r="L2065" s="460" t="e">
        <f t="shared" ref="L2065" si="448">F2067-J2068</f>
        <v>#VALUE!</v>
      </c>
      <c r="M2065" s="459">
        <f t="shared" ref="M2065" si="449">B2097</f>
        <v>0</v>
      </c>
      <c r="N2065" s="459">
        <f t="shared" ref="N2065" si="450">E2097</f>
        <v>0</v>
      </c>
      <c r="O2065" s="455">
        <f t="shared" ref="O2065" si="451">B2069</f>
        <v>0</v>
      </c>
      <c r="P2065" s="455">
        <f t="shared" ref="P2065" si="452">D2069</f>
        <v>0</v>
      </c>
      <c r="Q2065" s="455">
        <f t="shared" ref="Q2065" si="453">F2069</f>
        <v>0</v>
      </c>
      <c r="R2065" s="1">
        <f t="shared" ref="R2065" si="454">B2073</f>
        <v>0</v>
      </c>
      <c r="S2065" s="1">
        <f t="shared" ref="S2065" si="455">D2073</f>
        <v>0</v>
      </c>
    </row>
    <row r="2066" spans="1:19" ht="20.149999999999999" customHeight="1" thickBot="1" x14ac:dyDescent="0.35">
      <c r="A2066" s="458" t="s">
        <v>6131</v>
      </c>
      <c r="B2066" s="501">
        <f t="shared" ref="B2066" si="456">B2023</f>
        <v>0</v>
      </c>
      <c r="C2066" s="501"/>
      <c r="D2066" s="501"/>
      <c r="E2066" s="457" t="s">
        <v>6130</v>
      </c>
      <c r="F2066" s="512"/>
      <c r="G2066" s="513"/>
      <c r="H2066" s="514"/>
      <c r="I2066" s="456"/>
      <c r="M2066" s="455"/>
      <c r="N2066" s="455"/>
      <c r="O2066" s="455"/>
      <c r="P2066" s="455"/>
      <c r="Q2066" s="455"/>
      <c r="R2066" s="455"/>
    </row>
    <row r="2067" spans="1:19" ht="20.149999999999999" customHeight="1" x14ac:dyDescent="0.2">
      <c r="A2067" s="449" t="s">
        <v>173</v>
      </c>
      <c r="B2067" s="454"/>
      <c r="C2067" s="509" t="s">
        <v>6127</v>
      </c>
      <c r="D2067" s="509"/>
      <c r="E2067" s="454"/>
      <c r="F2067" s="453" t="str">
        <f t="shared" ref="F2067:F2068" si="457">IF((E2067-B2067)*24=0,"",(E2067-B2067)*24)</f>
        <v/>
      </c>
      <c r="G2067" s="510" t="s">
        <v>6126</v>
      </c>
      <c r="H2067" s="511"/>
      <c r="I2067" s="450"/>
    </row>
    <row r="2068" spans="1:19" ht="20.149999999999999" customHeight="1" thickBot="1" x14ac:dyDescent="0.25">
      <c r="A2068" s="445" t="s">
        <v>6128</v>
      </c>
      <c r="B2068" s="452"/>
      <c r="C2068" s="492" t="s">
        <v>6127</v>
      </c>
      <c r="D2068" s="492"/>
      <c r="E2068" s="452"/>
      <c r="F2068" s="451" t="str">
        <f t="shared" si="457"/>
        <v/>
      </c>
      <c r="G2068" s="493" t="s">
        <v>6126</v>
      </c>
      <c r="H2068" s="494"/>
      <c r="I2068" s="450"/>
      <c r="J2068" s="1">
        <f t="shared" ref="J2068" si="458">IF(F2068="",0,F2068)</f>
        <v>0</v>
      </c>
    </row>
    <row r="2069" spans="1:19" ht="20.149999999999999" customHeight="1" thickTop="1" x14ac:dyDescent="0.2">
      <c r="A2069" s="449" t="s">
        <v>6125</v>
      </c>
      <c r="B2069" s="497"/>
      <c r="C2069" s="498"/>
      <c r="D2069" s="497"/>
      <c r="E2069" s="498"/>
      <c r="F2069" s="497"/>
      <c r="G2069" s="498"/>
      <c r="H2069" s="448"/>
      <c r="I2069" s="441"/>
    </row>
    <row r="2070" spans="1:19" ht="20.149999999999999" customHeight="1" x14ac:dyDescent="0.2">
      <c r="A2070" s="447" t="s">
        <v>6124</v>
      </c>
      <c r="B2070" s="499" t="str">
        <f>IF(B$2069="","",(IFERROR(VLOOKUP(B$2069,【選択肢】!$K$3:$O$74,2,)," ")))</f>
        <v/>
      </c>
      <c r="C2070" s="500"/>
      <c r="D2070" s="499" t="str">
        <f>IF(D$2069="","",(IFERROR(VLOOKUP(D$2069,【選択肢】!$K$3:$O$74,2,)," ")))</f>
        <v/>
      </c>
      <c r="E2070" s="500"/>
      <c r="F2070" s="499" t="str">
        <f>IF(F$2069="","",(IFERROR(VLOOKUP(F$2069,【選択肢】!$K$3:$O$74,2,)," ")))</f>
        <v/>
      </c>
      <c r="G2070" s="500"/>
      <c r="H2070" s="446"/>
      <c r="I2070" s="441"/>
    </row>
    <row r="2071" spans="1:19" ht="20.149999999999999" customHeight="1" x14ac:dyDescent="0.2">
      <c r="A2071" s="447" t="s">
        <v>5</v>
      </c>
      <c r="B2071" s="499" t="str">
        <f>IF(B$2069="","",(IFERROR(VLOOKUP(B$2069,【選択肢】!$K$3:$O$74,4,)," ")))</f>
        <v/>
      </c>
      <c r="C2071" s="500"/>
      <c r="D2071" s="499" t="str">
        <f>IF(D$2069="","",(IFERROR(VLOOKUP(D$2069,【選択肢】!$K$3:$O$74,4,)," ")))</f>
        <v/>
      </c>
      <c r="E2071" s="500"/>
      <c r="F2071" s="499" t="str">
        <f>IF(F$2069="","",(IFERROR(VLOOKUP(F$2069,【選択肢】!$K$3:$O$74,4,)," ")))</f>
        <v/>
      </c>
      <c r="G2071" s="500"/>
      <c r="H2071" s="446"/>
      <c r="I2071" s="441"/>
    </row>
    <row r="2072" spans="1:19" ht="20.149999999999999" customHeight="1" x14ac:dyDescent="0.2">
      <c r="A2072" s="445" t="s">
        <v>6123</v>
      </c>
      <c r="B2072" s="499" t="str">
        <f>IF(B$2069="","",(IFERROR(VLOOKUP(B$2069,【選択肢】!$K$3:$O$74,5,)," ")))</f>
        <v/>
      </c>
      <c r="C2072" s="500"/>
      <c r="D2072" s="499" t="str">
        <f>IF(D$2069="","",(IFERROR(VLOOKUP(D$2069,【選択肢】!$K$3:$O$74,5,)," ")))</f>
        <v/>
      </c>
      <c r="E2072" s="500"/>
      <c r="F2072" s="499" t="str">
        <f>IF(F$2069="","",(IFERROR(VLOOKUP(F$2069,【選択肢】!$K$3:$O$74,5,)," ")))</f>
        <v/>
      </c>
      <c r="G2072" s="500"/>
      <c r="H2072" s="444"/>
      <c r="I2072" s="441"/>
    </row>
    <row r="2073" spans="1:19" ht="20.149999999999999" customHeight="1" thickBot="1" x14ac:dyDescent="0.25">
      <c r="A2073" s="443" t="s">
        <v>12</v>
      </c>
      <c r="B2073" s="488"/>
      <c r="C2073" s="489"/>
      <c r="D2073" s="488"/>
      <c r="E2073" s="489"/>
      <c r="F2073" s="490"/>
      <c r="G2073" s="491"/>
      <c r="H2073" s="442"/>
      <c r="I2073" s="441"/>
    </row>
    <row r="2074" spans="1:19" ht="20.149999999999999" customHeight="1" x14ac:dyDescent="0.2">
      <c r="A2074" s="502" t="s">
        <v>6122</v>
      </c>
      <c r="B2074" s="503"/>
      <c r="C2074" s="503"/>
      <c r="D2074" s="503"/>
      <c r="E2074" s="503"/>
      <c r="F2074" s="503"/>
      <c r="G2074" s="503"/>
      <c r="H2074" s="504"/>
      <c r="I2074" s="467"/>
    </row>
    <row r="2075" spans="1:19" ht="20.149999999999999" customHeight="1" x14ac:dyDescent="0.2">
      <c r="A2075" s="440" t="s">
        <v>29</v>
      </c>
      <c r="B2075" s="439" t="s">
        <v>2</v>
      </c>
      <c r="C2075" s="438" t="s">
        <v>6112</v>
      </c>
      <c r="D2075" s="437" t="s">
        <v>6121</v>
      </c>
      <c r="E2075" s="440" t="s">
        <v>29</v>
      </c>
      <c r="F2075" s="439" t="s">
        <v>2</v>
      </c>
      <c r="G2075" s="438" t="s">
        <v>6112</v>
      </c>
      <c r="H2075" s="437" t="s">
        <v>6121</v>
      </c>
      <c r="I2075" s="467"/>
    </row>
    <row r="2076" spans="1:19" ht="20.149999999999999" customHeight="1" x14ac:dyDescent="0.2">
      <c r="A2076" s="433"/>
      <c r="B2076" s="435"/>
      <c r="C2076" s="431" t="str">
        <f>IF(ISERROR(VLOOKUP($A2076,参加者名簿!$A:$D,2,FALSE))=TRUE,"",VLOOKUP($A2076,参加者名簿!$A:$D,2,FALSE))</f>
        <v/>
      </c>
      <c r="D2076" s="434"/>
      <c r="E2076" s="433"/>
      <c r="F2076" s="435"/>
      <c r="G2076" s="431" t="str">
        <f>IF(ISERROR(VLOOKUP($E2076,参加者名簿!$A:$D,2,FALSE))=TRUE,"",VLOOKUP($E2076,参加者名簿!$A:$D,2,FALSE))</f>
        <v/>
      </c>
      <c r="H2076" s="430"/>
      <c r="I2076" s="417"/>
    </row>
    <row r="2077" spans="1:19" ht="20.149999999999999" customHeight="1" x14ac:dyDescent="0.2">
      <c r="A2077" s="433"/>
      <c r="B2077" s="435"/>
      <c r="C2077" s="431" t="str">
        <f>IF(ISERROR(VLOOKUP($A2077,参加者名簿!$A:$D,2,FALSE))=TRUE,"",VLOOKUP($A2077,参加者名簿!$A:$D,2,FALSE))</f>
        <v/>
      </c>
      <c r="D2077" s="434"/>
      <c r="E2077" s="433"/>
      <c r="F2077" s="435"/>
      <c r="G2077" s="431" t="str">
        <f>IF(ISERROR(VLOOKUP($E2077,参加者名簿!$A:$D,2,FALSE))=TRUE,"",VLOOKUP($E2077,参加者名簿!$A:$D,2,FALSE))</f>
        <v/>
      </c>
      <c r="H2077" s="430"/>
      <c r="I2077" s="417"/>
    </row>
    <row r="2078" spans="1:19" ht="20.149999999999999" customHeight="1" x14ac:dyDescent="0.2">
      <c r="A2078" s="433"/>
      <c r="B2078" s="435"/>
      <c r="C2078" s="431" t="str">
        <f>IF(ISERROR(VLOOKUP($A2078,参加者名簿!$A:$D,2,FALSE))=TRUE,"",VLOOKUP($A2078,参加者名簿!$A:$D,2,FALSE))</f>
        <v/>
      </c>
      <c r="D2078" s="434"/>
      <c r="E2078" s="433"/>
      <c r="F2078" s="435"/>
      <c r="G2078" s="431" t="str">
        <f>IF(ISERROR(VLOOKUP($E2078,参加者名簿!$A:$D,2,FALSE))=TRUE,"",VLOOKUP($E2078,参加者名簿!$A:$D,2,FALSE))</f>
        <v/>
      </c>
      <c r="H2078" s="430"/>
      <c r="I2078" s="417"/>
    </row>
    <row r="2079" spans="1:19" ht="20.149999999999999" customHeight="1" x14ac:dyDescent="0.2">
      <c r="A2079" s="433"/>
      <c r="B2079" s="435"/>
      <c r="C2079" s="431" t="str">
        <f>IF(ISERROR(VLOOKUP($A2079,参加者名簿!$A:$D,2,FALSE))=TRUE,"",VLOOKUP($A2079,参加者名簿!$A:$D,2,FALSE))</f>
        <v/>
      </c>
      <c r="D2079" s="434"/>
      <c r="E2079" s="433"/>
      <c r="F2079" s="435"/>
      <c r="G2079" s="431" t="str">
        <f>IF(ISERROR(VLOOKUP($E2079,参加者名簿!$A:$D,2,FALSE))=TRUE,"",VLOOKUP($E2079,参加者名簿!$A:$D,2,FALSE))</f>
        <v/>
      </c>
      <c r="H2079" s="430"/>
      <c r="I2079" s="417"/>
    </row>
    <row r="2080" spans="1:19" ht="20.149999999999999" customHeight="1" x14ac:dyDescent="0.2">
      <c r="A2080" s="433"/>
      <c r="B2080" s="435"/>
      <c r="C2080" s="431" t="str">
        <f>IF(ISERROR(VLOOKUP($A2080,参加者名簿!$A:$D,2,FALSE))=TRUE,"",VLOOKUP($A2080,参加者名簿!$A:$D,2,FALSE))</f>
        <v/>
      </c>
      <c r="D2080" s="434"/>
      <c r="E2080" s="433"/>
      <c r="F2080" s="435"/>
      <c r="G2080" s="431" t="str">
        <f>IF(ISERROR(VLOOKUP($E2080,参加者名簿!$A:$D,2,FALSE))=TRUE,"",VLOOKUP($E2080,参加者名簿!$A:$D,2,FALSE))</f>
        <v/>
      </c>
      <c r="H2080" s="430"/>
      <c r="I2080" s="417"/>
    </row>
    <row r="2081" spans="1:9" ht="20.149999999999999" customHeight="1" x14ac:dyDescent="0.2">
      <c r="A2081" s="433"/>
      <c r="B2081" s="435"/>
      <c r="C2081" s="431" t="str">
        <f>IF(ISERROR(VLOOKUP($A2081,参加者名簿!$A:$D,2,FALSE))=TRUE,"",VLOOKUP($A2081,参加者名簿!$A:$D,2,FALSE))</f>
        <v/>
      </c>
      <c r="D2081" s="434"/>
      <c r="E2081" s="433"/>
      <c r="F2081" s="435"/>
      <c r="G2081" s="431" t="str">
        <f>IF(ISERROR(VLOOKUP($E2081,参加者名簿!$A:$D,2,FALSE))=TRUE,"",VLOOKUP($E2081,参加者名簿!$A:$D,2,FALSE))</f>
        <v/>
      </c>
      <c r="H2081" s="430"/>
      <c r="I2081" s="417"/>
    </row>
    <row r="2082" spans="1:9" ht="20.149999999999999" customHeight="1" x14ac:dyDescent="0.2">
      <c r="A2082" s="433"/>
      <c r="B2082" s="432"/>
      <c r="C2082" s="431" t="str">
        <f>IF(ISERROR(VLOOKUP($A2082,参加者名簿!$A:$D,2,FALSE))=TRUE,"",VLOOKUP($A2082,参加者名簿!$A:$D,2,FALSE))</f>
        <v/>
      </c>
      <c r="D2082" s="434"/>
      <c r="E2082" s="433"/>
      <c r="F2082" s="435"/>
      <c r="G2082" s="431" t="str">
        <f>IF(ISERROR(VLOOKUP($E2082,参加者名簿!$A:$D,2,FALSE))=TRUE,"",VLOOKUP($E2082,参加者名簿!$A:$D,2,FALSE))</f>
        <v/>
      </c>
      <c r="H2082" s="430"/>
      <c r="I2082" s="417"/>
    </row>
    <row r="2083" spans="1:9" ht="20.149999999999999" customHeight="1" x14ac:dyDescent="0.2">
      <c r="A2083" s="433"/>
      <c r="B2083" s="432"/>
      <c r="C2083" s="431" t="str">
        <f>IF(ISERROR(VLOOKUP($A2083,参加者名簿!$A:$D,2,FALSE))=TRUE,"",VLOOKUP($A2083,参加者名簿!$A:$D,2,FALSE))</f>
        <v/>
      </c>
      <c r="D2083" s="434"/>
      <c r="E2083" s="433"/>
      <c r="F2083" s="435"/>
      <c r="G2083" s="431" t="str">
        <f>IF(ISERROR(VLOOKUP($E2083,参加者名簿!$A:$D,2,FALSE))=TRUE,"",VLOOKUP($E2083,参加者名簿!$A:$D,2,FALSE))</f>
        <v/>
      </c>
      <c r="H2083" s="430"/>
      <c r="I2083" s="417"/>
    </row>
    <row r="2084" spans="1:9" ht="20.149999999999999" customHeight="1" x14ac:dyDescent="0.2">
      <c r="A2084" s="433"/>
      <c r="B2084" s="432"/>
      <c r="C2084" s="431" t="str">
        <f>IF(ISERROR(VLOOKUP($A2084,参加者名簿!$A:$D,2,FALSE))=TRUE,"",VLOOKUP($A2084,参加者名簿!$A:$D,2,FALSE))</f>
        <v/>
      </c>
      <c r="D2084" s="434"/>
      <c r="E2084" s="433"/>
      <c r="F2084" s="435"/>
      <c r="G2084" s="431" t="str">
        <f>IF(ISERROR(VLOOKUP($E2084,参加者名簿!$A:$D,2,FALSE))=TRUE,"",VLOOKUP($E2084,参加者名簿!$A:$D,2,FALSE))</f>
        <v/>
      </c>
      <c r="H2084" s="430"/>
      <c r="I2084" s="417"/>
    </row>
    <row r="2085" spans="1:9" ht="20.149999999999999" customHeight="1" x14ac:dyDescent="0.2">
      <c r="A2085" s="433"/>
      <c r="B2085" s="432"/>
      <c r="C2085" s="431" t="str">
        <f>IF(ISERROR(VLOOKUP($A2085,参加者名簿!$A:$D,2,FALSE))=TRUE,"",VLOOKUP($A2085,参加者名簿!$A:$D,2,FALSE))</f>
        <v/>
      </c>
      <c r="D2085" s="434"/>
      <c r="E2085" s="433"/>
      <c r="F2085" s="435"/>
      <c r="G2085" s="431" t="str">
        <f>IF(ISERROR(VLOOKUP($E2085,参加者名簿!$A:$D,2,FALSE))=TRUE,"",VLOOKUP($E2085,参加者名簿!$A:$D,2,FALSE))</f>
        <v/>
      </c>
      <c r="H2085" s="430"/>
      <c r="I2085" s="417"/>
    </row>
    <row r="2086" spans="1:9" ht="20.149999999999999" customHeight="1" x14ac:dyDescent="0.2">
      <c r="A2086" s="433"/>
      <c r="B2086" s="432"/>
      <c r="C2086" s="431" t="str">
        <f>IF(ISERROR(VLOOKUP($A2086,参加者名簿!$A:$D,2,FALSE))=TRUE,"",VLOOKUP($A2086,参加者名簿!$A:$D,2,FALSE))</f>
        <v/>
      </c>
      <c r="D2086" s="434"/>
      <c r="E2086" s="433"/>
      <c r="F2086" s="435"/>
      <c r="G2086" s="431" t="str">
        <f>IF(ISERROR(VLOOKUP($E2086,参加者名簿!$A:$D,2,FALSE))=TRUE,"",VLOOKUP($E2086,参加者名簿!$A:$D,2,FALSE))</f>
        <v/>
      </c>
      <c r="H2086" s="430"/>
      <c r="I2086" s="417"/>
    </row>
    <row r="2087" spans="1:9" ht="20.149999999999999" customHeight="1" x14ac:dyDescent="0.2">
      <c r="A2087" s="433"/>
      <c r="B2087" s="432"/>
      <c r="C2087" s="431" t="str">
        <f>IF(ISERROR(VLOOKUP($A2087,参加者名簿!$A:$D,2,FALSE))=TRUE,"",VLOOKUP($A2087,参加者名簿!$A:$D,2,FALSE))</f>
        <v/>
      </c>
      <c r="D2087" s="434"/>
      <c r="E2087" s="433"/>
      <c r="F2087" s="435"/>
      <c r="G2087" s="431" t="str">
        <f>IF(ISERROR(VLOOKUP($E2087,参加者名簿!$A:$D,2,FALSE))=TRUE,"",VLOOKUP($E2087,参加者名簿!$A:$D,2,FALSE))</f>
        <v/>
      </c>
      <c r="H2087" s="430"/>
      <c r="I2087" s="417"/>
    </row>
    <row r="2088" spans="1:9" ht="20.149999999999999" customHeight="1" x14ac:dyDescent="0.2">
      <c r="A2088" s="433"/>
      <c r="B2088" s="432"/>
      <c r="C2088" s="431" t="str">
        <f>IF(ISERROR(VLOOKUP($A2088,参加者名簿!$A:$D,2,FALSE))=TRUE,"",VLOOKUP($A2088,参加者名簿!$A:$D,2,FALSE))</f>
        <v/>
      </c>
      <c r="D2088" s="434"/>
      <c r="E2088" s="433"/>
      <c r="F2088" s="435"/>
      <c r="G2088" s="431" t="str">
        <f>IF(ISERROR(VLOOKUP($E2088,参加者名簿!$A:$D,2,FALSE))=TRUE,"",VLOOKUP($E2088,参加者名簿!$A:$D,2,FALSE))</f>
        <v/>
      </c>
      <c r="H2088" s="430"/>
      <c r="I2088" s="417"/>
    </row>
    <row r="2089" spans="1:9" ht="20.149999999999999" customHeight="1" x14ac:dyDescent="0.2">
      <c r="A2089" s="433"/>
      <c r="B2089" s="432"/>
      <c r="C2089" s="431" t="str">
        <f>IF(ISERROR(VLOOKUP($A2089,参加者名簿!$A:$D,2,FALSE))=TRUE,"",VLOOKUP($A2089,参加者名簿!$A:$D,2,FALSE))</f>
        <v/>
      </c>
      <c r="D2089" s="434"/>
      <c r="E2089" s="433"/>
      <c r="F2089" s="435"/>
      <c r="G2089" s="431" t="str">
        <f>IF(ISERROR(VLOOKUP($E2089,参加者名簿!$A:$D,2,FALSE))=TRUE,"",VLOOKUP($E2089,参加者名簿!$A:$D,2,FALSE))</f>
        <v/>
      </c>
      <c r="H2089" s="430"/>
      <c r="I2089" s="417"/>
    </row>
    <row r="2090" spans="1:9" ht="20.149999999999999" customHeight="1" x14ac:dyDescent="0.2">
      <c r="A2090" s="433"/>
      <c r="B2090" s="432"/>
      <c r="C2090" s="431" t="str">
        <f>IF(ISERROR(VLOOKUP($A2090,参加者名簿!$A:$D,2,FALSE))=TRUE,"",VLOOKUP($A2090,参加者名簿!$A:$D,2,FALSE))</f>
        <v/>
      </c>
      <c r="D2090" s="434"/>
      <c r="E2090" s="433"/>
      <c r="F2090" s="435"/>
      <c r="G2090" s="431" t="str">
        <f>IF(ISERROR(VLOOKUP($E2090,参加者名簿!$A:$D,2,FALSE))=TRUE,"",VLOOKUP($E2090,参加者名簿!$A:$D,2,FALSE))</f>
        <v/>
      </c>
      <c r="H2090" s="430"/>
      <c r="I2090" s="417"/>
    </row>
    <row r="2091" spans="1:9" ht="20.149999999999999" customHeight="1" x14ac:dyDescent="0.2">
      <c r="A2091" s="433"/>
      <c r="B2091" s="432"/>
      <c r="C2091" s="431" t="str">
        <f>IF(ISERROR(VLOOKUP($A2091,参加者名簿!$A:$D,2,FALSE))=TRUE,"",VLOOKUP($A2091,参加者名簿!$A:$D,2,FALSE))</f>
        <v/>
      </c>
      <c r="D2091" s="434"/>
      <c r="E2091" s="433"/>
      <c r="F2091" s="432"/>
      <c r="G2091" s="431" t="str">
        <f>IF(ISERROR(VLOOKUP($E2091,参加者名簿!$A:$D,2,FALSE))=TRUE,"",VLOOKUP($E2091,参加者名簿!$A:$D,2,FALSE))</f>
        <v/>
      </c>
      <c r="H2091" s="430"/>
      <c r="I2091" s="417"/>
    </row>
    <row r="2092" spans="1:9" ht="20.149999999999999" customHeight="1" x14ac:dyDescent="0.2">
      <c r="A2092" s="433"/>
      <c r="B2092" s="432"/>
      <c r="C2092" s="431" t="str">
        <f>IF(ISERROR(VLOOKUP($A2092,参加者名簿!$A:$D,2,FALSE))=TRUE,"",VLOOKUP($A2092,参加者名簿!$A:$D,2,FALSE))</f>
        <v/>
      </c>
      <c r="D2092" s="434"/>
      <c r="E2092" s="433"/>
      <c r="F2092" s="432"/>
      <c r="G2092" s="431" t="str">
        <f>IF(ISERROR(VLOOKUP($E2092,参加者名簿!$A:$D,2,FALSE))=TRUE,"",VLOOKUP($E2092,参加者名簿!$A:$D,2,FALSE))</f>
        <v/>
      </c>
      <c r="H2092" s="430"/>
      <c r="I2092" s="417"/>
    </row>
    <row r="2093" spans="1:9" ht="20.149999999999999" customHeight="1" x14ac:dyDescent="0.2">
      <c r="A2093" s="433"/>
      <c r="B2093" s="432"/>
      <c r="C2093" s="431" t="str">
        <f>IF(ISERROR(VLOOKUP($A2093,参加者名簿!$A:$D,2,FALSE))=TRUE,"",VLOOKUP($A2093,参加者名簿!$A:$D,2,FALSE))</f>
        <v/>
      </c>
      <c r="D2093" s="434"/>
      <c r="E2093" s="433"/>
      <c r="F2093" s="432"/>
      <c r="G2093" s="431" t="str">
        <f>IF(ISERROR(VLOOKUP($E2093,参加者名簿!$A:$D,2,FALSE))=TRUE,"",VLOOKUP($E2093,参加者名簿!$A:$D,2,FALSE))</f>
        <v/>
      </c>
      <c r="H2093" s="430"/>
      <c r="I2093" s="417"/>
    </row>
    <row r="2094" spans="1:9" ht="20.149999999999999" customHeight="1" x14ac:dyDescent="0.2">
      <c r="A2094" s="433"/>
      <c r="B2094" s="432"/>
      <c r="C2094" s="431" t="str">
        <f>IF(ISERROR(VLOOKUP($A2094,参加者名簿!$A:$D,2,FALSE))=TRUE,"",VLOOKUP($A2094,参加者名簿!$A:$D,2,FALSE))</f>
        <v/>
      </c>
      <c r="D2094" s="434"/>
      <c r="E2094" s="433"/>
      <c r="F2094" s="432"/>
      <c r="G2094" s="431" t="str">
        <f>IF(ISERROR(VLOOKUP($E2094,参加者名簿!$A:$D,2,FALSE))=TRUE,"",VLOOKUP($E2094,参加者名簿!$A:$D,2,FALSE))</f>
        <v/>
      </c>
      <c r="H2094" s="430"/>
      <c r="I2094" s="417"/>
    </row>
    <row r="2095" spans="1:9" ht="20.149999999999999" customHeight="1" x14ac:dyDescent="0.2">
      <c r="A2095" s="433"/>
      <c r="B2095" s="432"/>
      <c r="C2095" s="431" t="str">
        <f>IF(ISERROR(VLOOKUP($A2095,参加者名簿!$A:$D,2,FALSE))=TRUE,"",VLOOKUP($A2095,参加者名簿!$A:$D,2,FALSE))</f>
        <v/>
      </c>
      <c r="D2095" s="434"/>
      <c r="E2095" s="433"/>
      <c r="F2095" s="432"/>
      <c r="G2095" s="431" t="str">
        <f>IF(ISERROR(VLOOKUP($E2095,参加者名簿!$A:$D,2,FALSE))=TRUE,"",VLOOKUP($E2095,参加者名簿!$A:$D,2,FALSE))</f>
        <v/>
      </c>
      <c r="H2095" s="430"/>
      <c r="I2095" s="417"/>
    </row>
    <row r="2096" spans="1:9" ht="20.149999999999999" customHeight="1" thickBot="1" x14ac:dyDescent="0.25">
      <c r="A2096" s="433"/>
      <c r="B2096" s="432"/>
      <c r="C2096" s="431" t="str">
        <f>IF(ISERROR(VLOOKUP($A2096,参加者名簿!$A:$D,2,FALSE))=TRUE,"",VLOOKUP($A2096,参加者名簿!$A:$D,2,FALSE))</f>
        <v/>
      </c>
      <c r="D2096" s="434"/>
      <c r="E2096" s="433"/>
      <c r="F2096" s="432"/>
      <c r="G2096" s="431" t="str">
        <f>IF(ISERROR(VLOOKUP($E2096,参加者名簿!$A:$D,2,FALSE))=TRUE,"",VLOOKUP($E2096,参加者名簿!$A:$D,2,FALSE))</f>
        <v/>
      </c>
      <c r="H2096" s="430"/>
      <c r="I2096" s="417"/>
    </row>
    <row r="2097" spans="1:19" ht="20.149999999999999" customHeight="1" thickBot="1" x14ac:dyDescent="0.25">
      <c r="A2097" s="429" t="s">
        <v>6120</v>
      </c>
      <c r="B2097" s="428">
        <f t="shared" ref="B2097" si="459">COUNTIFS(C2076:C2096,"農業者",D2076:D2096,"○")+COUNTIFS(G2076:G2096,"農業者",H2076:H2096,"○")</f>
        <v>0</v>
      </c>
      <c r="C2097" s="505" t="s">
        <v>6119</v>
      </c>
      <c r="D2097" s="506"/>
      <c r="E2097" s="428">
        <f t="shared" ref="E2097" si="460">COUNTIFS(C2076:C2096,"農業者以外",D2076:D2096,"○")+COUNTIFS(G2076:G2096,"農業者以外",H2076:H2096,"○")</f>
        <v>0</v>
      </c>
      <c r="F2097" s="468" t="s">
        <v>6118</v>
      </c>
      <c r="G2097" s="495">
        <f t="shared" ref="G2097" si="461">SUMIF(D2076:D2096,"○",B2076:B2096)+SUMIF(H2076:H2096,"○",F2076:F2096)</f>
        <v>0</v>
      </c>
      <c r="H2097" s="496"/>
      <c r="I2097" s="426"/>
    </row>
    <row r="2098" spans="1:19" ht="20.149999999999999" customHeight="1" x14ac:dyDescent="0.2">
      <c r="A2098" s="425" t="s">
        <v>6117</v>
      </c>
      <c r="B2098" s="424"/>
      <c r="C2098" s="424"/>
      <c r="D2098" s="424"/>
      <c r="E2098" s="424"/>
      <c r="F2098" s="424"/>
      <c r="G2098" s="424"/>
      <c r="H2098" s="423"/>
      <c r="I2098" s="417"/>
    </row>
    <row r="2099" spans="1:19" ht="20.149999999999999" customHeight="1" x14ac:dyDescent="0.2">
      <c r="A2099" s="422"/>
      <c r="B2099" s="417"/>
      <c r="C2099" s="417"/>
      <c r="D2099" s="417"/>
      <c r="E2099" s="417"/>
      <c r="F2099" s="417"/>
      <c r="G2099" s="417"/>
      <c r="H2099" s="421"/>
      <c r="I2099" s="417"/>
    </row>
    <row r="2100" spans="1:19" ht="20.149999999999999" customHeight="1" x14ac:dyDescent="0.2">
      <c r="A2100" s="422"/>
      <c r="B2100" s="417"/>
      <c r="C2100" s="417"/>
      <c r="D2100" s="417"/>
      <c r="E2100" s="417"/>
      <c r="F2100" s="417"/>
      <c r="G2100" s="417"/>
      <c r="H2100" s="421"/>
      <c r="I2100" s="417"/>
    </row>
    <row r="2101" spans="1:19" ht="20.149999999999999" customHeight="1" x14ac:dyDescent="0.2">
      <c r="A2101" s="422"/>
      <c r="B2101" s="417"/>
      <c r="C2101" s="417"/>
      <c r="D2101" s="417"/>
      <c r="E2101" s="417"/>
      <c r="F2101" s="417"/>
      <c r="G2101" s="417"/>
      <c r="H2101" s="421"/>
      <c r="I2101" s="417"/>
    </row>
    <row r="2102" spans="1:19" ht="20.149999999999999" customHeight="1" x14ac:dyDescent="0.2">
      <c r="A2102" s="422"/>
      <c r="B2102" s="417"/>
      <c r="C2102" s="417"/>
      <c r="D2102" s="417"/>
      <c r="E2102" s="417"/>
      <c r="F2102" s="417"/>
      <c r="G2102" s="417"/>
      <c r="H2102" s="421"/>
      <c r="I2102" s="417"/>
    </row>
    <row r="2103" spans="1:19" ht="20.149999999999999" customHeight="1" x14ac:dyDescent="0.2">
      <c r="A2103" s="422"/>
      <c r="B2103" s="417"/>
      <c r="C2103" s="417"/>
      <c r="D2103" s="417"/>
      <c r="E2103" s="417"/>
      <c r="F2103" s="417"/>
      <c r="G2103" s="417"/>
      <c r="H2103" s="421"/>
      <c r="I2103" s="417"/>
    </row>
    <row r="2104" spans="1:19" ht="20.149999999999999" customHeight="1" x14ac:dyDescent="0.2">
      <c r="A2104" s="422"/>
      <c r="B2104" s="417"/>
      <c r="C2104" s="417"/>
      <c r="D2104" s="417"/>
      <c r="E2104" s="417"/>
      <c r="F2104" s="417"/>
      <c r="G2104" s="417"/>
      <c r="H2104" s="421"/>
      <c r="I2104" s="417"/>
    </row>
    <row r="2105" spans="1:19" ht="20.149999999999999" customHeight="1" x14ac:dyDescent="0.2">
      <c r="A2105" s="422"/>
      <c r="B2105" s="417"/>
      <c r="C2105" s="417"/>
      <c r="D2105" s="417"/>
      <c r="E2105" s="417"/>
      <c r="F2105" s="417"/>
      <c r="G2105" s="417"/>
      <c r="H2105" s="421"/>
      <c r="I2105" s="417"/>
    </row>
    <row r="2106" spans="1:19" ht="20.149999999999999" customHeight="1" thickBot="1" x14ac:dyDescent="0.25">
      <c r="A2106" s="420"/>
      <c r="B2106" s="419"/>
      <c r="C2106" s="419"/>
      <c r="D2106" s="419"/>
      <c r="E2106" s="419"/>
      <c r="F2106" s="419"/>
      <c r="G2106" s="419"/>
      <c r="H2106" s="418"/>
      <c r="I2106" s="417"/>
    </row>
    <row r="2107" spans="1:19" ht="20.149999999999999" customHeight="1" thickBot="1" x14ac:dyDescent="0.25">
      <c r="A2107" s="416" t="s">
        <v>6116</v>
      </c>
      <c r="B2107" s="415" t="s">
        <v>6115</v>
      </c>
      <c r="C2107" s="415" t="s">
        <v>6114</v>
      </c>
      <c r="D2107" s="414"/>
    </row>
    <row r="2108" spans="1:19" ht="20.149999999999999" customHeight="1" thickBot="1" x14ac:dyDescent="0.35">
      <c r="A2108" s="465" t="str">
        <f t="shared" ref="A2108:C2108" si="462">A2065</f>
        <v>令和</v>
      </c>
      <c r="B2108" s="469">
        <f t="shared" si="462"/>
        <v>0</v>
      </c>
      <c r="C2108" s="789" t="str">
        <f>C2065</f>
        <v>年度　多面的機能支払交付金に係る作業日報</v>
      </c>
      <c r="D2108" s="789"/>
      <c r="E2108" s="789"/>
      <c r="F2108" s="789"/>
      <c r="G2108" s="463" t="s">
        <v>6132</v>
      </c>
      <c r="H2108" s="462">
        <f t="shared" si="444"/>
        <v>50</v>
      </c>
      <c r="I2108" s="461">
        <f t="shared" si="445"/>
        <v>50</v>
      </c>
      <c r="J2108" s="455">
        <f t="shared" ref="J2108" si="463">F2109</f>
        <v>0</v>
      </c>
      <c r="K2108" s="455">
        <f t="shared" ref="K2108" si="464">B2110</f>
        <v>0</v>
      </c>
      <c r="L2108" s="460" t="e">
        <f t="shared" ref="L2108" si="465">F2110-J2111</f>
        <v>#VALUE!</v>
      </c>
      <c r="M2108" s="459">
        <f t="shared" ref="M2108" si="466">B2140</f>
        <v>0</v>
      </c>
      <c r="N2108" s="459">
        <f t="shared" ref="N2108" si="467">E2140</f>
        <v>0</v>
      </c>
      <c r="O2108" s="455">
        <f t="shared" ref="O2108" si="468">B2112</f>
        <v>0</v>
      </c>
      <c r="P2108" s="455">
        <f t="shared" ref="P2108" si="469">D2112</f>
        <v>0</v>
      </c>
      <c r="Q2108" s="455">
        <f t="shared" ref="Q2108" si="470">F2112</f>
        <v>0</v>
      </c>
      <c r="R2108" s="1">
        <f t="shared" ref="R2108" si="471">B2116</f>
        <v>0</v>
      </c>
      <c r="S2108" s="1">
        <f t="shared" ref="S2108" si="472">D2116</f>
        <v>0</v>
      </c>
    </row>
    <row r="2109" spans="1:19" ht="20.149999999999999" customHeight="1" thickBot="1" x14ac:dyDescent="0.35">
      <c r="A2109" s="458" t="s">
        <v>6131</v>
      </c>
      <c r="B2109" s="501">
        <f t="shared" ref="B2109" si="473">B2066</f>
        <v>0</v>
      </c>
      <c r="C2109" s="501"/>
      <c r="D2109" s="501"/>
      <c r="E2109" s="457" t="s">
        <v>6130</v>
      </c>
      <c r="F2109" s="512"/>
      <c r="G2109" s="513"/>
      <c r="H2109" s="514"/>
      <c r="I2109" s="456"/>
      <c r="M2109" s="455"/>
      <c r="N2109" s="455"/>
      <c r="O2109" s="455"/>
      <c r="P2109" s="455"/>
      <c r="Q2109" s="455"/>
      <c r="R2109" s="455"/>
    </row>
    <row r="2110" spans="1:19" ht="20.149999999999999" customHeight="1" x14ac:dyDescent="0.2">
      <c r="A2110" s="449" t="s">
        <v>173</v>
      </c>
      <c r="B2110" s="454"/>
      <c r="C2110" s="509" t="s">
        <v>6127</v>
      </c>
      <c r="D2110" s="509"/>
      <c r="E2110" s="454"/>
      <c r="F2110" s="453" t="str">
        <f t="shared" ref="F2110:F2111" si="474">IF((E2110-B2110)*24=0,"",(E2110-B2110)*24)</f>
        <v/>
      </c>
      <c r="G2110" s="510" t="s">
        <v>6126</v>
      </c>
      <c r="H2110" s="511"/>
      <c r="I2110" s="450"/>
    </row>
    <row r="2111" spans="1:19" ht="20.149999999999999" customHeight="1" thickBot="1" x14ac:dyDescent="0.25">
      <c r="A2111" s="445" t="s">
        <v>6128</v>
      </c>
      <c r="B2111" s="452"/>
      <c r="C2111" s="492" t="s">
        <v>6127</v>
      </c>
      <c r="D2111" s="492"/>
      <c r="E2111" s="452"/>
      <c r="F2111" s="451" t="str">
        <f t="shared" si="474"/>
        <v/>
      </c>
      <c r="G2111" s="493" t="s">
        <v>6126</v>
      </c>
      <c r="H2111" s="494"/>
      <c r="I2111" s="450"/>
      <c r="J2111" s="1">
        <f t="shared" ref="J2111" si="475">IF(F2111="",0,F2111)</f>
        <v>0</v>
      </c>
    </row>
    <row r="2112" spans="1:19" ht="20.149999999999999" customHeight="1" thickTop="1" x14ac:dyDescent="0.2">
      <c r="A2112" s="449" t="s">
        <v>6125</v>
      </c>
      <c r="B2112" s="497"/>
      <c r="C2112" s="498"/>
      <c r="D2112" s="497"/>
      <c r="E2112" s="498"/>
      <c r="F2112" s="497"/>
      <c r="G2112" s="498"/>
      <c r="H2112" s="448"/>
      <c r="I2112" s="441"/>
    </row>
    <row r="2113" spans="1:9" ht="20.149999999999999" customHeight="1" x14ac:dyDescent="0.2">
      <c r="A2113" s="447" t="s">
        <v>6124</v>
      </c>
      <c r="B2113" s="499" t="str">
        <f>IF(B$2112="","",(IFERROR(VLOOKUP(B$2112,【選択肢】!$K$3:$O$74,2,)," ")))</f>
        <v/>
      </c>
      <c r="C2113" s="500"/>
      <c r="D2113" s="499" t="str">
        <f>IF(D$2112="","",(IFERROR(VLOOKUP(D$2112,【選択肢】!$K$3:$O$74,2,)," ")))</f>
        <v/>
      </c>
      <c r="E2113" s="500"/>
      <c r="F2113" s="499" t="str">
        <f>IF(F$2112="","",(IFERROR(VLOOKUP(F$2112,【選択肢】!$K$3:$O$74,2,)," ")))</f>
        <v/>
      </c>
      <c r="G2113" s="500"/>
      <c r="H2113" s="446"/>
      <c r="I2113" s="441"/>
    </row>
    <row r="2114" spans="1:9" ht="20.149999999999999" customHeight="1" x14ac:dyDescent="0.2">
      <c r="A2114" s="447" t="s">
        <v>5</v>
      </c>
      <c r="B2114" s="499" t="str">
        <f>IF(B$2112="","",(IFERROR(VLOOKUP(B$2112,【選択肢】!$K$3:$O$74,4,)," ")))</f>
        <v/>
      </c>
      <c r="C2114" s="500"/>
      <c r="D2114" s="499" t="str">
        <f>IF(D$2112="","",(IFERROR(VLOOKUP(D$2112,【選択肢】!$K$3:$O$74,4,)," ")))</f>
        <v/>
      </c>
      <c r="E2114" s="500"/>
      <c r="F2114" s="499" t="str">
        <f>IF(F$2112="","",(IFERROR(VLOOKUP(F$2112,【選択肢】!$K$3:$O$74,4,)," ")))</f>
        <v/>
      </c>
      <c r="G2114" s="500"/>
      <c r="H2114" s="446"/>
      <c r="I2114" s="441"/>
    </row>
    <row r="2115" spans="1:9" ht="20.149999999999999" customHeight="1" x14ac:dyDescent="0.2">
      <c r="A2115" s="445" t="s">
        <v>6123</v>
      </c>
      <c r="B2115" s="499" t="str">
        <f>IF(B$2112="","",(IFERROR(VLOOKUP(B$2112,【選択肢】!$K$3:$O$74,5,)," ")))</f>
        <v/>
      </c>
      <c r="C2115" s="500"/>
      <c r="D2115" s="499" t="str">
        <f>IF(D$2112="","",(IFERROR(VLOOKUP(D$2112,【選択肢】!$K$3:$O$74,5,)," ")))</f>
        <v/>
      </c>
      <c r="E2115" s="500"/>
      <c r="F2115" s="499" t="str">
        <f>IF(F$2112="","",(IFERROR(VLOOKUP(F$2112,【選択肢】!$K$3:$O$74,5,)," ")))</f>
        <v/>
      </c>
      <c r="G2115" s="500"/>
      <c r="H2115" s="444"/>
      <c r="I2115" s="441"/>
    </row>
    <row r="2116" spans="1:9" ht="20.149999999999999" customHeight="1" thickBot="1" x14ac:dyDescent="0.25">
      <c r="A2116" s="443" t="s">
        <v>12</v>
      </c>
      <c r="B2116" s="488"/>
      <c r="C2116" s="489"/>
      <c r="D2116" s="488"/>
      <c r="E2116" s="489"/>
      <c r="F2116" s="490"/>
      <c r="G2116" s="491"/>
      <c r="H2116" s="442"/>
      <c r="I2116" s="441"/>
    </row>
    <row r="2117" spans="1:9" ht="20.149999999999999" customHeight="1" x14ac:dyDescent="0.2">
      <c r="A2117" s="502" t="s">
        <v>6122</v>
      </c>
      <c r="B2117" s="503"/>
      <c r="C2117" s="503"/>
      <c r="D2117" s="503"/>
      <c r="E2117" s="503"/>
      <c r="F2117" s="503"/>
      <c r="G2117" s="503"/>
      <c r="H2117" s="504"/>
      <c r="I2117" s="467"/>
    </row>
    <row r="2118" spans="1:9" ht="20.149999999999999" customHeight="1" x14ac:dyDescent="0.2">
      <c r="A2118" s="440" t="s">
        <v>29</v>
      </c>
      <c r="B2118" s="439" t="s">
        <v>2</v>
      </c>
      <c r="C2118" s="438" t="s">
        <v>6112</v>
      </c>
      <c r="D2118" s="437" t="s">
        <v>6121</v>
      </c>
      <c r="E2118" s="440" t="s">
        <v>29</v>
      </c>
      <c r="F2118" s="439" t="s">
        <v>2</v>
      </c>
      <c r="G2118" s="438" t="s">
        <v>6112</v>
      </c>
      <c r="H2118" s="437" t="s">
        <v>6121</v>
      </c>
      <c r="I2118" s="467"/>
    </row>
    <row r="2119" spans="1:9" ht="20.149999999999999" customHeight="1" x14ac:dyDescent="0.2">
      <c r="A2119" s="433"/>
      <c r="B2119" s="435"/>
      <c r="C2119" s="431" t="str">
        <f>IF(ISERROR(VLOOKUP($A2119,参加者名簿!$A:$D,2,FALSE))=TRUE,"",VLOOKUP($A2119,参加者名簿!$A:$D,2,FALSE))</f>
        <v/>
      </c>
      <c r="D2119" s="434"/>
      <c r="E2119" s="433"/>
      <c r="F2119" s="435"/>
      <c r="G2119" s="431" t="str">
        <f>IF(ISERROR(VLOOKUP($E2119,参加者名簿!$A:$D,2,FALSE))=TRUE,"",VLOOKUP($E2119,参加者名簿!$A:$D,2,FALSE))</f>
        <v/>
      </c>
      <c r="H2119" s="430"/>
      <c r="I2119" s="417"/>
    </row>
    <row r="2120" spans="1:9" ht="20.149999999999999" customHeight="1" x14ac:dyDescent="0.2">
      <c r="A2120" s="433"/>
      <c r="B2120" s="435"/>
      <c r="C2120" s="431" t="str">
        <f>IF(ISERROR(VLOOKUP($A2120,参加者名簿!$A:$D,2,FALSE))=TRUE,"",VLOOKUP($A2120,参加者名簿!$A:$D,2,FALSE))</f>
        <v/>
      </c>
      <c r="D2120" s="434"/>
      <c r="E2120" s="433"/>
      <c r="F2120" s="435"/>
      <c r="G2120" s="431" t="str">
        <f>IF(ISERROR(VLOOKUP($E2120,参加者名簿!$A:$D,2,FALSE))=TRUE,"",VLOOKUP($E2120,参加者名簿!$A:$D,2,FALSE))</f>
        <v/>
      </c>
      <c r="H2120" s="430"/>
      <c r="I2120" s="417"/>
    </row>
    <row r="2121" spans="1:9" ht="20.149999999999999" customHeight="1" x14ac:dyDescent="0.2">
      <c r="A2121" s="433"/>
      <c r="B2121" s="435"/>
      <c r="C2121" s="431" t="str">
        <f>IF(ISERROR(VLOOKUP($A2121,参加者名簿!$A:$D,2,FALSE))=TRUE,"",VLOOKUP($A2121,参加者名簿!$A:$D,2,FALSE))</f>
        <v/>
      </c>
      <c r="D2121" s="434"/>
      <c r="E2121" s="433"/>
      <c r="F2121" s="435"/>
      <c r="G2121" s="431" t="str">
        <f>IF(ISERROR(VLOOKUP($E2121,参加者名簿!$A:$D,2,FALSE))=TRUE,"",VLOOKUP($E2121,参加者名簿!$A:$D,2,FALSE))</f>
        <v/>
      </c>
      <c r="H2121" s="430"/>
      <c r="I2121" s="417"/>
    </row>
    <row r="2122" spans="1:9" ht="20.149999999999999" customHeight="1" x14ac:dyDescent="0.2">
      <c r="A2122" s="433"/>
      <c r="B2122" s="435"/>
      <c r="C2122" s="431" t="str">
        <f>IF(ISERROR(VLOOKUP($A2122,参加者名簿!$A:$D,2,FALSE))=TRUE,"",VLOOKUP($A2122,参加者名簿!$A:$D,2,FALSE))</f>
        <v/>
      </c>
      <c r="D2122" s="434"/>
      <c r="E2122" s="433"/>
      <c r="F2122" s="435"/>
      <c r="G2122" s="431" t="str">
        <f>IF(ISERROR(VLOOKUP($E2122,参加者名簿!$A:$D,2,FALSE))=TRUE,"",VLOOKUP($E2122,参加者名簿!$A:$D,2,FALSE))</f>
        <v/>
      </c>
      <c r="H2122" s="430"/>
      <c r="I2122" s="417"/>
    </row>
    <row r="2123" spans="1:9" ht="20.149999999999999" customHeight="1" x14ac:dyDescent="0.2">
      <c r="A2123" s="433"/>
      <c r="B2123" s="435"/>
      <c r="C2123" s="431" t="str">
        <f>IF(ISERROR(VLOOKUP($A2123,参加者名簿!$A:$D,2,FALSE))=TRUE,"",VLOOKUP($A2123,参加者名簿!$A:$D,2,FALSE))</f>
        <v/>
      </c>
      <c r="D2123" s="434"/>
      <c r="E2123" s="433"/>
      <c r="F2123" s="435"/>
      <c r="G2123" s="431" t="str">
        <f>IF(ISERROR(VLOOKUP($E2123,参加者名簿!$A:$D,2,FALSE))=TRUE,"",VLOOKUP($E2123,参加者名簿!$A:$D,2,FALSE))</f>
        <v/>
      </c>
      <c r="H2123" s="430"/>
      <c r="I2123" s="417"/>
    </row>
    <row r="2124" spans="1:9" ht="20.149999999999999" customHeight="1" x14ac:dyDescent="0.2">
      <c r="A2124" s="433"/>
      <c r="B2124" s="435"/>
      <c r="C2124" s="431" t="str">
        <f>IF(ISERROR(VLOOKUP($A2124,参加者名簿!$A:$D,2,FALSE))=TRUE,"",VLOOKUP($A2124,参加者名簿!$A:$D,2,FALSE))</f>
        <v/>
      </c>
      <c r="D2124" s="434"/>
      <c r="E2124" s="433"/>
      <c r="F2124" s="435"/>
      <c r="G2124" s="431" t="str">
        <f>IF(ISERROR(VLOOKUP($E2124,参加者名簿!$A:$D,2,FALSE))=TRUE,"",VLOOKUP($E2124,参加者名簿!$A:$D,2,FALSE))</f>
        <v/>
      </c>
      <c r="H2124" s="430"/>
      <c r="I2124" s="417"/>
    </row>
    <row r="2125" spans="1:9" ht="20.149999999999999" customHeight="1" x14ac:dyDescent="0.2">
      <c r="A2125" s="433"/>
      <c r="B2125" s="432"/>
      <c r="C2125" s="431" t="str">
        <f>IF(ISERROR(VLOOKUP($A2125,参加者名簿!$A:$D,2,FALSE))=TRUE,"",VLOOKUP($A2125,参加者名簿!$A:$D,2,FALSE))</f>
        <v/>
      </c>
      <c r="D2125" s="434"/>
      <c r="E2125" s="433"/>
      <c r="F2125" s="435"/>
      <c r="G2125" s="431" t="str">
        <f>IF(ISERROR(VLOOKUP($E2125,参加者名簿!$A:$D,2,FALSE))=TRUE,"",VLOOKUP($E2125,参加者名簿!$A:$D,2,FALSE))</f>
        <v/>
      </c>
      <c r="H2125" s="430"/>
      <c r="I2125" s="417"/>
    </row>
    <row r="2126" spans="1:9" ht="20.149999999999999" customHeight="1" x14ac:dyDescent="0.2">
      <c r="A2126" s="433"/>
      <c r="B2126" s="432"/>
      <c r="C2126" s="431" t="str">
        <f>IF(ISERROR(VLOOKUP($A2126,参加者名簿!$A:$D,2,FALSE))=TRUE,"",VLOOKUP($A2126,参加者名簿!$A:$D,2,FALSE))</f>
        <v/>
      </c>
      <c r="D2126" s="434"/>
      <c r="E2126" s="433"/>
      <c r="F2126" s="435"/>
      <c r="G2126" s="431" t="str">
        <f>IF(ISERROR(VLOOKUP($E2126,参加者名簿!$A:$D,2,FALSE))=TRUE,"",VLOOKUP($E2126,参加者名簿!$A:$D,2,FALSE))</f>
        <v/>
      </c>
      <c r="H2126" s="430"/>
      <c r="I2126" s="417"/>
    </row>
    <row r="2127" spans="1:9" ht="20.149999999999999" customHeight="1" x14ac:dyDescent="0.2">
      <c r="A2127" s="433"/>
      <c r="B2127" s="432"/>
      <c r="C2127" s="431" t="str">
        <f>IF(ISERROR(VLOOKUP($A2127,参加者名簿!$A:$D,2,FALSE))=TRUE,"",VLOOKUP($A2127,参加者名簿!$A:$D,2,FALSE))</f>
        <v/>
      </c>
      <c r="D2127" s="434"/>
      <c r="E2127" s="433"/>
      <c r="F2127" s="435"/>
      <c r="G2127" s="431" t="str">
        <f>IF(ISERROR(VLOOKUP($E2127,参加者名簿!$A:$D,2,FALSE))=TRUE,"",VLOOKUP($E2127,参加者名簿!$A:$D,2,FALSE))</f>
        <v/>
      </c>
      <c r="H2127" s="430"/>
      <c r="I2127" s="417"/>
    </row>
    <row r="2128" spans="1:9" ht="20.149999999999999" customHeight="1" x14ac:dyDescent="0.2">
      <c r="A2128" s="433"/>
      <c r="B2128" s="432"/>
      <c r="C2128" s="431" t="str">
        <f>IF(ISERROR(VLOOKUP($A2128,参加者名簿!$A:$D,2,FALSE))=TRUE,"",VLOOKUP($A2128,参加者名簿!$A:$D,2,FALSE))</f>
        <v/>
      </c>
      <c r="D2128" s="434"/>
      <c r="E2128" s="433"/>
      <c r="F2128" s="435"/>
      <c r="G2128" s="431" t="str">
        <f>IF(ISERROR(VLOOKUP($E2128,参加者名簿!$A:$D,2,FALSE))=TRUE,"",VLOOKUP($E2128,参加者名簿!$A:$D,2,FALSE))</f>
        <v/>
      </c>
      <c r="H2128" s="430"/>
      <c r="I2128" s="417"/>
    </row>
    <row r="2129" spans="1:9" ht="20.149999999999999" customHeight="1" x14ac:dyDescent="0.2">
      <c r="A2129" s="433"/>
      <c r="B2129" s="432"/>
      <c r="C2129" s="431" t="str">
        <f>IF(ISERROR(VLOOKUP($A2129,参加者名簿!$A:$D,2,FALSE))=TRUE,"",VLOOKUP($A2129,参加者名簿!$A:$D,2,FALSE))</f>
        <v/>
      </c>
      <c r="D2129" s="434"/>
      <c r="E2129" s="433"/>
      <c r="F2129" s="435"/>
      <c r="G2129" s="431" t="str">
        <f>IF(ISERROR(VLOOKUP($E2129,参加者名簿!$A:$D,2,FALSE))=TRUE,"",VLOOKUP($E2129,参加者名簿!$A:$D,2,FALSE))</f>
        <v/>
      </c>
      <c r="H2129" s="430"/>
      <c r="I2129" s="417"/>
    </row>
    <row r="2130" spans="1:9" ht="20.149999999999999" customHeight="1" x14ac:dyDescent="0.2">
      <c r="A2130" s="433"/>
      <c r="B2130" s="432"/>
      <c r="C2130" s="431" t="str">
        <f>IF(ISERROR(VLOOKUP($A2130,参加者名簿!$A:$D,2,FALSE))=TRUE,"",VLOOKUP($A2130,参加者名簿!$A:$D,2,FALSE))</f>
        <v/>
      </c>
      <c r="D2130" s="434"/>
      <c r="E2130" s="433"/>
      <c r="F2130" s="435"/>
      <c r="G2130" s="431" t="str">
        <f>IF(ISERROR(VLOOKUP($E2130,参加者名簿!$A:$D,2,FALSE))=TRUE,"",VLOOKUP($E2130,参加者名簿!$A:$D,2,FALSE))</f>
        <v/>
      </c>
      <c r="H2130" s="430"/>
      <c r="I2130" s="417"/>
    </row>
    <row r="2131" spans="1:9" ht="20.149999999999999" customHeight="1" x14ac:dyDescent="0.2">
      <c r="A2131" s="433"/>
      <c r="B2131" s="432"/>
      <c r="C2131" s="431" t="str">
        <f>IF(ISERROR(VLOOKUP($A2131,参加者名簿!$A:$D,2,FALSE))=TRUE,"",VLOOKUP($A2131,参加者名簿!$A:$D,2,FALSE))</f>
        <v/>
      </c>
      <c r="D2131" s="434"/>
      <c r="E2131" s="433"/>
      <c r="F2131" s="435"/>
      <c r="G2131" s="431" t="str">
        <f>IF(ISERROR(VLOOKUP($E2131,参加者名簿!$A:$D,2,FALSE))=TRUE,"",VLOOKUP($E2131,参加者名簿!$A:$D,2,FALSE))</f>
        <v/>
      </c>
      <c r="H2131" s="430"/>
      <c r="I2131" s="417"/>
    </row>
    <row r="2132" spans="1:9" ht="20.149999999999999" customHeight="1" x14ac:dyDescent="0.2">
      <c r="A2132" s="433"/>
      <c r="B2132" s="432"/>
      <c r="C2132" s="431" t="str">
        <f>IF(ISERROR(VLOOKUP($A2132,参加者名簿!$A:$D,2,FALSE))=TRUE,"",VLOOKUP($A2132,参加者名簿!$A:$D,2,FALSE))</f>
        <v/>
      </c>
      <c r="D2132" s="434"/>
      <c r="E2132" s="433"/>
      <c r="F2132" s="435"/>
      <c r="G2132" s="431" t="str">
        <f>IF(ISERROR(VLOOKUP($E2132,参加者名簿!$A:$D,2,FALSE))=TRUE,"",VLOOKUP($E2132,参加者名簿!$A:$D,2,FALSE))</f>
        <v/>
      </c>
      <c r="H2132" s="430"/>
      <c r="I2132" s="417"/>
    </row>
    <row r="2133" spans="1:9" ht="20.149999999999999" customHeight="1" x14ac:dyDescent="0.2">
      <c r="A2133" s="433"/>
      <c r="B2133" s="432"/>
      <c r="C2133" s="431" t="str">
        <f>IF(ISERROR(VLOOKUP($A2133,参加者名簿!$A:$D,2,FALSE))=TRUE,"",VLOOKUP($A2133,参加者名簿!$A:$D,2,FALSE))</f>
        <v/>
      </c>
      <c r="D2133" s="434"/>
      <c r="E2133" s="433"/>
      <c r="F2133" s="435"/>
      <c r="G2133" s="431" t="str">
        <f>IF(ISERROR(VLOOKUP($E2133,参加者名簿!$A:$D,2,FALSE))=TRUE,"",VLOOKUP($E2133,参加者名簿!$A:$D,2,FALSE))</f>
        <v/>
      </c>
      <c r="H2133" s="430"/>
      <c r="I2133" s="417"/>
    </row>
    <row r="2134" spans="1:9" ht="20.149999999999999" customHeight="1" x14ac:dyDescent="0.2">
      <c r="A2134" s="433"/>
      <c r="B2134" s="432"/>
      <c r="C2134" s="431" t="str">
        <f>IF(ISERROR(VLOOKUP($A2134,参加者名簿!$A:$D,2,FALSE))=TRUE,"",VLOOKUP($A2134,参加者名簿!$A:$D,2,FALSE))</f>
        <v/>
      </c>
      <c r="D2134" s="434"/>
      <c r="E2134" s="433"/>
      <c r="F2134" s="432"/>
      <c r="G2134" s="431" t="str">
        <f>IF(ISERROR(VLOOKUP($E2134,参加者名簿!$A:$D,2,FALSE))=TRUE,"",VLOOKUP($E2134,参加者名簿!$A:$D,2,FALSE))</f>
        <v/>
      </c>
      <c r="H2134" s="430"/>
      <c r="I2134" s="417"/>
    </row>
    <row r="2135" spans="1:9" ht="20.149999999999999" customHeight="1" x14ac:dyDescent="0.2">
      <c r="A2135" s="433"/>
      <c r="B2135" s="432"/>
      <c r="C2135" s="431" t="str">
        <f>IF(ISERROR(VLOOKUP($A2135,参加者名簿!$A:$D,2,FALSE))=TRUE,"",VLOOKUP($A2135,参加者名簿!$A:$D,2,FALSE))</f>
        <v/>
      </c>
      <c r="D2135" s="434"/>
      <c r="E2135" s="433"/>
      <c r="F2135" s="432"/>
      <c r="G2135" s="431" t="str">
        <f>IF(ISERROR(VLOOKUP($E2135,参加者名簿!$A:$D,2,FALSE))=TRUE,"",VLOOKUP($E2135,参加者名簿!$A:$D,2,FALSE))</f>
        <v/>
      </c>
      <c r="H2135" s="430"/>
      <c r="I2135" s="417"/>
    </row>
    <row r="2136" spans="1:9" ht="20.149999999999999" customHeight="1" x14ac:dyDescent="0.2">
      <c r="A2136" s="433"/>
      <c r="B2136" s="432"/>
      <c r="C2136" s="431" t="str">
        <f>IF(ISERROR(VLOOKUP($A2136,参加者名簿!$A:$D,2,FALSE))=TRUE,"",VLOOKUP($A2136,参加者名簿!$A:$D,2,FALSE))</f>
        <v/>
      </c>
      <c r="D2136" s="434"/>
      <c r="E2136" s="433"/>
      <c r="F2136" s="432"/>
      <c r="G2136" s="431" t="str">
        <f>IF(ISERROR(VLOOKUP($E2136,参加者名簿!$A:$D,2,FALSE))=TRUE,"",VLOOKUP($E2136,参加者名簿!$A:$D,2,FALSE))</f>
        <v/>
      </c>
      <c r="H2136" s="430"/>
      <c r="I2136" s="417"/>
    </row>
    <row r="2137" spans="1:9" ht="20.149999999999999" customHeight="1" x14ac:dyDescent="0.2">
      <c r="A2137" s="433"/>
      <c r="B2137" s="432"/>
      <c r="C2137" s="431" t="str">
        <f>IF(ISERROR(VLOOKUP($A2137,参加者名簿!$A:$D,2,FALSE))=TRUE,"",VLOOKUP($A2137,参加者名簿!$A:$D,2,FALSE))</f>
        <v/>
      </c>
      <c r="D2137" s="434"/>
      <c r="E2137" s="433"/>
      <c r="F2137" s="432"/>
      <c r="G2137" s="431" t="str">
        <f>IF(ISERROR(VLOOKUP($E2137,参加者名簿!$A:$D,2,FALSE))=TRUE,"",VLOOKUP($E2137,参加者名簿!$A:$D,2,FALSE))</f>
        <v/>
      </c>
      <c r="H2137" s="430"/>
      <c r="I2137" s="417"/>
    </row>
    <row r="2138" spans="1:9" ht="20.149999999999999" customHeight="1" x14ac:dyDescent="0.2">
      <c r="A2138" s="433"/>
      <c r="B2138" s="432"/>
      <c r="C2138" s="431" t="str">
        <f>IF(ISERROR(VLOOKUP($A2138,参加者名簿!$A:$D,2,FALSE))=TRUE,"",VLOOKUP($A2138,参加者名簿!$A:$D,2,FALSE))</f>
        <v/>
      </c>
      <c r="D2138" s="434"/>
      <c r="E2138" s="433"/>
      <c r="F2138" s="432"/>
      <c r="G2138" s="431" t="str">
        <f>IF(ISERROR(VLOOKUP($E2138,参加者名簿!$A:$D,2,FALSE))=TRUE,"",VLOOKUP($E2138,参加者名簿!$A:$D,2,FALSE))</f>
        <v/>
      </c>
      <c r="H2138" s="430"/>
      <c r="I2138" s="417"/>
    </row>
    <row r="2139" spans="1:9" ht="20.149999999999999" customHeight="1" thickBot="1" x14ac:dyDescent="0.25">
      <c r="A2139" s="433"/>
      <c r="B2139" s="432"/>
      <c r="C2139" s="431" t="str">
        <f>IF(ISERROR(VLOOKUP($A2139,参加者名簿!$A:$D,2,FALSE))=TRUE,"",VLOOKUP($A2139,参加者名簿!$A:$D,2,FALSE))</f>
        <v/>
      </c>
      <c r="D2139" s="434"/>
      <c r="E2139" s="433"/>
      <c r="F2139" s="432"/>
      <c r="G2139" s="431" t="str">
        <f>IF(ISERROR(VLOOKUP($E2139,参加者名簿!$A:$D,2,FALSE))=TRUE,"",VLOOKUP($E2139,参加者名簿!$A:$D,2,FALSE))</f>
        <v/>
      </c>
      <c r="H2139" s="430"/>
      <c r="I2139" s="417"/>
    </row>
    <row r="2140" spans="1:9" ht="20.149999999999999" customHeight="1" thickBot="1" x14ac:dyDescent="0.25">
      <c r="A2140" s="429" t="s">
        <v>6120</v>
      </c>
      <c r="B2140" s="428">
        <f t="shared" ref="B2140" si="476">COUNTIFS(C2119:C2139,"農業者",D2119:D2139,"○")+COUNTIFS(G2119:G2139,"農業者",H2119:H2139,"○")</f>
        <v>0</v>
      </c>
      <c r="C2140" s="505" t="s">
        <v>6119</v>
      </c>
      <c r="D2140" s="506"/>
      <c r="E2140" s="428">
        <f t="shared" ref="E2140" si="477">COUNTIFS(C2119:C2139,"農業者以外",D2119:D2139,"○")+COUNTIFS(G2119:G2139,"農業者以外",H2119:H2139,"○")</f>
        <v>0</v>
      </c>
      <c r="F2140" s="468" t="s">
        <v>6118</v>
      </c>
      <c r="G2140" s="495">
        <f t="shared" ref="G2140" si="478">SUMIF(D2119:D2139,"○",B2119:B2139)+SUMIF(H2119:H2139,"○",F2119:F2139)</f>
        <v>0</v>
      </c>
      <c r="H2140" s="496"/>
      <c r="I2140" s="426"/>
    </row>
    <row r="2141" spans="1:9" ht="20.149999999999999" customHeight="1" x14ac:dyDescent="0.2">
      <c r="A2141" s="425" t="s">
        <v>6117</v>
      </c>
      <c r="B2141" s="424"/>
      <c r="C2141" s="424"/>
      <c r="D2141" s="424"/>
      <c r="E2141" s="424"/>
      <c r="F2141" s="424"/>
      <c r="G2141" s="424"/>
      <c r="H2141" s="423"/>
      <c r="I2141" s="417"/>
    </row>
    <row r="2142" spans="1:9" ht="20.149999999999999" customHeight="1" x14ac:dyDescent="0.2">
      <c r="A2142" s="422"/>
      <c r="B2142" s="417"/>
      <c r="C2142" s="417"/>
      <c r="D2142" s="417"/>
      <c r="E2142" s="417"/>
      <c r="F2142" s="417"/>
      <c r="G2142" s="417"/>
      <c r="H2142" s="421"/>
      <c r="I2142" s="417"/>
    </row>
    <row r="2143" spans="1:9" ht="20.149999999999999" customHeight="1" x14ac:dyDescent="0.2">
      <c r="A2143" s="422"/>
      <c r="B2143" s="417"/>
      <c r="C2143" s="417"/>
      <c r="D2143" s="417"/>
      <c r="E2143" s="417"/>
      <c r="F2143" s="417"/>
      <c r="G2143" s="417"/>
      <c r="H2143" s="421"/>
      <c r="I2143" s="417"/>
    </row>
    <row r="2144" spans="1:9" ht="20.149999999999999" customHeight="1" x14ac:dyDescent="0.2">
      <c r="A2144" s="422"/>
      <c r="B2144" s="417"/>
      <c r="C2144" s="417"/>
      <c r="D2144" s="417"/>
      <c r="E2144" s="417"/>
      <c r="F2144" s="417"/>
      <c r="G2144" s="417"/>
      <c r="H2144" s="421"/>
      <c r="I2144" s="417"/>
    </row>
    <row r="2145" spans="1:19" ht="20.149999999999999" customHeight="1" x14ac:dyDescent="0.2">
      <c r="A2145" s="422"/>
      <c r="B2145" s="417"/>
      <c r="C2145" s="417"/>
      <c r="D2145" s="417"/>
      <c r="E2145" s="417"/>
      <c r="F2145" s="417"/>
      <c r="G2145" s="417"/>
      <c r="H2145" s="421"/>
      <c r="I2145" s="417"/>
    </row>
    <row r="2146" spans="1:19" ht="20.149999999999999" customHeight="1" x14ac:dyDescent="0.2">
      <c r="A2146" s="422"/>
      <c r="B2146" s="417"/>
      <c r="C2146" s="417"/>
      <c r="D2146" s="417"/>
      <c r="E2146" s="417"/>
      <c r="F2146" s="417"/>
      <c r="G2146" s="417"/>
      <c r="H2146" s="421"/>
      <c r="I2146" s="417"/>
    </row>
    <row r="2147" spans="1:19" ht="20.149999999999999" customHeight="1" x14ac:dyDescent="0.2">
      <c r="A2147" s="422"/>
      <c r="B2147" s="417"/>
      <c r="C2147" s="417"/>
      <c r="D2147" s="417"/>
      <c r="E2147" s="417"/>
      <c r="F2147" s="417"/>
      <c r="G2147" s="417"/>
      <c r="H2147" s="421"/>
      <c r="I2147" s="417"/>
    </row>
    <row r="2148" spans="1:19" ht="20.149999999999999" customHeight="1" x14ac:dyDescent="0.2">
      <c r="A2148" s="422"/>
      <c r="B2148" s="417"/>
      <c r="C2148" s="417"/>
      <c r="D2148" s="417"/>
      <c r="E2148" s="417"/>
      <c r="F2148" s="417"/>
      <c r="G2148" s="417"/>
      <c r="H2148" s="421"/>
      <c r="I2148" s="417"/>
    </row>
    <row r="2149" spans="1:19" ht="20.149999999999999" customHeight="1" thickBot="1" x14ac:dyDescent="0.25">
      <c r="A2149" s="420"/>
      <c r="B2149" s="419"/>
      <c r="C2149" s="419"/>
      <c r="D2149" s="419"/>
      <c r="E2149" s="419"/>
      <c r="F2149" s="419"/>
      <c r="G2149" s="419"/>
      <c r="H2149" s="418"/>
      <c r="I2149" s="417"/>
    </row>
    <row r="2150" spans="1:19" ht="20.149999999999999" customHeight="1" thickBot="1" x14ac:dyDescent="0.25">
      <c r="A2150" s="416" t="s">
        <v>6116</v>
      </c>
      <c r="B2150" s="415" t="s">
        <v>6115</v>
      </c>
      <c r="C2150" s="415" t="s">
        <v>6114</v>
      </c>
      <c r="D2150" s="414"/>
    </row>
    <row r="2151" spans="1:19" ht="20.149999999999999" customHeight="1" thickBot="1" x14ac:dyDescent="0.35">
      <c r="A2151" s="465" t="str">
        <f t="shared" ref="A2151:C2151" si="479">A2108</f>
        <v>令和</v>
      </c>
      <c r="B2151" s="469">
        <f t="shared" si="479"/>
        <v>0</v>
      </c>
      <c r="C2151" s="789" t="str">
        <f>C2108</f>
        <v>年度　多面的機能支払交付金に係る作業日報</v>
      </c>
      <c r="D2151" s="789"/>
      <c r="E2151" s="789"/>
      <c r="F2151" s="789"/>
      <c r="G2151" s="463" t="s">
        <v>6132</v>
      </c>
      <c r="H2151" s="462">
        <f t="shared" ref="H2151" si="480">H2108+1</f>
        <v>51</v>
      </c>
      <c r="I2151" s="461">
        <f t="shared" ref="I2151" si="481">H2151</f>
        <v>51</v>
      </c>
      <c r="J2151" s="455">
        <f t="shared" ref="J2151" si="482">F2152</f>
        <v>0</v>
      </c>
      <c r="K2151" s="455">
        <f t="shared" ref="K2151" si="483">B2153</f>
        <v>0</v>
      </c>
      <c r="L2151" s="460" t="e">
        <f t="shared" ref="L2151" si="484">F2153-J2154</f>
        <v>#VALUE!</v>
      </c>
      <c r="M2151" s="459">
        <f t="shared" ref="M2151" si="485">B2183</f>
        <v>0</v>
      </c>
      <c r="N2151" s="459">
        <f t="shared" ref="N2151" si="486">E2183</f>
        <v>0</v>
      </c>
      <c r="O2151" s="455">
        <f t="shared" ref="O2151" si="487">B2155</f>
        <v>0</v>
      </c>
      <c r="P2151" s="455">
        <f t="shared" ref="P2151" si="488">D2155</f>
        <v>0</v>
      </c>
      <c r="Q2151" s="455">
        <f t="shared" ref="Q2151" si="489">F2155</f>
        <v>0</v>
      </c>
      <c r="R2151" s="1">
        <f t="shared" ref="R2151" si="490">B2159</f>
        <v>0</v>
      </c>
      <c r="S2151" s="1">
        <f t="shared" ref="S2151" si="491">D2159</f>
        <v>0</v>
      </c>
    </row>
    <row r="2152" spans="1:19" ht="20.149999999999999" customHeight="1" thickBot="1" x14ac:dyDescent="0.35">
      <c r="A2152" s="458" t="s">
        <v>6131</v>
      </c>
      <c r="B2152" s="501">
        <f t="shared" ref="B2152" si="492">B2109</f>
        <v>0</v>
      </c>
      <c r="C2152" s="501"/>
      <c r="D2152" s="501"/>
      <c r="E2152" s="457" t="s">
        <v>6130</v>
      </c>
      <c r="F2152" s="512"/>
      <c r="G2152" s="513"/>
      <c r="H2152" s="514"/>
      <c r="I2152" s="456"/>
      <c r="M2152" s="455"/>
      <c r="N2152" s="455"/>
      <c r="O2152" s="455"/>
      <c r="P2152" s="455"/>
      <c r="Q2152" s="455"/>
      <c r="R2152" s="455"/>
    </row>
    <row r="2153" spans="1:19" ht="20.149999999999999" customHeight="1" x14ac:dyDescent="0.2">
      <c r="A2153" s="449" t="s">
        <v>173</v>
      </c>
      <c r="B2153" s="454"/>
      <c r="C2153" s="509" t="s">
        <v>6127</v>
      </c>
      <c r="D2153" s="509"/>
      <c r="E2153" s="454"/>
      <c r="F2153" s="453" t="str">
        <f t="shared" ref="F2153:F2154" si="493">IF((E2153-B2153)*24=0,"",(E2153-B2153)*24)</f>
        <v/>
      </c>
      <c r="G2153" s="510" t="s">
        <v>6126</v>
      </c>
      <c r="H2153" s="511"/>
      <c r="I2153" s="450"/>
    </row>
    <row r="2154" spans="1:19" ht="20.149999999999999" customHeight="1" thickBot="1" x14ac:dyDescent="0.25">
      <c r="A2154" s="445" t="s">
        <v>6128</v>
      </c>
      <c r="B2154" s="452"/>
      <c r="C2154" s="492" t="s">
        <v>6127</v>
      </c>
      <c r="D2154" s="492"/>
      <c r="E2154" s="452"/>
      <c r="F2154" s="451" t="str">
        <f t="shared" si="493"/>
        <v/>
      </c>
      <c r="G2154" s="493" t="s">
        <v>6126</v>
      </c>
      <c r="H2154" s="494"/>
      <c r="I2154" s="450"/>
      <c r="J2154" s="1">
        <f t="shared" ref="J2154" si="494">IF(F2154="",0,F2154)</f>
        <v>0</v>
      </c>
    </row>
    <row r="2155" spans="1:19" ht="20.149999999999999" customHeight="1" thickTop="1" x14ac:dyDescent="0.2">
      <c r="A2155" s="449" t="s">
        <v>6125</v>
      </c>
      <c r="B2155" s="497"/>
      <c r="C2155" s="498"/>
      <c r="D2155" s="497"/>
      <c r="E2155" s="498"/>
      <c r="F2155" s="497"/>
      <c r="G2155" s="498"/>
      <c r="H2155" s="448"/>
      <c r="I2155" s="441"/>
    </row>
    <row r="2156" spans="1:19" ht="20.149999999999999" customHeight="1" x14ac:dyDescent="0.2">
      <c r="A2156" s="447" t="s">
        <v>6124</v>
      </c>
      <c r="B2156" s="499" t="str">
        <f>IF(B$2155="","",(IFERROR(VLOOKUP(B$2155,【選択肢】!$K$3:$O$74,2,)," ")))</f>
        <v/>
      </c>
      <c r="C2156" s="500"/>
      <c r="D2156" s="499" t="str">
        <f>IF(D$2155="","",(IFERROR(VLOOKUP(D$2155,【選択肢】!$K$3:$O$74,2,)," ")))</f>
        <v/>
      </c>
      <c r="E2156" s="500"/>
      <c r="F2156" s="499" t="str">
        <f>IF(F$2155="","",(IFERROR(VLOOKUP(F$2155,【選択肢】!$K$3:$O$74,2,)," ")))</f>
        <v/>
      </c>
      <c r="G2156" s="500"/>
      <c r="H2156" s="446"/>
      <c r="I2156" s="441"/>
    </row>
    <row r="2157" spans="1:19" ht="20.149999999999999" customHeight="1" x14ac:dyDescent="0.2">
      <c r="A2157" s="447" t="s">
        <v>5</v>
      </c>
      <c r="B2157" s="499" t="str">
        <f>IF(B$2155="","",(IFERROR(VLOOKUP(B$2155,【選択肢】!$K$3:$O$74,4,)," ")))</f>
        <v/>
      </c>
      <c r="C2157" s="500"/>
      <c r="D2157" s="499" t="str">
        <f>IF(D$2155="","",(IFERROR(VLOOKUP(D$2155,【選択肢】!$K$3:$O$74,4,)," ")))</f>
        <v/>
      </c>
      <c r="E2157" s="500"/>
      <c r="F2157" s="499" t="str">
        <f>IF(F$2155="","",(IFERROR(VLOOKUP(F$2155,【選択肢】!$K$3:$O$74,4,)," ")))</f>
        <v/>
      </c>
      <c r="G2157" s="500"/>
      <c r="H2157" s="446"/>
      <c r="I2157" s="441"/>
    </row>
    <row r="2158" spans="1:19" ht="20.149999999999999" customHeight="1" x14ac:dyDescent="0.2">
      <c r="A2158" s="445" t="s">
        <v>6123</v>
      </c>
      <c r="B2158" s="499" t="str">
        <f>IF(B$2155="","",(IFERROR(VLOOKUP(B$2155,【選択肢】!$K$3:$O$74,5,)," ")))</f>
        <v/>
      </c>
      <c r="C2158" s="500"/>
      <c r="D2158" s="499" t="str">
        <f>IF(D$2155="","",(IFERROR(VLOOKUP(D$2155,【選択肢】!$K$3:$O$74,5,)," ")))</f>
        <v/>
      </c>
      <c r="E2158" s="500"/>
      <c r="F2158" s="499" t="str">
        <f>IF(F$2155="","",(IFERROR(VLOOKUP(F$2155,【選択肢】!$K$3:$O$74,5,)," ")))</f>
        <v/>
      </c>
      <c r="G2158" s="500"/>
      <c r="H2158" s="444"/>
      <c r="I2158" s="441"/>
    </row>
    <row r="2159" spans="1:19" ht="20.149999999999999" customHeight="1" thickBot="1" x14ac:dyDescent="0.25">
      <c r="A2159" s="443" t="s">
        <v>12</v>
      </c>
      <c r="B2159" s="488"/>
      <c r="C2159" s="489"/>
      <c r="D2159" s="488"/>
      <c r="E2159" s="489"/>
      <c r="F2159" s="490"/>
      <c r="G2159" s="491"/>
      <c r="H2159" s="442"/>
      <c r="I2159" s="441"/>
    </row>
    <row r="2160" spans="1:19" ht="20.149999999999999" customHeight="1" x14ac:dyDescent="0.2">
      <c r="A2160" s="502" t="s">
        <v>6122</v>
      </c>
      <c r="B2160" s="503"/>
      <c r="C2160" s="503"/>
      <c r="D2160" s="503"/>
      <c r="E2160" s="503"/>
      <c r="F2160" s="503"/>
      <c r="G2160" s="503"/>
      <c r="H2160" s="504"/>
      <c r="I2160" s="467"/>
    </row>
    <row r="2161" spans="1:9" ht="20.149999999999999" customHeight="1" x14ac:dyDescent="0.2">
      <c r="A2161" s="440" t="s">
        <v>29</v>
      </c>
      <c r="B2161" s="439" t="s">
        <v>2</v>
      </c>
      <c r="C2161" s="438" t="s">
        <v>6112</v>
      </c>
      <c r="D2161" s="437" t="s">
        <v>6121</v>
      </c>
      <c r="E2161" s="440" t="s">
        <v>29</v>
      </c>
      <c r="F2161" s="439" t="s">
        <v>2</v>
      </c>
      <c r="G2161" s="438" t="s">
        <v>6112</v>
      </c>
      <c r="H2161" s="437" t="s">
        <v>6121</v>
      </c>
      <c r="I2161" s="467"/>
    </row>
    <row r="2162" spans="1:9" ht="20.149999999999999" customHeight="1" x14ac:dyDescent="0.2">
      <c r="A2162" s="433"/>
      <c r="B2162" s="435"/>
      <c r="C2162" s="431" t="str">
        <f>IF(ISERROR(VLOOKUP($A2162,参加者名簿!$A:$D,2,FALSE))=TRUE,"",VLOOKUP($A2162,参加者名簿!$A:$D,2,FALSE))</f>
        <v/>
      </c>
      <c r="D2162" s="434"/>
      <c r="E2162" s="433"/>
      <c r="F2162" s="435"/>
      <c r="G2162" s="431" t="str">
        <f>IF(ISERROR(VLOOKUP($E2162,参加者名簿!$A:$D,2,FALSE))=TRUE,"",VLOOKUP($E2162,参加者名簿!$A:$D,2,FALSE))</f>
        <v/>
      </c>
      <c r="H2162" s="430"/>
      <c r="I2162" s="417"/>
    </row>
    <row r="2163" spans="1:9" ht="20.149999999999999" customHeight="1" x14ac:dyDescent="0.2">
      <c r="A2163" s="433"/>
      <c r="B2163" s="435"/>
      <c r="C2163" s="431" t="str">
        <f>IF(ISERROR(VLOOKUP($A2163,参加者名簿!$A:$D,2,FALSE))=TRUE,"",VLOOKUP($A2163,参加者名簿!$A:$D,2,FALSE))</f>
        <v/>
      </c>
      <c r="D2163" s="434"/>
      <c r="E2163" s="433"/>
      <c r="F2163" s="435"/>
      <c r="G2163" s="431" t="str">
        <f>IF(ISERROR(VLOOKUP($E2163,参加者名簿!$A:$D,2,FALSE))=TRUE,"",VLOOKUP($E2163,参加者名簿!$A:$D,2,FALSE))</f>
        <v/>
      </c>
      <c r="H2163" s="430"/>
      <c r="I2163" s="417"/>
    </row>
    <row r="2164" spans="1:9" ht="20.149999999999999" customHeight="1" x14ac:dyDescent="0.2">
      <c r="A2164" s="433"/>
      <c r="B2164" s="435"/>
      <c r="C2164" s="431" t="str">
        <f>IF(ISERROR(VLOOKUP($A2164,参加者名簿!$A:$D,2,FALSE))=TRUE,"",VLOOKUP($A2164,参加者名簿!$A:$D,2,FALSE))</f>
        <v/>
      </c>
      <c r="D2164" s="434"/>
      <c r="E2164" s="433"/>
      <c r="F2164" s="435"/>
      <c r="G2164" s="431" t="str">
        <f>IF(ISERROR(VLOOKUP($E2164,参加者名簿!$A:$D,2,FALSE))=TRUE,"",VLOOKUP($E2164,参加者名簿!$A:$D,2,FALSE))</f>
        <v/>
      </c>
      <c r="H2164" s="430"/>
      <c r="I2164" s="417"/>
    </row>
    <row r="2165" spans="1:9" ht="20.149999999999999" customHeight="1" x14ac:dyDescent="0.2">
      <c r="A2165" s="433"/>
      <c r="B2165" s="435"/>
      <c r="C2165" s="431" t="str">
        <f>IF(ISERROR(VLOOKUP($A2165,参加者名簿!$A:$D,2,FALSE))=TRUE,"",VLOOKUP($A2165,参加者名簿!$A:$D,2,FALSE))</f>
        <v/>
      </c>
      <c r="D2165" s="434"/>
      <c r="E2165" s="433"/>
      <c r="F2165" s="435"/>
      <c r="G2165" s="431" t="str">
        <f>IF(ISERROR(VLOOKUP($E2165,参加者名簿!$A:$D,2,FALSE))=TRUE,"",VLOOKUP($E2165,参加者名簿!$A:$D,2,FALSE))</f>
        <v/>
      </c>
      <c r="H2165" s="430"/>
      <c r="I2165" s="417"/>
    </row>
    <row r="2166" spans="1:9" ht="20.149999999999999" customHeight="1" x14ac:dyDescent="0.2">
      <c r="A2166" s="433"/>
      <c r="B2166" s="435"/>
      <c r="C2166" s="431" t="str">
        <f>IF(ISERROR(VLOOKUP($A2166,参加者名簿!$A:$D,2,FALSE))=TRUE,"",VLOOKUP($A2166,参加者名簿!$A:$D,2,FALSE))</f>
        <v/>
      </c>
      <c r="D2166" s="434"/>
      <c r="E2166" s="433"/>
      <c r="F2166" s="435"/>
      <c r="G2166" s="431" t="str">
        <f>IF(ISERROR(VLOOKUP($E2166,参加者名簿!$A:$D,2,FALSE))=TRUE,"",VLOOKUP($E2166,参加者名簿!$A:$D,2,FALSE))</f>
        <v/>
      </c>
      <c r="H2166" s="430"/>
      <c r="I2166" s="417"/>
    </row>
    <row r="2167" spans="1:9" ht="20.149999999999999" customHeight="1" x14ac:dyDescent="0.2">
      <c r="A2167" s="433"/>
      <c r="B2167" s="435"/>
      <c r="C2167" s="431" t="str">
        <f>IF(ISERROR(VLOOKUP($A2167,参加者名簿!$A:$D,2,FALSE))=TRUE,"",VLOOKUP($A2167,参加者名簿!$A:$D,2,FALSE))</f>
        <v/>
      </c>
      <c r="D2167" s="434"/>
      <c r="E2167" s="433"/>
      <c r="F2167" s="435"/>
      <c r="G2167" s="431" t="str">
        <f>IF(ISERROR(VLOOKUP($E2167,参加者名簿!$A:$D,2,FALSE))=TRUE,"",VLOOKUP($E2167,参加者名簿!$A:$D,2,FALSE))</f>
        <v/>
      </c>
      <c r="H2167" s="430"/>
      <c r="I2167" s="417"/>
    </row>
    <row r="2168" spans="1:9" ht="20.149999999999999" customHeight="1" x14ac:dyDescent="0.2">
      <c r="A2168" s="433"/>
      <c r="B2168" s="432"/>
      <c r="C2168" s="431" t="str">
        <f>IF(ISERROR(VLOOKUP($A2168,参加者名簿!$A:$D,2,FALSE))=TRUE,"",VLOOKUP($A2168,参加者名簿!$A:$D,2,FALSE))</f>
        <v/>
      </c>
      <c r="D2168" s="434"/>
      <c r="E2168" s="433"/>
      <c r="F2168" s="435"/>
      <c r="G2168" s="431" t="str">
        <f>IF(ISERROR(VLOOKUP($E2168,参加者名簿!$A:$D,2,FALSE))=TRUE,"",VLOOKUP($E2168,参加者名簿!$A:$D,2,FALSE))</f>
        <v/>
      </c>
      <c r="H2168" s="430"/>
      <c r="I2168" s="417"/>
    </row>
    <row r="2169" spans="1:9" ht="20.149999999999999" customHeight="1" x14ac:dyDescent="0.2">
      <c r="A2169" s="433"/>
      <c r="B2169" s="432"/>
      <c r="C2169" s="431" t="str">
        <f>IF(ISERROR(VLOOKUP($A2169,参加者名簿!$A:$D,2,FALSE))=TRUE,"",VLOOKUP($A2169,参加者名簿!$A:$D,2,FALSE))</f>
        <v/>
      </c>
      <c r="D2169" s="434"/>
      <c r="E2169" s="433"/>
      <c r="F2169" s="435"/>
      <c r="G2169" s="431" t="str">
        <f>IF(ISERROR(VLOOKUP($E2169,参加者名簿!$A:$D,2,FALSE))=TRUE,"",VLOOKUP($E2169,参加者名簿!$A:$D,2,FALSE))</f>
        <v/>
      </c>
      <c r="H2169" s="430"/>
      <c r="I2169" s="417"/>
    </row>
    <row r="2170" spans="1:9" ht="20.149999999999999" customHeight="1" x14ac:dyDescent="0.2">
      <c r="A2170" s="433"/>
      <c r="B2170" s="432"/>
      <c r="C2170" s="431" t="str">
        <f>IF(ISERROR(VLOOKUP($A2170,参加者名簿!$A:$D,2,FALSE))=TRUE,"",VLOOKUP($A2170,参加者名簿!$A:$D,2,FALSE))</f>
        <v/>
      </c>
      <c r="D2170" s="434"/>
      <c r="E2170" s="433"/>
      <c r="F2170" s="435"/>
      <c r="G2170" s="431" t="str">
        <f>IF(ISERROR(VLOOKUP($E2170,参加者名簿!$A:$D,2,FALSE))=TRUE,"",VLOOKUP($E2170,参加者名簿!$A:$D,2,FALSE))</f>
        <v/>
      </c>
      <c r="H2170" s="430"/>
      <c r="I2170" s="417"/>
    </row>
    <row r="2171" spans="1:9" ht="20.149999999999999" customHeight="1" x14ac:dyDescent="0.2">
      <c r="A2171" s="433"/>
      <c r="B2171" s="432"/>
      <c r="C2171" s="431" t="str">
        <f>IF(ISERROR(VLOOKUP($A2171,参加者名簿!$A:$D,2,FALSE))=TRUE,"",VLOOKUP($A2171,参加者名簿!$A:$D,2,FALSE))</f>
        <v/>
      </c>
      <c r="D2171" s="434"/>
      <c r="E2171" s="433"/>
      <c r="F2171" s="435"/>
      <c r="G2171" s="431" t="str">
        <f>IF(ISERROR(VLOOKUP($E2171,参加者名簿!$A:$D,2,FALSE))=TRUE,"",VLOOKUP($E2171,参加者名簿!$A:$D,2,FALSE))</f>
        <v/>
      </c>
      <c r="H2171" s="430"/>
      <c r="I2171" s="417"/>
    </row>
    <row r="2172" spans="1:9" ht="20.149999999999999" customHeight="1" x14ac:dyDescent="0.2">
      <c r="A2172" s="433"/>
      <c r="B2172" s="432"/>
      <c r="C2172" s="431" t="str">
        <f>IF(ISERROR(VLOOKUP($A2172,参加者名簿!$A:$D,2,FALSE))=TRUE,"",VLOOKUP($A2172,参加者名簿!$A:$D,2,FALSE))</f>
        <v/>
      </c>
      <c r="D2172" s="434"/>
      <c r="E2172" s="433"/>
      <c r="F2172" s="435"/>
      <c r="G2172" s="431" t="str">
        <f>IF(ISERROR(VLOOKUP($E2172,参加者名簿!$A:$D,2,FALSE))=TRUE,"",VLOOKUP($E2172,参加者名簿!$A:$D,2,FALSE))</f>
        <v/>
      </c>
      <c r="H2172" s="430"/>
      <c r="I2172" s="417"/>
    </row>
    <row r="2173" spans="1:9" ht="20.149999999999999" customHeight="1" x14ac:dyDescent="0.2">
      <c r="A2173" s="433"/>
      <c r="B2173" s="432"/>
      <c r="C2173" s="431" t="str">
        <f>IF(ISERROR(VLOOKUP($A2173,参加者名簿!$A:$D,2,FALSE))=TRUE,"",VLOOKUP($A2173,参加者名簿!$A:$D,2,FALSE))</f>
        <v/>
      </c>
      <c r="D2173" s="434"/>
      <c r="E2173" s="433"/>
      <c r="F2173" s="435"/>
      <c r="G2173" s="431" t="str">
        <f>IF(ISERROR(VLOOKUP($E2173,参加者名簿!$A:$D,2,FALSE))=TRUE,"",VLOOKUP($E2173,参加者名簿!$A:$D,2,FALSE))</f>
        <v/>
      </c>
      <c r="H2173" s="430"/>
      <c r="I2173" s="417"/>
    </row>
    <row r="2174" spans="1:9" ht="20.149999999999999" customHeight="1" x14ac:dyDescent="0.2">
      <c r="A2174" s="433"/>
      <c r="B2174" s="432"/>
      <c r="C2174" s="431" t="str">
        <f>IF(ISERROR(VLOOKUP($A2174,参加者名簿!$A:$D,2,FALSE))=TRUE,"",VLOOKUP($A2174,参加者名簿!$A:$D,2,FALSE))</f>
        <v/>
      </c>
      <c r="D2174" s="434"/>
      <c r="E2174" s="433"/>
      <c r="F2174" s="435"/>
      <c r="G2174" s="431" t="str">
        <f>IF(ISERROR(VLOOKUP($E2174,参加者名簿!$A:$D,2,FALSE))=TRUE,"",VLOOKUP($E2174,参加者名簿!$A:$D,2,FALSE))</f>
        <v/>
      </c>
      <c r="H2174" s="430"/>
      <c r="I2174" s="417"/>
    </row>
    <row r="2175" spans="1:9" ht="20.149999999999999" customHeight="1" x14ac:dyDescent="0.2">
      <c r="A2175" s="433"/>
      <c r="B2175" s="432"/>
      <c r="C2175" s="431" t="str">
        <f>IF(ISERROR(VLOOKUP($A2175,参加者名簿!$A:$D,2,FALSE))=TRUE,"",VLOOKUP($A2175,参加者名簿!$A:$D,2,FALSE))</f>
        <v/>
      </c>
      <c r="D2175" s="434"/>
      <c r="E2175" s="433"/>
      <c r="F2175" s="435"/>
      <c r="G2175" s="431" t="str">
        <f>IF(ISERROR(VLOOKUP($E2175,参加者名簿!$A:$D,2,FALSE))=TRUE,"",VLOOKUP($E2175,参加者名簿!$A:$D,2,FALSE))</f>
        <v/>
      </c>
      <c r="H2175" s="430"/>
      <c r="I2175" s="417"/>
    </row>
    <row r="2176" spans="1:9" ht="20.149999999999999" customHeight="1" x14ac:dyDescent="0.2">
      <c r="A2176" s="433"/>
      <c r="B2176" s="432"/>
      <c r="C2176" s="431" t="str">
        <f>IF(ISERROR(VLOOKUP($A2176,参加者名簿!$A:$D,2,FALSE))=TRUE,"",VLOOKUP($A2176,参加者名簿!$A:$D,2,FALSE))</f>
        <v/>
      </c>
      <c r="D2176" s="434"/>
      <c r="E2176" s="433"/>
      <c r="F2176" s="435"/>
      <c r="G2176" s="431" t="str">
        <f>IF(ISERROR(VLOOKUP($E2176,参加者名簿!$A:$D,2,FALSE))=TRUE,"",VLOOKUP($E2176,参加者名簿!$A:$D,2,FALSE))</f>
        <v/>
      </c>
      <c r="H2176" s="430"/>
      <c r="I2176" s="417"/>
    </row>
    <row r="2177" spans="1:9" ht="20.149999999999999" customHeight="1" x14ac:dyDescent="0.2">
      <c r="A2177" s="433"/>
      <c r="B2177" s="432"/>
      <c r="C2177" s="431" t="str">
        <f>IF(ISERROR(VLOOKUP($A2177,参加者名簿!$A:$D,2,FALSE))=TRUE,"",VLOOKUP($A2177,参加者名簿!$A:$D,2,FALSE))</f>
        <v/>
      </c>
      <c r="D2177" s="434"/>
      <c r="E2177" s="433"/>
      <c r="F2177" s="432"/>
      <c r="G2177" s="431" t="str">
        <f>IF(ISERROR(VLOOKUP($E2177,参加者名簿!$A:$D,2,FALSE))=TRUE,"",VLOOKUP($E2177,参加者名簿!$A:$D,2,FALSE))</f>
        <v/>
      </c>
      <c r="H2177" s="430"/>
      <c r="I2177" s="417"/>
    </row>
    <row r="2178" spans="1:9" ht="20.149999999999999" customHeight="1" x14ac:dyDescent="0.2">
      <c r="A2178" s="433"/>
      <c r="B2178" s="432"/>
      <c r="C2178" s="431" t="str">
        <f>IF(ISERROR(VLOOKUP($A2178,参加者名簿!$A:$D,2,FALSE))=TRUE,"",VLOOKUP($A2178,参加者名簿!$A:$D,2,FALSE))</f>
        <v/>
      </c>
      <c r="D2178" s="434"/>
      <c r="E2178" s="433"/>
      <c r="F2178" s="432"/>
      <c r="G2178" s="431" t="str">
        <f>IF(ISERROR(VLOOKUP($E2178,参加者名簿!$A:$D,2,FALSE))=TRUE,"",VLOOKUP($E2178,参加者名簿!$A:$D,2,FALSE))</f>
        <v/>
      </c>
      <c r="H2178" s="430"/>
      <c r="I2178" s="417"/>
    </row>
    <row r="2179" spans="1:9" ht="20.149999999999999" customHeight="1" x14ac:dyDescent="0.2">
      <c r="A2179" s="433"/>
      <c r="B2179" s="432"/>
      <c r="C2179" s="431" t="str">
        <f>IF(ISERROR(VLOOKUP($A2179,参加者名簿!$A:$D,2,FALSE))=TRUE,"",VLOOKUP($A2179,参加者名簿!$A:$D,2,FALSE))</f>
        <v/>
      </c>
      <c r="D2179" s="434"/>
      <c r="E2179" s="433"/>
      <c r="F2179" s="432"/>
      <c r="G2179" s="431" t="str">
        <f>IF(ISERROR(VLOOKUP($E2179,参加者名簿!$A:$D,2,FALSE))=TRUE,"",VLOOKUP($E2179,参加者名簿!$A:$D,2,FALSE))</f>
        <v/>
      </c>
      <c r="H2179" s="430"/>
      <c r="I2179" s="417"/>
    </row>
    <row r="2180" spans="1:9" ht="20.149999999999999" customHeight="1" x14ac:dyDescent="0.2">
      <c r="A2180" s="433"/>
      <c r="B2180" s="432"/>
      <c r="C2180" s="431" t="str">
        <f>IF(ISERROR(VLOOKUP($A2180,参加者名簿!$A:$D,2,FALSE))=TRUE,"",VLOOKUP($A2180,参加者名簿!$A:$D,2,FALSE))</f>
        <v/>
      </c>
      <c r="D2180" s="434"/>
      <c r="E2180" s="433"/>
      <c r="F2180" s="432"/>
      <c r="G2180" s="431" t="str">
        <f>IF(ISERROR(VLOOKUP($E2180,参加者名簿!$A:$D,2,FALSE))=TRUE,"",VLOOKUP($E2180,参加者名簿!$A:$D,2,FALSE))</f>
        <v/>
      </c>
      <c r="H2180" s="430"/>
      <c r="I2180" s="417"/>
    </row>
    <row r="2181" spans="1:9" ht="20.149999999999999" customHeight="1" x14ac:dyDescent="0.2">
      <c r="A2181" s="433"/>
      <c r="B2181" s="432"/>
      <c r="C2181" s="431" t="str">
        <f>IF(ISERROR(VLOOKUP($A2181,参加者名簿!$A:$D,2,FALSE))=TRUE,"",VLOOKUP($A2181,参加者名簿!$A:$D,2,FALSE))</f>
        <v/>
      </c>
      <c r="D2181" s="434"/>
      <c r="E2181" s="433"/>
      <c r="F2181" s="432"/>
      <c r="G2181" s="431" t="str">
        <f>IF(ISERROR(VLOOKUP($E2181,参加者名簿!$A:$D,2,FALSE))=TRUE,"",VLOOKUP($E2181,参加者名簿!$A:$D,2,FALSE))</f>
        <v/>
      </c>
      <c r="H2181" s="430"/>
      <c r="I2181" s="417"/>
    </row>
    <row r="2182" spans="1:9" ht="20.149999999999999" customHeight="1" thickBot="1" x14ac:dyDescent="0.25">
      <c r="A2182" s="433"/>
      <c r="B2182" s="432"/>
      <c r="C2182" s="431" t="str">
        <f>IF(ISERROR(VLOOKUP($A2182,参加者名簿!$A:$D,2,FALSE))=TRUE,"",VLOOKUP($A2182,参加者名簿!$A:$D,2,FALSE))</f>
        <v/>
      </c>
      <c r="D2182" s="434"/>
      <c r="E2182" s="433"/>
      <c r="F2182" s="432"/>
      <c r="G2182" s="431" t="str">
        <f>IF(ISERROR(VLOOKUP($E2182,参加者名簿!$A:$D,2,FALSE))=TRUE,"",VLOOKUP($E2182,参加者名簿!$A:$D,2,FALSE))</f>
        <v/>
      </c>
      <c r="H2182" s="430"/>
      <c r="I2182" s="417"/>
    </row>
    <row r="2183" spans="1:9" ht="20.149999999999999" customHeight="1" thickBot="1" x14ac:dyDescent="0.25">
      <c r="A2183" s="429" t="s">
        <v>6120</v>
      </c>
      <c r="B2183" s="428">
        <f t="shared" ref="B2183" si="495">COUNTIFS(C2162:C2182,"農業者",D2162:D2182,"○")+COUNTIFS(G2162:G2182,"農業者",H2162:H2182,"○")</f>
        <v>0</v>
      </c>
      <c r="C2183" s="505" t="s">
        <v>6119</v>
      </c>
      <c r="D2183" s="506"/>
      <c r="E2183" s="428">
        <f t="shared" ref="E2183" si="496">COUNTIFS(C2162:C2182,"農業者以外",D2162:D2182,"○")+COUNTIFS(G2162:G2182,"農業者以外",H2162:H2182,"○")</f>
        <v>0</v>
      </c>
      <c r="F2183" s="468" t="s">
        <v>6118</v>
      </c>
      <c r="G2183" s="495">
        <f t="shared" ref="G2183" si="497">SUMIF(D2162:D2182,"○",B2162:B2182)+SUMIF(H2162:H2182,"○",F2162:F2182)</f>
        <v>0</v>
      </c>
      <c r="H2183" s="496"/>
      <c r="I2183" s="426"/>
    </row>
    <row r="2184" spans="1:9" ht="20.149999999999999" customHeight="1" x14ac:dyDescent="0.2">
      <c r="A2184" s="425" t="s">
        <v>6117</v>
      </c>
      <c r="B2184" s="424"/>
      <c r="C2184" s="424"/>
      <c r="D2184" s="424"/>
      <c r="E2184" s="424"/>
      <c r="F2184" s="424"/>
      <c r="G2184" s="424"/>
      <c r="H2184" s="423"/>
      <c r="I2184" s="417"/>
    </row>
    <row r="2185" spans="1:9" ht="20.149999999999999" customHeight="1" x14ac:dyDescent="0.2">
      <c r="A2185" s="422"/>
      <c r="B2185" s="417"/>
      <c r="C2185" s="417"/>
      <c r="D2185" s="417"/>
      <c r="E2185" s="417"/>
      <c r="F2185" s="417"/>
      <c r="G2185" s="417"/>
      <c r="H2185" s="421"/>
      <c r="I2185" s="417"/>
    </row>
    <row r="2186" spans="1:9" ht="20.149999999999999" customHeight="1" x14ac:dyDescent="0.2">
      <c r="A2186" s="422"/>
      <c r="B2186" s="417"/>
      <c r="C2186" s="417"/>
      <c r="D2186" s="417"/>
      <c r="E2186" s="417"/>
      <c r="F2186" s="417"/>
      <c r="G2186" s="417"/>
      <c r="H2186" s="421"/>
      <c r="I2186" s="417"/>
    </row>
    <row r="2187" spans="1:9" ht="20.149999999999999" customHeight="1" x14ac:dyDescent="0.2">
      <c r="A2187" s="422"/>
      <c r="B2187" s="417"/>
      <c r="C2187" s="417"/>
      <c r="D2187" s="417"/>
      <c r="E2187" s="417"/>
      <c r="F2187" s="417"/>
      <c r="G2187" s="417"/>
      <c r="H2187" s="421"/>
      <c r="I2187" s="417"/>
    </row>
    <row r="2188" spans="1:9" ht="20.149999999999999" customHeight="1" x14ac:dyDescent="0.2">
      <c r="A2188" s="422"/>
      <c r="B2188" s="417"/>
      <c r="C2188" s="417"/>
      <c r="D2188" s="417"/>
      <c r="E2188" s="417"/>
      <c r="F2188" s="417"/>
      <c r="G2188" s="417"/>
      <c r="H2188" s="421"/>
      <c r="I2188" s="417"/>
    </row>
    <row r="2189" spans="1:9" ht="20.149999999999999" customHeight="1" x14ac:dyDescent="0.2">
      <c r="A2189" s="422"/>
      <c r="B2189" s="417"/>
      <c r="C2189" s="417"/>
      <c r="D2189" s="417"/>
      <c r="E2189" s="417"/>
      <c r="F2189" s="417"/>
      <c r="G2189" s="417"/>
      <c r="H2189" s="421"/>
      <c r="I2189" s="417"/>
    </row>
    <row r="2190" spans="1:9" ht="20.149999999999999" customHeight="1" x14ac:dyDescent="0.2">
      <c r="A2190" s="422"/>
      <c r="B2190" s="417"/>
      <c r="C2190" s="417"/>
      <c r="D2190" s="417"/>
      <c r="E2190" s="417"/>
      <c r="F2190" s="417"/>
      <c r="G2190" s="417"/>
      <c r="H2190" s="421"/>
      <c r="I2190" s="417"/>
    </row>
    <row r="2191" spans="1:9" ht="20.149999999999999" customHeight="1" x14ac:dyDescent="0.2">
      <c r="A2191" s="422"/>
      <c r="B2191" s="417"/>
      <c r="C2191" s="417"/>
      <c r="D2191" s="417"/>
      <c r="E2191" s="417"/>
      <c r="F2191" s="417"/>
      <c r="G2191" s="417"/>
      <c r="H2191" s="421"/>
      <c r="I2191" s="417"/>
    </row>
    <row r="2192" spans="1:9" ht="20.149999999999999" customHeight="1" thickBot="1" x14ac:dyDescent="0.25">
      <c r="A2192" s="420"/>
      <c r="B2192" s="419"/>
      <c r="C2192" s="419"/>
      <c r="D2192" s="419"/>
      <c r="E2192" s="419"/>
      <c r="F2192" s="419"/>
      <c r="G2192" s="419"/>
      <c r="H2192" s="418"/>
      <c r="I2192" s="417"/>
    </row>
    <row r="2193" spans="1:4" ht="20.149999999999999" customHeight="1" thickBot="1" x14ac:dyDescent="0.25">
      <c r="A2193" s="416" t="s">
        <v>6116</v>
      </c>
      <c r="B2193" s="415" t="s">
        <v>6115</v>
      </c>
      <c r="C2193" s="415" t="s">
        <v>6114</v>
      </c>
      <c r="D2193" s="414"/>
    </row>
  </sheetData>
  <mergeCells count="1276">
    <mergeCell ref="K822:N822"/>
    <mergeCell ref="B2159:C2159"/>
    <mergeCell ref="D2159:E2159"/>
    <mergeCell ref="F2159:G2159"/>
    <mergeCell ref="A2160:H2160"/>
    <mergeCell ref="C2183:D2183"/>
    <mergeCell ref="G2183:H2183"/>
    <mergeCell ref="B2156:C2156"/>
    <mergeCell ref="D2156:E2156"/>
    <mergeCell ref="F2156:G2156"/>
    <mergeCell ref="B2157:C2157"/>
    <mergeCell ref="D2157:E2157"/>
    <mergeCell ref="F2157:G2157"/>
    <mergeCell ref="B2158:C2158"/>
    <mergeCell ref="D2158:E2158"/>
    <mergeCell ref="F2158:G2158"/>
    <mergeCell ref="C2151:F2151"/>
    <mergeCell ref="B2152:D2152"/>
    <mergeCell ref="F2152:H2152"/>
    <mergeCell ref="C2153:D2153"/>
    <mergeCell ref="G2153:H2153"/>
    <mergeCell ref="C2154:D2154"/>
    <mergeCell ref="G2154:H2154"/>
    <mergeCell ref="B2155:C2155"/>
    <mergeCell ref="D2155:E2155"/>
    <mergeCell ref="F2155:G2155"/>
    <mergeCell ref="B2115:C2115"/>
    <mergeCell ref="D2115:E2115"/>
    <mergeCell ref="F2115:G2115"/>
    <mergeCell ref="B2116:C2116"/>
    <mergeCell ref="D2116:E2116"/>
    <mergeCell ref="F2116:G2116"/>
    <mergeCell ref="A2117:H2117"/>
    <mergeCell ref="C2140:D2140"/>
    <mergeCell ref="G2140:H2140"/>
    <mergeCell ref="B2112:C2112"/>
    <mergeCell ref="D2112:E2112"/>
    <mergeCell ref="F2112:G2112"/>
    <mergeCell ref="B2113:C2113"/>
    <mergeCell ref="D2113:E2113"/>
    <mergeCell ref="F2113:G2113"/>
    <mergeCell ref="B2114:C2114"/>
    <mergeCell ref="D2114:E2114"/>
    <mergeCell ref="F2114:G2114"/>
    <mergeCell ref="A2074:H2074"/>
    <mergeCell ref="C2097:D2097"/>
    <mergeCell ref="G2097:H2097"/>
    <mergeCell ref="C2108:F2108"/>
    <mergeCell ref="B2109:D2109"/>
    <mergeCell ref="F2109:H2109"/>
    <mergeCell ref="C2110:D2110"/>
    <mergeCell ref="G2110:H2110"/>
    <mergeCell ref="C2111:D2111"/>
    <mergeCell ref="G2111:H2111"/>
    <mergeCell ref="B2071:C2071"/>
    <mergeCell ref="D2071:E2071"/>
    <mergeCell ref="F2071:G2071"/>
    <mergeCell ref="B2072:C2072"/>
    <mergeCell ref="D2072:E2072"/>
    <mergeCell ref="F2072:G2072"/>
    <mergeCell ref="B2073:C2073"/>
    <mergeCell ref="D2073:E2073"/>
    <mergeCell ref="F2073:G2073"/>
    <mergeCell ref="C2067:D2067"/>
    <mergeCell ref="G2067:H2067"/>
    <mergeCell ref="C2068:D2068"/>
    <mergeCell ref="G2068:H2068"/>
    <mergeCell ref="B2069:C2069"/>
    <mergeCell ref="D2069:E2069"/>
    <mergeCell ref="F2069:G2069"/>
    <mergeCell ref="B2070:C2070"/>
    <mergeCell ref="D2070:E2070"/>
    <mergeCell ref="F2070:G2070"/>
    <mergeCell ref="B2030:C2030"/>
    <mergeCell ref="D2030:E2030"/>
    <mergeCell ref="F2030:G2030"/>
    <mergeCell ref="A2031:H2031"/>
    <mergeCell ref="C2054:D2054"/>
    <mergeCell ref="G2054:H2054"/>
    <mergeCell ref="C2065:F2065"/>
    <mergeCell ref="B2066:D2066"/>
    <mergeCell ref="F2066:H2066"/>
    <mergeCell ref="B2027:C2027"/>
    <mergeCell ref="D2027:E2027"/>
    <mergeCell ref="F2027:G2027"/>
    <mergeCell ref="B2028:C2028"/>
    <mergeCell ref="D2028:E2028"/>
    <mergeCell ref="F2028:G2028"/>
    <mergeCell ref="B2029:C2029"/>
    <mergeCell ref="D2029:E2029"/>
    <mergeCell ref="F2029:G2029"/>
    <mergeCell ref="C2022:F2022"/>
    <mergeCell ref="B2023:D2023"/>
    <mergeCell ref="F2023:H2023"/>
    <mergeCell ref="C2024:D2024"/>
    <mergeCell ref="G2024:H2024"/>
    <mergeCell ref="C2025:D2025"/>
    <mergeCell ref="G2025:H2025"/>
    <mergeCell ref="B2026:C2026"/>
    <mergeCell ref="D2026:E2026"/>
    <mergeCell ref="F2026:G2026"/>
    <mergeCell ref="B1986:C1986"/>
    <mergeCell ref="D1986:E1986"/>
    <mergeCell ref="F1986:G1986"/>
    <mergeCell ref="B1987:C1987"/>
    <mergeCell ref="D1987:E1987"/>
    <mergeCell ref="F1987:G1987"/>
    <mergeCell ref="A1988:H1988"/>
    <mergeCell ref="C2011:D2011"/>
    <mergeCell ref="G2011:H2011"/>
    <mergeCell ref="B1983:C1983"/>
    <mergeCell ref="D1983:E1983"/>
    <mergeCell ref="F1983:G1983"/>
    <mergeCell ref="B1984:C1984"/>
    <mergeCell ref="D1984:E1984"/>
    <mergeCell ref="F1984:G1984"/>
    <mergeCell ref="B1985:C1985"/>
    <mergeCell ref="D1985:E1985"/>
    <mergeCell ref="F1985:G1985"/>
    <mergeCell ref="A1945:H1945"/>
    <mergeCell ref="C1968:D1968"/>
    <mergeCell ref="G1968:H1968"/>
    <mergeCell ref="C1979:F1979"/>
    <mergeCell ref="B1980:D1980"/>
    <mergeCell ref="F1980:H1980"/>
    <mergeCell ref="C1981:D1981"/>
    <mergeCell ref="G1981:H1981"/>
    <mergeCell ref="C1982:D1982"/>
    <mergeCell ref="G1982:H1982"/>
    <mergeCell ref="B1942:C1942"/>
    <mergeCell ref="D1942:E1942"/>
    <mergeCell ref="F1942:G1942"/>
    <mergeCell ref="B1943:C1943"/>
    <mergeCell ref="D1943:E1943"/>
    <mergeCell ref="F1943:G1943"/>
    <mergeCell ref="B1944:C1944"/>
    <mergeCell ref="D1944:E1944"/>
    <mergeCell ref="F1944:G1944"/>
    <mergeCell ref="C1938:D1938"/>
    <mergeCell ref="G1938:H1938"/>
    <mergeCell ref="C1939:D1939"/>
    <mergeCell ref="G1939:H1939"/>
    <mergeCell ref="B1940:C1940"/>
    <mergeCell ref="D1940:E1940"/>
    <mergeCell ref="F1940:G1940"/>
    <mergeCell ref="B1941:C1941"/>
    <mergeCell ref="D1941:E1941"/>
    <mergeCell ref="F1941:G1941"/>
    <mergeCell ref="B1901:C1901"/>
    <mergeCell ref="D1901:E1901"/>
    <mergeCell ref="F1901:G1901"/>
    <mergeCell ref="A1902:H1902"/>
    <mergeCell ref="C1925:D1925"/>
    <mergeCell ref="G1925:H1925"/>
    <mergeCell ref="C1936:F1936"/>
    <mergeCell ref="B1937:D1937"/>
    <mergeCell ref="F1937:H1937"/>
    <mergeCell ref="B1898:C1898"/>
    <mergeCell ref="D1898:E1898"/>
    <mergeCell ref="F1898:G1898"/>
    <mergeCell ref="B1899:C1899"/>
    <mergeCell ref="D1899:E1899"/>
    <mergeCell ref="F1899:G1899"/>
    <mergeCell ref="B1900:C1900"/>
    <mergeCell ref="D1900:E1900"/>
    <mergeCell ref="F1900:G1900"/>
    <mergeCell ref="C1893:F1893"/>
    <mergeCell ref="B1894:D1894"/>
    <mergeCell ref="F1894:H1894"/>
    <mergeCell ref="C1895:D1895"/>
    <mergeCell ref="G1895:H1895"/>
    <mergeCell ref="C1896:D1896"/>
    <mergeCell ref="G1896:H1896"/>
    <mergeCell ref="B1897:C1897"/>
    <mergeCell ref="D1897:E1897"/>
    <mergeCell ref="F1897:G1897"/>
    <mergeCell ref="B1857:C1857"/>
    <mergeCell ref="D1857:E1857"/>
    <mergeCell ref="F1857:G1857"/>
    <mergeCell ref="B1858:C1858"/>
    <mergeCell ref="D1858:E1858"/>
    <mergeCell ref="F1858:G1858"/>
    <mergeCell ref="A1859:H1859"/>
    <mergeCell ref="C1882:D1882"/>
    <mergeCell ref="G1882:H1882"/>
    <mergeCell ref="B1854:C1854"/>
    <mergeCell ref="D1854:E1854"/>
    <mergeCell ref="F1854:G1854"/>
    <mergeCell ref="B1855:C1855"/>
    <mergeCell ref="D1855:E1855"/>
    <mergeCell ref="F1855:G1855"/>
    <mergeCell ref="B1856:C1856"/>
    <mergeCell ref="D1856:E1856"/>
    <mergeCell ref="F1856:G1856"/>
    <mergeCell ref="A1816:H1816"/>
    <mergeCell ref="C1839:D1839"/>
    <mergeCell ref="G1839:H1839"/>
    <mergeCell ref="C1850:F1850"/>
    <mergeCell ref="B1851:D1851"/>
    <mergeCell ref="F1851:H1851"/>
    <mergeCell ref="C1852:D1852"/>
    <mergeCell ref="G1852:H1852"/>
    <mergeCell ref="C1853:D1853"/>
    <mergeCell ref="G1853:H1853"/>
    <mergeCell ref="B1813:C1813"/>
    <mergeCell ref="D1813:E1813"/>
    <mergeCell ref="F1813:G1813"/>
    <mergeCell ref="B1814:C1814"/>
    <mergeCell ref="D1814:E1814"/>
    <mergeCell ref="F1814:G1814"/>
    <mergeCell ref="B1815:C1815"/>
    <mergeCell ref="D1815:E1815"/>
    <mergeCell ref="F1815:G1815"/>
    <mergeCell ref="C1809:D1809"/>
    <mergeCell ref="G1809:H1809"/>
    <mergeCell ref="C1810:D1810"/>
    <mergeCell ref="G1810:H1810"/>
    <mergeCell ref="B1811:C1811"/>
    <mergeCell ref="D1811:E1811"/>
    <mergeCell ref="F1811:G1811"/>
    <mergeCell ref="B1812:C1812"/>
    <mergeCell ref="D1812:E1812"/>
    <mergeCell ref="F1812:G1812"/>
    <mergeCell ref="B1772:C1772"/>
    <mergeCell ref="D1772:E1772"/>
    <mergeCell ref="F1772:G1772"/>
    <mergeCell ref="A1773:H1773"/>
    <mergeCell ref="C1796:D1796"/>
    <mergeCell ref="G1796:H1796"/>
    <mergeCell ref="C1807:F1807"/>
    <mergeCell ref="B1808:D1808"/>
    <mergeCell ref="F1808:H1808"/>
    <mergeCell ref="B1769:C1769"/>
    <mergeCell ref="D1769:E1769"/>
    <mergeCell ref="F1769:G1769"/>
    <mergeCell ref="B1770:C1770"/>
    <mergeCell ref="D1770:E1770"/>
    <mergeCell ref="F1770:G1770"/>
    <mergeCell ref="B1771:C1771"/>
    <mergeCell ref="D1771:E1771"/>
    <mergeCell ref="F1771:G1771"/>
    <mergeCell ref="C1764:F1764"/>
    <mergeCell ref="B1765:D1765"/>
    <mergeCell ref="F1765:H1765"/>
    <mergeCell ref="C1766:D1766"/>
    <mergeCell ref="G1766:H1766"/>
    <mergeCell ref="C1767:D1767"/>
    <mergeCell ref="G1767:H1767"/>
    <mergeCell ref="B1768:C1768"/>
    <mergeCell ref="D1768:E1768"/>
    <mergeCell ref="F1768:G1768"/>
    <mergeCell ref="B1728:C1728"/>
    <mergeCell ref="D1728:E1728"/>
    <mergeCell ref="F1728:G1728"/>
    <mergeCell ref="B1729:C1729"/>
    <mergeCell ref="D1729:E1729"/>
    <mergeCell ref="F1729:G1729"/>
    <mergeCell ref="A1730:H1730"/>
    <mergeCell ref="C1753:D1753"/>
    <mergeCell ref="G1753:H1753"/>
    <mergeCell ref="B1725:C1725"/>
    <mergeCell ref="D1725:E1725"/>
    <mergeCell ref="F1725:G1725"/>
    <mergeCell ref="B1726:C1726"/>
    <mergeCell ref="D1726:E1726"/>
    <mergeCell ref="F1726:G1726"/>
    <mergeCell ref="B1727:C1727"/>
    <mergeCell ref="D1727:E1727"/>
    <mergeCell ref="F1727:G1727"/>
    <mergeCell ref="A1687:H1687"/>
    <mergeCell ref="C1710:D1710"/>
    <mergeCell ref="G1710:H1710"/>
    <mergeCell ref="C1721:F1721"/>
    <mergeCell ref="B1722:D1722"/>
    <mergeCell ref="F1722:H1722"/>
    <mergeCell ref="C1723:D1723"/>
    <mergeCell ref="G1723:H1723"/>
    <mergeCell ref="C1724:D1724"/>
    <mergeCell ref="G1724:H1724"/>
    <mergeCell ref="B1684:C1684"/>
    <mergeCell ref="D1684:E1684"/>
    <mergeCell ref="F1684:G1684"/>
    <mergeCell ref="B1685:C1685"/>
    <mergeCell ref="D1685:E1685"/>
    <mergeCell ref="F1685:G1685"/>
    <mergeCell ref="B1686:C1686"/>
    <mergeCell ref="D1686:E1686"/>
    <mergeCell ref="F1686:G1686"/>
    <mergeCell ref="C1680:D1680"/>
    <mergeCell ref="G1680:H1680"/>
    <mergeCell ref="C1681:D1681"/>
    <mergeCell ref="G1681:H1681"/>
    <mergeCell ref="B1682:C1682"/>
    <mergeCell ref="D1682:E1682"/>
    <mergeCell ref="F1682:G1682"/>
    <mergeCell ref="B1683:C1683"/>
    <mergeCell ref="D1683:E1683"/>
    <mergeCell ref="F1683:G1683"/>
    <mergeCell ref="B1643:C1643"/>
    <mergeCell ref="D1643:E1643"/>
    <mergeCell ref="F1643:G1643"/>
    <mergeCell ref="A1644:H1644"/>
    <mergeCell ref="C1667:D1667"/>
    <mergeCell ref="G1667:H1667"/>
    <mergeCell ref="C1678:F1678"/>
    <mergeCell ref="B1679:D1679"/>
    <mergeCell ref="F1679:H1679"/>
    <mergeCell ref="B1640:C1640"/>
    <mergeCell ref="D1640:E1640"/>
    <mergeCell ref="F1640:G1640"/>
    <mergeCell ref="B1641:C1641"/>
    <mergeCell ref="D1641:E1641"/>
    <mergeCell ref="F1641:G1641"/>
    <mergeCell ref="B1642:C1642"/>
    <mergeCell ref="D1642:E1642"/>
    <mergeCell ref="F1642:G1642"/>
    <mergeCell ref="C1635:F1635"/>
    <mergeCell ref="B1636:D1636"/>
    <mergeCell ref="F1636:H1636"/>
    <mergeCell ref="C1637:D1637"/>
    <mergeCell ref="G1637:H1637"/>
    <mergeCell ref="C1638:D1638"/>
    <mergeCell ref="G1638:H1638"/>
    <mergeCell ref="B1639:C1639"/>
    <mergeCell ref="D1639:E1639"/>
    <mergeCell ref="F1639:G1639"/>
    <mergeCell ref="B1599:C1599"/>
    <mergeCell ref="D1599:E1599"/>
    <mergeCell ref="F1599:G1599"/>
    <mergeCell ref="B1600:C1600"/>
    <mergeCell ref="D1600:E1600"/>
    <mergeCell ref="F1600:G1600"/>
    <mergeCell ref="A1601:H1601"/>
    <mergeCell ref="C1624:D1624"/>
    <mergeCell ref="G1624:H1624"/>
    <mergeCell ref="B1596:C1596"/>
    <mergeCell ref="D1596:E1596"/>
    <mergeCell ref="F1596:G1596"/>
    <mergeCell ref="B1597:C1597"/>
    <mergeCell ref="D1597:E1597"/>
    <mergeCell ref="F1597:G1597"/>
    <mergeCell ref="B1598:C1598"/>
    <mergeCell ref="D1598:E1598"/>
    <mergeCell ref="F1598:G1598"/>
    <mergeCell ref="A1558:H1558"/>
    <mergeCell ref="C1581:D1581"/>
    <mergeCell ref="G1581:H1581"/>
    <mergeCell ref="C1592:F1592"/>
    <mergeCell ref="B1593:D1593"/>
    <mergeCell ref="F1593:H1593"/>
    <mergeCell ref="C1594:D1594"/>
    <mergeCell ref="G1594:H1594"/>
    <mergeCell ref="C1595:D1595"/>
    <mergeCell ref="G1595:H1595"/>
    <mergeCell ref="B1555:C1555"/>
    <mergeCell ref="D1555:E1555"/>
    <mergeCell ref="F1555:G1555"/>
    <mergeCell ref="B1556:C1556"/>
    <mergeCell ref="D1556:E1556"/>
    <mergeCell ref="F1556:G1556"/>
    <mergeCell ref="B1557:C1557"/>
    <mergeCell ref="D1557:E1557"/>
    <mergeCell ref="F1557:G1557"/>
    <mergeCell ref="C1551:D1551"/>
    <mergeCell ref="G1551:H1551"/>
    <mergeCell ref="C1552:D1552"/>
    <mergeCell ref="G1552:H1552"/>
    <mergeCell ref="B1553:C1553"/>
    <mergeCell ref="D1553:E1553"/>
    <mergeCell ref="F1553:G1553"/>
    <mergeCell ref="B1554:C1554"/>
    <mergeCell ref="D1554:E1554"/>
    <mergeCell ref="F1554:G1554"/>
    <mergeCell ref="B1514:C1514"/>
    <mergeCell ref="D1514:E1514"/>
    <mergeCell ref="F1514:G1514"/>
    <mergeCell ref="A1515:H1515"/>
    <mergeCell ref="C1538:D1538"/>
    <mergeCell ref="G1538:H1538"/>
    <mergeCell ref="C1549:F1549"/>
    <mergeCell ref="B1550:D1550"/>
    <mergeCell ref="F1550:H1550"/>
    <mergeCell ref="B1511:C1511"/>
    <mergeCell ref="D1511:E1511"/>
    <mergeCell ref="F1511:G1511"/>
    <mergeCell ref="B1512:C1512"/>
    <mergeCell ref="D1512:E1512"/>
    <mergeCell ref="F1512:G1512"/>
    <mergeCell ref="B1513:C1513"/>
    <mergeCell ref="D1513:E1513"/>
    <mergeCell ref="F1513:G1513"/>
    <mergeCell ref="C1506:F1506"/>
    <mergeCell ref="B1507:D1507"/>
    <mergeCell ref="F1507:H1507"/>
    <mergeCell ref="C1508:D1508"/>
    <mergeCell ref="G1508:H1508"/>
    <mergeCell ref="C1509:D1509"/>
    <mergeCell ref="G1509:H1509"/>
    <mergeCell ref="B1510:C1510"/>
    <mergeCell ref="D1510:E1510"/>
    <mergeCell ref="F1510:G1510"/>
    <mergeCell ref="B1470:C1470"/>
    <mergeCell ref="D1470:E1470"/>
    <mergeCell ref="F1470:G1470"/>
    <mergeCell ref="B1471:C1471"/>
    <mergeCell ref="D1471:E1471"/>
    <mergeCell ref="F1471:G1471"/>
    <mergeCell ref="A1472:H1472"/>
    <mergeCell ref="C1495:D1495"/>
    <mergeCell ref="G1495:H1495"/>
    <mergeCell ref="B1467:C1467"/>
    <mergeCell ref="D1467:E1467"/>
    <mergeCell ref="F1467:G1467"/>
    <mergeCell ref="B1468:C1468"/>
    <mergeCell ref="D1468:E1468"/>
    <mergeCell ref="F1468:G1468"/>
    <mergeCell ref="B1469:C1469"/>
    <mergeCell ref="D1469:E1469"/>
    <mergeCell ref="F1469:G1469"/>
    <mergeCell ref="A1429:H1429"/>
    <mergeCell ref="C1452:D1452"/>
    <mergeCell ref="G1452:H1452"/>
    <mergeCell ref="C1463:F1463"/>
    <mergeCell ref="B1464:D1464"/>
    <mergeCell ref="F1464:H1464"/>
    <mergeCell ref="C1465:D1465"/>
    <mergeCell ref="G1465:H1465"/>
    <mergeCell ref="C1466:D1466"/>
    <mergeCell ref="G1466:H1466"/>
    <mergeCell ref="B1426:C1426"/>
    <mergeCell ref="D1426:E1426"/>
    <mergeCell ref="F1426:G1426"/>
    <mergeCell ref="B1427:C1427"/>
    <mergeCell ref="D1427:E1427"/>
    <mergeCell ref="F1427:G1427"/>
    <mergeCell ref="B1428:C1428"/>
    <mergeCell ref="D1428:E1428"/>
    <mergeCell ref="F1428:G1428"/>
    <mergeCell ref="C1422:D1422"/>
    <mergeCell ref="G1422:H1422"/>
    <mergeCell ref="C1423:D1423"/>
    <mergeCell ref="G1423:H1423"/>
    <mergeCell ref="B1424:C1424"/>
    <mergeCell ref="D1424:E1424"/>
    <mergeCell ref="F1424:G1424"/>
    <mergeCell ref="B1425:C1425"/>
    <mergeCell ref="D1425:E1425"/>
    <mergeCell ref="F1425:G1425"/>
    <mergeCell ref="B1385:C1385"/>
    <mergeCell ref="D1385:E1385"/>
    <mergeCell ref="F1385:G1385"/>
    <mergeCell ref="A1386:H1386"/>
    <mergeCell ref="C1409:D1409"/>
    <mergeCell ref="G1409:H1409"/>
    <mergeCell ref="C1420:F1420"/>
    <mergeCell ref="B1421:D1421"/>
    <mergeCell ref="F1421:H1421"/>
    <mergeCell ref="B1382:C1382"/>
    <mergeCell ref="D1382:E1382"/>
    <mergeCell ref="F1382:G1382"/>
    <mergeCell ref="B1383:C1383"/>
    <mergeCell ref="D1383:E1383"/>
    <mergeCell ref="F1383:G1383"/>
    <mergeCell ref="B1384:C1384"/>
    <mergeCell ref="D1384:E1384"/>
    <mergeCell ref="F1384:G1384"/>
    <mergeCell ref="C1377:F1377"/>
    <mergeCell ref="B1378:D1378"/>
    <mergeCell ref="F1378:H1378"/>
    <mergeCell ref="C1379:D1379"/>
    <mergeCell ref="G1379:H1379"/>
    <mergeCell ref="C1380:D1380"/>
    <mergeCell ref="G1380:H1380"/>
    <mergeCell ref="B1381:C1381"/>
    <mergeCell ref="D1381:E1381"/>
    <mergeCell ref="F1381:G1381"/>
    <mergeCell ref="B1341:C1341"/>
    <mergeCell ref="D1341:E1341"/>
    <mergeCell ref="F1341:G1341"/>
    <mergeCell ref="B1342:C1342"/>
    <mergeCell ref="D1342:E1342"/>
    <mergeCell ref="F1342:G1342"/>
    <mergeCell ref="A1343:H1343"/>
    <mergeCell ref="C1366:D1366"/>
    <mergeCell ref="G1366:H1366"/>
    <mergeCell ref="B1338:C1338"/>
    <mergeCell ref="D1338:E1338"/>
    <mergeCell ref="F1338:G1338"/>
    <mergeCell ref="B1339:C1339"/>
    <mergeCell ref="D1339:E1339"/>
    <mergeCell ref="F1339:G1339"/>
    <mergeCell ref="B1340:C1340"/>
    <mergeCell ref="D1340:E1340"/>
    <mergeCell ref="F1340:G1340"/>
    <mergeCell ref="A1300:H1300"/>
    <mergeCell ref="C1323:D1323"/>
    <mergeCell ref="G1323:H1323"/>
    <mergeCell ref="C1334:F1334"/>
    <mergeCell ref="B1335:D1335"/>
    <mergeCell ref="F1335:H1335"/>
    <mergeCell ref="C1336:D1336"/>
    <mergeCell ref="G1336:H1336"/>
    <mergeCell ref="C1337:D1337"/>
    <mergeCell ref="G1337:H1337"/>
    <mergeCell ref="B1297:C1297"/>
    <mergeCell ref="D1297:E1297"/>
    <mergeCell ref="F1297:G1297"/>
    <mergeCell ref="B1298:C1298"/>
    <mergeCell ref="D1298:E1298"/>
    <mergeCell ref="F1298:G1298"/>
    <mergeCell ref="B1299:C1299"/>
    <mergeCell ref="D1299:E1299"/>
    <mergeCell ref="F1299:G1299"/>
    <mergeCell ref="C1293:D1293"/>
    <mergeCell ref="G1293:H1293"/>
    <mergeCell ref="C1294:D1294"/>
    <mergeCell ref="G1294:H1294"/>
    <mergeCell ref="B1295:C1295"/>
    <mergeCell ref="D1295:E1295"/>
    <mergeCell ref="F1295:G1295"/>
    <mergeCell ref="B1296:C1296"/>
    <mergeCell ref="D1296:E1296"/>
    <mergeCell ref="F1296:G1296"/>
    <mergeCell ref="B1256:C1256"/>
    <mergeCell ref="D1256:E1256"/>
    <mergeCell ref="F1256:G1256"/>
    <mergeCell ref="A1257:H1257"/>
    <mergeCell ref="C1280:D1280"/>
    <mergeCell ref="G1280:H1280"/>
    <mergeCell ref="C1291:F1291"/>
    <mergeCell ref="B1292:D1292"/>
    <mergeCell ref="F1292:H1292"/>
    <mergeCell ref="B1253:C1253"/>
    <mergeCell ref="D1253:E1253"/>
    <mergeCell ref="F1253:G1253"/>
    <mergeCell ref="B1254:C1254"/>
    <mergeCell ref="D1254:E1254"/>
    <mergeCell ref="F1254:G1254"/>
    <mergeCell ref="B1255:C1255"/>
    <mergeCell ref="D1255:E1255"/>
    <mergeCell ref="F1255:G1255"/>
    <mergeCell ref="C1248:F1248"/>
    <mergeCell ref="B1249:D1249"/>
    <mergeCell ref="F1249:H1249"/>
    <mergeCell ref="C1250:D1250"/>
    <mergeCell ref="G1250:H1250"/>
    <mergeCell ref="C1251:D1251"/>
    <mergeCell ref="G1251:H1251"/>
    <mergeCell ref="B1252:C1252"/>
    <mergeCell ref="D1252:E1252"/>
    <mergeCell ref="F1252:G1252"/>
    <mergeCell ref="B1212:C1212"/>
    <mergeCell ref="D1212:E1212"/>
    <mergeCell ref="F1212:G1212"/>
    <mergeCell ref="B1213:C1213"/>
    <mergeCell ref="D1213:E1213"/>
    <mergeCell ref="F1213:G1213"/>
    <mergeCell ref="A1214:H1214"/>
    <mergeCell ref="C1237:D1237"/>
    <mergeCell ref="G1237:H1237"/>
    <mergeCell ref="B1209:C1209"/>
    <mergeCell ref="D1209:E1209"/>
    <mergeCell ref="F1209:G1209"/>
    <mergeCell ref="B1210:C1210"/>
    <mergeCell ref="D1210:E1210"/>
    <mergeCell ref="F1210:G1210"/>
    <mergeCell ref="B1211:C1211"/>
    <mergeCell ref="D1211:E1211"/>
    <mergeCell ref="F1211:G1211"/>
    <mergeCell ref="A1171:H1171"/>
    <mergeCell ref="C1194:D1194"/>
    <mergeCell ref="G1194:H1194"/>
    <mergeCell ref="C1205:F1205"/>
    <mergeCell ref="B1206:D1206"/>
    <mergeCell ref="F1206:H1206"/>
    <mergeCell ref="C1207:D1207"/>
    <mergeCell ref="G1207:H1207"/>
    <mergeCell ref="C1208:D1208"/>
    <mergeCell ref="G1208:H1208"/>
    <mergeCell ref="B1168:C1168"/>
    <mergeCell ref="D1168:E1168"/>
    <mergeCell ref="F1168:G1168"/>
    <mergeCell ref="B1169:C1169"/>
    <mergeCell ref="D1169:E1169"/>
    <mergeCell ref="F1169:G1169"/>
    <mergeCell ref="B1170:C1170"/>
    <mergeCell ref="D1170:E1170"/>
    <mergeCell ref="F1170:G1170"/>
    <mergeCell ref="C1164:D1164"/>
    <mergeCell ref="G1164:H1164"/>
    <mergeCell ref="C1165:D1165"/>
    <mergeCell ref="G1165:H1165"/>
    <mergeCell ref="B1166:C1166"/>
    <mergeCell ref="D1166:E1166"/>
    <mergeCell ref="F1166:G1166"/>
    <mergeCell ref="B1167:C1167"/>
    <mergeCell ref="D1167:E1167"/>
    <mergeCell ref="F1167:G1167"/>
    <mergeCell ref="B1127:C1127"/>
    <mergeCell ref="D1127:E1127"/>
    <mergeCell ref="F1127:G1127"/>
    <mergeCell ref="A1128:H1128"/>
    <mergeCell ref="C1151:D1151"/>
    <mergeCell ref="G1151:H1151"/>
    <mergeCell ref="C1162:F1162"/>
    <mergeCell ref="B1163:D1163"/>
    <mergeCell ref="F1163:H1163"/>
    <mergeCell ref="B1124:C1124"/>
    <mergeCell ref="D1124:E1124"/>
    <mergeCell ref="F1124:G1124"/>
    <mergeCell ref="B1125:C1125"/>
    <mergeCell ref="D1125:E1125"/>
    <mergeCell ref="F1125:G1125"/>
    <mergeCell ref="B1126:C1126"/>
    <mergeCell ref="D1126:E1126"/>
    <mergeCell ref="F1126:G1126"/>
    <mergeCell ref="C1119:F1119"/>
    <mergeCell ref="B1120:D1120"/>
    <mergeCell ref="F1120:H1120"/>
    <mergeCell ref="C1121:D1121"/>
    <mergeCell ref="G1121:H1121"/>
    <mergeCell ref="C1122:D1122"/>
    <mergeCell ref="G1122:H1122"/>
    <mergeCell ref="B1123:C1123"/>
    <mergeCell ref="D1123:E1123"/>
    <mergeCell ref="F1123:G1123"/>
    <mergeCell ref="B1083:C1083"/>
    <mergeCell ref="D1083:E1083"/>
    <mergeCell ref="F1083:G1083"/>
    <mergeCell ref="B1084:C1084"/>
    <mergeCell ref="D1084:E1084"/>
    <mergeCell ref="F1084:G1084"/>
    <mergeCell ref="A1085:H1085"/>
    <mergeCell ref="C1108:D1108"/>
    <mergeCell ref="G1108:H1108"/>
    <mergeCell ref="B1080:C1080"/>
    <mergeCell ref="D1080:E1080"/>
    <mergeCell ref="F1080:G1080"/>
    <mergeCell ref="B1081:C1081"/>
    <mergeCell ref="D1081:E1081"/>
    <mergeCell ref="F1081:G1081"/>
    <mergeCell ref="B1082:C1082"/>
    <mergeCell ref="D1082:E1082"/>
    <mergeCell ref="F1082:G1082"/>
    <mergeCell ref="A1042:H1042"/>
    <mergeCell ref="C1065:D1065"/>
    <mergeCell ref="G1065:H1065"/>
    <mergeCell ref="C1076:F1076"/>
    <mergeCell ref="B1077:D1077"/>
    <mergeCell ref="F1077:H1077"/>
    <mergeCell ref="C1078:D1078"/>
    <mergeCell ref="G1078:H1078"/>
    <mergeCell ref="C1079:D1079"/>
    <mergeCell ref="G1079:H1079"/>
    <mergeCell ref="B1039:C1039"/>
    <mergeCell ref="D1039:E1039"/>
    <mergeCell ref="F1039:G1039"/>
    <mergeCell ref="B1040:C1040"/>
    <mergeCell ref="D1040:E1040"/>
    <mergeCell ref="F1040:G1040"/>
    <mergeCell ref="B1041:C1041"/>
    <mergeCell ref="D1041:E1041"/>
    <mergeCell ref="F1041:G1041"/>
    <mergeCell ref="C1035:D1035"/>
    <mergeCell ref="G1035:H1035"/>
    <mergeCell ref="C1036:D1036"/>
    <mergeCell ref="G1036:H1036"/>
    <mergeCell ref="B1037:C1037"/>
    <mergeCell ref="D1037:E1037"/>
    <mergeCell ref="F1037:G1037"/>
    <mergeCell ref="B1038:C1038"/>
    <mergeCell ref="D1038:E1038"/>
    <mergeCell ref="F1038:G1038"/>
    <mergeCell ref="B998:C998"/>
    <mergeCell ref="D998:E998"/>
    <mergeCell ref="F998:G998"/>
    <mergeCell ref="A999:H999"/>
    <mergeCell ref="C1022:D1022"/>
    <mergeCell ref="G1022:H1022"/>
    <mergeCell ref="C1033:F1033"/>
    <mergeCell ref="B1034:D1034"/>
    <mergeCell ref="F1034:H1034"/>
    <mergeCell ref="B995:C995"/>
    <mergeCell ref="D995:E995"/>
    <mergeCell ref="F995:G995"/>
    <mergeCell ref="B996:C996"/>
    <mergeCell ref="D996:E996"/>
    <mergeCell ref="F996:G996"/>
    <mergeCell ref="B997:C997"/>
    <mergeCell ref="D997:E997"/>
    <mergeCell ref="F997:G997"/>
    <mergeCell ref="C990:F990"/>
    <mergeCell ref="B991:D991"/>
    <mergeCell ref="F991:H991"/>
    <mergeCell ref="C992:D992"/>
    <mergeCell ref="G992:H992"/>
    <mergeCell ref="C993:D993"/>
    <mergeCell ref="G993:H993"/>
    <mergeCell ref="B994:C994"/>
    <mergeCell ref="D994:E994"/>
    <mergeCell ref="F994:G994"/>
    <mergeCell ref="A956:H956"/>
    <mergeCell ref="C979:D979"/>
    <mergeCell ref="G979:H979"/>
    <mergeCell ref="B953:C953"/>
    <mergeCell ref="D953:E953"/>
    <mergeCell ref="F953:G953"/>
    <mergeCell ref="B954:C954"/>
    <mergeCell ref="D954:E954"/>
    <mergeCell ref="F954:G954"/>
    <mergeCell ref="B955:C955"/>
    <mergeCell ref="D955:E955"/>
    <mergeCell ref="F955:G955"/>
    <mergeCell ref="D909:E909"/>
    <mergeCell ref="F909:G909"/>
    <mergeCell ref="A913:H913"/>
    <mergeCell ref="C936:D936"/>
    <mergeCell ref="G936:H936"/>
    <mergeCell ref="B948:D948"/>
    <mergeCell ref="F948:H948"/>
    <mergeCell ref="C947:F947"/>
    <mergeCell ref="C949:D949"/>
    <mergeCell ref="G949:H949"/>
    <mergeCell ref="B905:D905"/>
    <mergeCell ref="F905:H905"/>
    <mergeCell ref="C906:D906"/>
    <mergeCell ref="G906:H906"/>
    <mergeCell ref="B952:C952"/>
    <mergeCell ref="D952:E952"/>
    <mergeCell ref="F952:G952"/>
    <mergeCell ref="F912:G912"/>
    <mergeCell ref="C907:D907"/>
    <mergeCell ref="G907:H907"/>
    <mergeCell ref="B908:C908"/>
    <mergeCell ref="D908:E908"/>
    <mergeCell ref="F908:G908"/>
    <mergeCell ref="C950:D950"/>
    <mergeCell ref="G950:H950"/>
    <mergeCell ref="B910:C910"/>
    <mergeCell ref="D910:E910"/>
    <mergeCell ref="F910:G910"/>
    <mergeCell ref="B911:C911"/>
    <mergeCell ref="D911:E911"/>
    <mergeCell ref="F911:G911"/>
    <mergeCell ref="B912:C912"/>
    <mergeCell ref="D912:E912"/>
    <mergeCell ref="B909:C909"/>
    <mergeCell ref="B951:C951"/>
    <mergeCell ref="D951:E951"/>
    <mergeCell ref="F951:G951"/>
    <mergeCell ref="B866:C866"/>
    <mergeCell ref="D866:E866"/>
    <mergeCell ref="F866:G866"/>
    <mergeCell ref="B867:C867"/>
    <mergeCell ref="D867:E867"/>
    <mergeCell ref="F867:G867"/>
    <mergeCell ref="C904:F904"/>
    <mergeCell ref="B868:C868"/>
    <mergeCell ref="D868:E868"/>
    <mergeCell ref="F868:G868"/>
    <mergeCell ref="B869:C869"/>
    <mergeCell ref="D869:E869"/>
    <mergeCell ref="F869:G869"/>
    <mergeCell ref="A870:H870"/>
    <mergeCell ref="C893:D893"/>
    <mergeCell ref="G893:H893"/>
    <mergeCell ref="B862:D862"/>
    <mergeCell ref="F862:H862"/>
    <mergeCell ref="C863:D863"/>
    <mergeCell ref="G863:H863"/>
    <mergeCell ref="C864:D864"/>
    <mergeCell ref="G864:H864"/>
    <mergeCell ref="B865:C865"/>
    <mergeCell ref="D865:E865"/>
    <mergeCell ref="F865:G865"/>
    <mergeCell ref="B825:C825"/>
    <mergeCell ref="D825:E825"/>
    <mergeCell ref="F825:G825"/>
    <mergeCell ref="B826:C826"/>
    <mergeCell ref="D826:E826"/>
    <mergeCell ref="F826:G826"/>
    <mergeCell ref="A827:H827"/>
    <mergeCell ref="C850:D850"/>
    <mergeCell ref="G850:H850"/>
    <mergeCell ref="C821:D821"/>
    <mergeCell ref="G821:H821"/>
    <mergeCell ref="B822:C822"/>
    <mergeCell ref="D822:E822"/>
    <mergeCell ref="F822:G822"/>
    <mergeCell ref="B823:C823"/>
    <mergeCell ref="D823:E823"/>
    <mergeCell ref="F823:G823"/>
    <mergeCell ref="B824:C824"/>
    <mergeCell ref="D824:E824"/>
    <mergeCell ref="F824:G824"/>
    <mergeCell ref="B783:C783"/>
    <mergeCell ref="D783:E783"/>
    <mergeCell ref="F783:G783"/>
    <mergeCell ref="A784:H784"/>
    <mergeCell ref="C807:D807"/>
    <mergeCell ref="G807:H807"/>
    <mergeCell ref="B819:D819"/>
    <mergeCell ref="F819:H819"/>
    <mergeCell ref="C820:D820"/>
    <mergeCell ref="G820:H820"/>
    <mergeCell ref="B780:C780"/>
    <mergeCell ref="D780:E780"/>
    <mergeCell ref="F780:G780"/>
    <mergeCell ref="B781:C781"/>
    <mergeCell ref="D781:E781"/>
    <mergeCell ref="F781:G781"/>
    <mergeCell ref="B782:C782"/>
    <mergeCell ref="D782:E782"/>
    <mergeCell ref="F782:G782"/>
    <mergeCell ref="C818:F818"/>
    <mergeCell ref="B776:D776"/>
    <mergeCell ref="F776:H776"/>
    <mergeCell ref="C777:D777"/>
    <mergeCell ref="G777:H777"/>
    <mergeCell ref="C778:D778"/>
    <mergeCell ref="G778:H778"/>
    <mergeCell ref="B779:C779"/>
    <mergeCell ref="D779:E779"/>
    <mergeCell ref="F779:G779"/>
    <mergeCell ref="A741:H741"/>
    <mergeCell ref="C764:D764"/>
    <mergeCell ref="G764:H764"/>
    <mergeCell ref="C735:D735"/>
    <mergeCell ref="G735:H735"/>
    <mergeCell ref="B736:C736"/>
    <mergeCell ref="D736:E736"/>
    <mergeCell ref="F736:G736"/>
    <mergeCell ref="B737:C737"/>
    <mergeCell ref="D737:E737"/>
    <mergeCell ref="B739:C739"/>
    <mergeCell ref="D739:E739"/>
    <mergeCell ref="F739:G739"/>
    <mergeCell ref="B740:C740"/>
    <mergeCell ref="D740:E740"/>
    <mergeCell ref="F740:G740"/>
    <mergeCell ref="F737:G737"/>
    <mergeCell ref="B738:C738"/>
    <mergeCell ref="D738:E738"/>
    <mergeCell ref="F738:G738"/>
    <mergeCell ref="C775:F775"/>
    <mergeCell ref="B697:C697"/>
    <mergeCell ref="D697:E697"/>
    <mergeCell ref="F697:G697"/>
    <mergeCell ref="A698:H698"/>
    <mergeCell ref="C721:D721"/>
    <mergeCell ref="G721:H721"/>
    <mergeCell ref="B733:D733"/>
    <mergeCell ref="F733:H733"/>
    <mergeCell ref="C734:D734"/>
    <mergeCell ref="G734:H734"/>
    <mergeCell ref="C732:F732"/>
    <mergeCell ref="B694:C694"/>
    <mergeCell ref="D694:E694"/>
    <mergeCell ref="F694:G694"/>
    <mergeCell ref="B695:C695"/>
    <mergeCell ref="D695:E695"/>
    <mergeCell ref="F695:G695"/>
    <mergeCell ref="B696:C696"/>
    <mergeCell ref="D696:E696"/>
    <mergeCell ref="F696:G696"/>
    <mergeCell ref="F690:H690"/>
    <mergeCell ref="C691:D691"/>
    <mergeCell ref="G691:H691"/>
    <mergeCell ref="C692:D692"/>
    <mergeCell ref="G692:H692"/>
    <mergeCell ref="B693:C693"/>
    <mergeCell ref="C46:D46"/>
    <mergeCell ref="G46:H46"/>
    <mergeCell ref="C47:D47"/>
    <mergeCell ref="G47:H47"/>
    <mergeCell ref="B51:C51"/>
    <mergeCell ref="D51:E51"/>
    <mergeCell ref="C649:D649"/>
    <mergeCell ref="G649:H649"/>
    <mergeCell ref="B303:D303"/>
    <mergeCell ref="F303:H303"/>
    <mergeCell ref="G262:H262"/>
    <mergeCell ref="B308:C308"/>
    <mergeCell ref="D308:E308"/>
    <mergeCell ref="F308:G308"/>
    <mergeCell ref="F346:H346"/>
    <mergeCell ref="C347:D347"/>
    <mergeCell ref="B260:D260"/>
    <mergeCell ref="F260:H260"/>
    <mergeCell ref="C262:D262"/>
    <mergeCell ref="B647:D647"/>
    <mergeCell ref="F647:H647"/>
    <mergeCell ref="C648:D648"/>
    <mergeCell ref="G648:H648"/>
    <mergeCell ref="G347:H347"/>
    <mergeCell ref="C89:D89"/>
    <mergeCell ref="G89:H89"/>
    <mergeCell ref="B174:D174"/>
    <mergeCell ref="F174:H174"/>
    <mergeCell ref="C133:D133"/>
    <mergeCell ref="G133:H133"/>
    <mergeCell ref="B137:C137"/>
    <mergeCell ref="D137:E137"/>
    <mergeCell ref="F137:G137"/>
    <mergeCell ref="C119:D119"/>
    <mergeCell ref="F131:H131"/>
    <mergeCell ref="C132:D132"/>
    <mergeCell ref="B91:C91"/>
    <mergeCell ref="D91:E91"/>
    <mergeCell ref="F91:G91"/>
    <mergeCell ref="B94:C94"/>
    <mergeCell ref="D94:E94"/>
    <mergeCell ref="F94:G94"/>
    <mergeCell ref="F51:G51"/>
    <mergeCell ref="G119:H119"/>
    <mergeCell ref="B131:D131"/>
    <mergeCell ref="G132:H132"/>
    <mergeCell ref="B134:C134"/>
    <mergeCell ref="B93:C93"/>
    <mergeCell ref="D93:E93"/>
    <mergeCell ref="B48:C48"/>
    <mergeCell ref="D48:E48"/>
    <mergeCell ref="F48:G48"/>
    <mergeCell ref="B49:C49"/>
    <mergeCell ref="D49:E49"/>
    <mergeCell ref="F49:G49"/>
    <mergeCell ref="B50:C50"/>
    <mergeCell ref="D50:E50"/>
    <mergeCell ref="F50:G50"/>
    <mergeCell ref="C4:D4"/>
    <mergeCell ref="G4:H4"/>
    <mergeCell ref="F6:G6"/>
    <mergeCell ref="B2:D2"/>
    <mergeCell ref="F2:H2"/>
    <mergeCell ref="C3:D3"/>
    <mergeCell ref="G3:H3"/>
    <mergeCell ref="B5:C5"/>
    <mergeCell ref="D5:E5"/>
    <mergeCell ref="F5:G5"/>
    <mergeCell ref="B6:C6"/>
    <mergeCell ref="D6:E6"/>
    <mergeCell ref="B7:C7"/>
    <mergeCell ref="D7:E7"/>
    <mergeCell ref="F7:G7"/>
    <mergeCell ref="B9:C9"/>
    <mergeCell ref="D9:E9"/>
    <mergeCell ref="F9:G9"/>
    <mergeCell ref="B8:C8"/>
    <mergeCell ref="D8:E8"/>
    <mergeCell ref="F8:G8"/>
    <mergeCell ref="A10:H10"/>
    <mergeCell ref="C33:D33"/>
    <mergeCell ref="B263:C263"/>
    <mergeCell ref="D263:E263"/>
    <mergeCell ref="F263:G263"/>
    <mergeCell ref="B135:C135"/>
    <mergeCell ref="D135:E135"/>
    <mergeCell ref="F135:G135"/>
    <mergeCell ref="B136:C136"/>
    <mergeCell ref="D136:E136"/>
    <mergeCell ref="F136:G136"/>
    <mergeCell ref="B95:C95"/>
    <mergeCell ref="D95:E95"/>
    <mergeCell ref="F95:G95"/>
    <mergeCell ref="A96:H96"/>
    <mergeCell ref="B179:C179"/>
    <mergeCell ref="D179:E179"/>
    <mergeCell ref="F179:G179"/>
    <mergeCell ref="B180:C180"/>
    <mergeCell ref="D180:E180"/>
    <mergeCell ref="B178:C178"/>
    <mergeCell ref="D178:E178"/>
    <mergeCell ref="F178:G178"/>
    <mergeCell ref="C175:D175"/>
    <mergeCell ref="C176:D176"/>
    <mergeCell ref="G176:H176"/>
    <mergeCell ref="B217:D217"/>
    <mergeCell ref="F217:H217"/>
    <mergeCell ref="C218:D218"/>
    <mergeCell ref="B224:C224"/>
    <mergeCell ref="D224:E224"/>
    <mergeCell ref="F224:G224"/>
    <mergeCell ref="B181:C181"/>
    <mergeCell ref="D181:E181"/>
    <mergeCell ref="B264:C264"/>
    <mergeCell ref="D264:E264"/>
    <mergeCell ref="F264:G264"/>
    <mergeCell ref="F134:G134"/>
    <mergeCell ref="B52:C52"/>
    <mergeCell ref="D134:E134"/>
    <mergeCell ref="D52:E52"/>
    <mergeCell ref="F52:G52"/>
    <mergeCell ref="C261:D261"/>
    <mergeCell ref="G261:H261"/>
    <mergeCell ref="F93:G93"/>
    <mergeCell ref="B88:D88"/>
    <mergeCell ref="F88:H88"/>
    <mergeCell ref="B92:C92"/>
    <mergeCell ref="D92:E92"/>
    <mergeCell ref="F92:G92"/>
    <mergeCell ref="A53:H53"/>
    <mergeCell ref="C76:D76"/>
    <mergeCell ref="G76:H76"/>
    <mergeCell ref="C90:D90"/>
    <mergeCell ref="G90:H90"/>
    <mergeCell ref="B138:C138"/>
    <mergeCell ref="D138:E138"/>
    <mergeCell ref="F138:G138"/>
    <mergeCell ref="F180:G180"/>
    <mergeCell ref="A139:H139"/>
    <mergeCell ref="C162:D162"/>
    <mergeCell ref="G162:H162"/>
    <mergeCell ref="G175:H175"/>
    <mergeCell ref="B177:C177"/>
    <mergeCell ref="D177:E177"/>
    <mergeCell ref="F177:G177"/>
    <mergeCell ref="B439:C439"/>
    <mergeCell ref="D439:E439"/>
    <mergeCell ref="F439:G439"/>
    <mergeCell ref="G420:H420"/>
    <mergeCell ref="B394:C394"/>
    <mergeCell ref="D394:E394"/>
    <mergeCell ref="F394:G394"/>
    <mergeCell ref="B395:C395"/>
    <mergeCell ref="D395:E395"/>
    <mergeCell ref="F395:G395"/>
    <mergeCell ref="B389:D389"/>
    <mergeCell ref="F389:H389"/>
    <mergeCell ref="C390:D390"/>
    <mergeCell ref="C433:D433"/>
    <mergeCell ref="C431:F431"/>
    <mergeCell ref="B435:C435"/>
    <mergeCell ref="D435:E435"/>
    <mergeCell ref="F435:G435"/>
    <mergeCell ref="D437:E437"/>
    <mergeCell ref="F437:G437"/>
    <mergeCell ref="B438:C438"/>
    <mergeCell ref="D438:E438"/>
    <mergeCell ref="F438:G438"/>
    <mergeCell ref="B436:C436"/>
    <mergeCell ref="D436:E436"/>
    <mergeCell ref="F436:G436"/>
    <mergeCell ref="C434:D434"/>
    <mergeCell ref="G434:H434"/>
    <mergeCell ref="G33:H33"/>
    <mergeCell ref="B45:D45"/>
    <mergeCell ref="F45:H45"/>
    <mergeCell ref="B518:D518"/>
    <mergeCell ref="F518:H518"/>
    <mergeCell ref="F350:G350"/>
    <mergeCell ref="C477:D477"/>
    <mergeCell ref="G477:H477"/>
    <mergeCell ref="C474:F474"/>
    <mergeCell ref="B393:C393"/>
    <mergeCell ref="D393:E393"/>
    <mergeCell ref="F393:G393"/>
    <mergeCell ref="B396:C396"/>
    <mergeCell ref="D396:E396"/>
    <mergeCell ref="F396:G396"/>
    <mergeCell ref="A397:H397"/>
    <mergeCell ref="D309:E309"/>
    <mergeCell ref="F309:G309"/>
    <mergeCell ref="B310:C310"/>
    <mergeCell ref="D310:E310"/>
    <mergeCell ref="C476:D476"/>
    <mergeCell ref="G476:H476"/>
    <mergeCell ref="B478:C478"/>
    <mergeCell ref="D478:E478"/>
    <mergeCell ref="F478:G478"/>
    <mergeCell ref="B475:D475"/>
    <mergeCell ref="F310:G310"/>
    <mergeCell ref="F475:H475"/>
    <mergeCell ref="C388:F388"/>
    <mergeCell ref="C334:D334"/>
    <mergeCell ref="G334:H334"/>
    <mergeCell ref="B346:D346"/>
    <mergeCell ref="B265:C265"/>
    <mergeCell ref="D265:E265"/>
    <mergeCell ref="F265:G265"/>
    <mergeCell ref="G304:H304"/>
    <mergeCell ref="B306:C306"/>
    <mergeCell ref="D306:E306"/>
    <mergeCell ref="F306:G306"/>
    <mergeCell ref="C305:D305"/>
    <mergeCell ref="G305:H305"/>
    <mergeCell ref="A268:H268"/>
    <mergeCell ref="C291:D291"/>
    <mergeCell ref="G291:H291"/>
    <mergeCell ref="C302:F302"/>
    <mergeCell ref="B266:C266"/>
    <mergeCell ref="D266:E266"/>
    <mergeCell ref="F266:G266"/>
    <mergeCell ref="B267:C267"/>
    <mergeCell ref="D267:E267"/>
    <mergeCell ref="F267:G267"/>
    <mergeCell ref="C304:D304"/>
    <mergeCell ref="F181:G181"/>
    <mergeCell ref="A182:H182"/>
    <mergeCell ref="C205:D205"/>
    <mergeCell ref="G205:H205"/>
    <mergeCell ref="G218:H218"/>
    <mergeCell ref="B220:C220"/>
    <mergeCell ref="D220:E220"/>
    <mergeCell ref="F220:G220"/>
    <mergeCell ref="B221:C221"/>
    <mergeCell ref="D221:E221"/>
    <mergeCell ref="F221:G221"/>
    <mergeCell ref="C219:D219"/>
    <mergeCell ref="G219:H219"/>
    <mergeCell ref="A225:H225"/>
    <mergeCell ref="C248:D248"/>
    <mergeCell ref="G248:H248"/>
    <mergeCell ref="B222:C222"/>
    <mergeCell ref="D222:E222"/>
    <mergeCell ref="F222:G222"/>
    <mergeCell ref="B223:C223"/>
    <mergeCell ref="D223:E223"/>
    <mergeCell ref="F223:G223"/>
    <mergeCell ref="B307:C307"/>
    <mergeCell ref="D307:E307"/>
    <mergeCell ref="F307:G307"/>
    <mergeCell ref="F349:G349"/>
    <mergeCell ref="C348:D348"/>
    <mergeCell ref="G348:H348"/>
    <mergeCell ref="B309:C309"/>
    <mergeCell ref="B349:C349"/>
    <mergeCell ref="D349:E349"/>
    <mergeCell ref="B392:C392"/>
    <mergeCell ref="D392:E392"/>
    <mergeCell ref="F392:G392"/>
    <mergeCell ref="C391:D391"/>
    <mergeCell ref="G391:H391"/>
    <mergeCell ref="C377:D377"/>
    <mergeCell ref="G377:H377"/>
    <mergeCell ref="C420:D420"/>
    <mergeCell ref="A311:H311"/>
    <mergeCell ref="B350:C350"/>
    <mergeCell ref="D350:E350"/>
    <mergeCell ref="B351:C351"/>
    <mergeCell ref="D351:E351"/>
    <mergeCell ref="F351:G351"/>
    <mergeCell ref="C345:F345"/>
    <mergeCell ref="B352:C352"/>
    <mergeCell ref="D352:E352"/>
    <mergeCell ref="F352:G352"/>
    <mergeCell ref="B353:C353"/>
    <mergeCell ref="D353:E353"/>
    <mergeCell ref="F353:G353"/>
    <mergeCell ref="A354:H354"/>
    <mergeCell ref="G390:H390"/>
    <mergeCell ref="C1:F1"/>
    <mergeCell ref="C44:F44"/>
    <mergeCell ref="C87:F87"/>
    <mergeCell ref="C130:F130"/>
    <mergeCell ref="C173:F173"/>
    <mergeCell ref="C216:F216"/>
    <mergeCell ref="F522:G522"/>
    <mergeCell ref="C520:D520"/>
    <mergeCell ref="G520:H520"/>
    <mergeCell ref="B481:C481"/>
    <mergeCell ref="D481:E481"/>
    <mergeCell ref="F481:G481"/>
    <mergeCell ref="G519:H519"/>
    <mergeCell ref="B521:C521"/>
    <mergeCell ref="D521:E521"/>
    <mergeCell ref="F521:G521"/>
    <mergeCell ref="B522:C522"/>
    <mergeCell ref="D522:E522"/>
    <mergeCell ref="B479:C479"/>
    <mergeCell ref="D479:E479"/>
    <mergeCell ref="F479:G479"/>
    <mergeCell ref="B480:C480"/>
    <mergeCell ref="D480:E480"/>
    <mergeCell ref="F480:G480"/>
    <mergeCell ref="C259:F259"/>
    <mergeCell ref="A440:H440"/>
    <mergeCell ref="C463:D463"/>
    <mergeCell ref="G463:H463"/>
    <mergeCell ref="B437:C437"/>
    <mergeCell ref="G433:H433"/>
    <mergeCell ref="B432:D432"/>
    <mergeCell ref="F432:H432"/>
    <mergeCell ref="B609:C609"/>
    <mergeCell ref="D609:E609"/>
    <mergeCell ref="F609:G609"/>
    <mergeCell ref="B610:C610"/>
    <mergeCell ref="D610:E610"/>
    <mergeCell ref="F610:G610"/>
    <mergeCell ref="B523:C523"/>
    <mergeCell ref="D523:E523"/>
    <mergeCell ref="F523:G523"/>
    <mergeCell ref="A526:H526"/>
    <mergeCell ref="B482:C482"/>
    <mergeCell ref="D482:E482"/>
    <mergeCell ref="F482:G482"/>
    <mergeCell ref="A483:H483"/>
    <mergeCell ref="C506:D506"/>
    <mergeCell ref="G506:H506"/>
    <mergeCell ref="C517:F517"/>
    <mergeCell ref="C560:F560"/>
    <mergeCell ref="C603:F603"/>
    <mergeCell ref="G563:H563"/>
    <mergeCell ref="A569:H569"/>
    <mergeCell ref="B566:C566"/>
    <mergeCell ref="D566:E566"/>
    <mergeCell ref="F566:G566"/>
    <mergeCell ref="B567:C567"/>
    <mergeCell ref="D567:E567"/>
    <mergeCell ref="F567:G567"/>
    <mergeCell ref="C549:D549"/>
    <mergeCell ref="G549:H549"/>
    <mergeCell ref="B561:D561"/>
    <mergeCell ref="F561:H561"/>
    <mergeCell ref="C562:D562"/>
    <mergeCell ref="B524:C524"/>
    <mergeCell ref="D524:E524"/>
    <mergeCell ref="F524:G524"/>
    <mergeCell ref="B525:C525"/>
    <mergeCell ref="B607:C607"/>
    <mergeCell ref="D607:E607"/>
    <mergeCell ref="F607:G607"/>
    <mergeCell ref="B608:C608"/>
    <mergeCell ref="D608:E608"/>
    <mergeCell ref="F608:G608"/>
    <mergeCell ref="C519:D519"/>
    <mergeCell ref="C592:D592"/>
    <mergeCell ref="G592:H592"/>
    <mergeCell ref="G605:H605"/>
    <mergeCell ref="C605:D605"/>
    <mergeCell ref="B604:D604"/>
    <mergeCell ref="F604:H604"/>
    <mergeCell ref="B564:C564"/>
    <mergeCell ref="D564:E564"/>
    <mergeCell ref="F564:G564"/>
    <mergeCell ref="D525:E525"/>
    <mergeCell ref="F525:G525"/>
    <mergeCell ref="B568:C568"/>
    <mergeCell ref="D568:E568"/>
    <mergeCell ref="F568:G568"/>
    <mergeCell ref="B565:C565"/>
    <mergeCell ref="D565:E565"/>
    <mergeCell ref="F565:G565"/>
    <mergeCell ref="C563:D563"/>
    <mergeCell ref="G562:H562"/>
    <mergeCell ref="C861:F861"/>
    <mergeCell ref="B611:C611"/>
    <mergeCell ref="D611:E611"/>
    <mergeCell ref="F611:G611"/>
    <mergeCell ref="C606:D606"/>
    <mergeCell ref="G606:H606"/>
    <mergeCell ref="G678:H678"/>
    <mergeCell ref="B650:C650"/>
    <mergeCell ref="D650:E650"/>
    <mergeCell ref="F650:G650"/>
    <mergeCell ref="B651:C651"/>
    <mergeCell ref="D651:E651"/>
    <mergeCell ref="F651:G651"/>
    <mergeCell ref="B652:C652"/>
    <mergeCell ref="D652:E652"/>
    <mergeCell ref="F652:G652"/>
    <mergeCell ref="D693:E693"/>
    <mergeCell ref="F693:G693"/>
    <mergeCell ref="B653:C653"/>
    <mergeCell ref="D653:E653"/>
    <mergeCell ref="F653:G653"/>
    <mergeCell ref="B690:D690"/>
    <mergeCell ref="C689:F689"/>
    <mergeCell ref="B654:C654"/>
    <mergeCell ref="D654:E654"/>
    <mergeCell ref="F654:G654"/>
    <mergeCell ref="A655:H655"/>
    <mergeCell ref="C678:D678"/>
    <mergeCell ref="C646:F646"/>
    <mergeCell ref="A612:H612"/>
    <mergeCell ref="C635:D635"/>
    <mergeCell ref="G635:H635"/>
  </mergeCells>
  <phoneticPr fontId="3"/>
  <dataValidations count="1">
    <dataValidation type="list" allowBlank="1" showInputMessage="1" showErrorMessage="1" sqref="H571:I591 H485:I505 D356:D376 H528:I548 D485:D505 D442:D462 H55:I75 H12:I32 H98:I118 D12:D32 D958:D978 D55:D75 H184:I204 D98:D118 H227:I247 D184:D204 H270:I290 D227:D247 H313:I333 D270:D290 H356:I376 D141:D161 H399:I419 D313:D333 H442:I462 D399:D419 H614:I634 D528:D548 H657:I677 D571:D591 H700:I720 D614:D634 H743:I763 D657:D677 H786:I806 D700:D720 H141:I161 D743:D763 H829:I849 H958:I978 H872:I892 D829:D849 D915:D935 D786:D806 H915:I935 D872:D892 D1001:D1021 D1044:D1064 D1087:D1107 D1130:D1150 D1173:D1193 D1216:D1236 D1259:D1279 H1001:I1021 H1044:I1064 H1087:I1107 H1130:I1150 H1173:I1193 H1216:I1236 H1259:I1279 D1302:D1322 D1345:D1365 D1388:D1408 D1431:D1451 D1474:D1494 D1517:D1537 D1560:D1580 D1603:D1623 D1646:D1666 D1689:D1709 D1732:D1752 D1775:D1795 D1818:D1838 D1861:D1881 H1302:I1322 H1345:I1365 H1388:I1408 H1431:I1451 H1474:I1494 H1517:I1537 H1560:I1580 H1603:I1623 H1646:I1666 H1689:I1709 H1732:I1752 H1775:I1795 H1818:I1838 H1861:I1881 D1904:D1924 D1947:D1967 D1990:D2010 D2033:D2053 H1904:I1924 H1947:I1967 H1990:I2010 H2033:I2053 D2076:D2096 D2119:D2139 D2162:D2182 H2076:I2096 H2119:I2139 H2162:I2182">
      <formula1>"○,×"</formula1>
    </dataValidation>
  </dataValidations>
  <printOptions horizontalCentered="1"/>
  <pageMargins left="0.51181102362204722" right="0.19685039370078741" top="0.35433070866141736" bottom="0.23622047244094491" header="0.11811023622047245" footer="0.11811023622047245"/>
  <pageSetup paperSize="9" orientation="portrait" r:id="rId1"/>
  <rowBreaks count="50" manualBreakCount="50">
    <brk id="43" max="7" man="1"/>
    <brk id="86" max="7" man="1"/>
    <brk id="129" max="7" man="1"/>
    <brk id="172" max="7" man="1"/>
    <brk id="215" max="7" man="1"/>
    <brk id="258" max="7" man="1"/>
    <brk id="301" max="7" man="1"/>
    <brk id="344" max="7" man="1"/>
    <brk id="387" max="7" man="1"/>
    <brk id="430" max="7" man="1"/>
    <brk id="473" max="7" man="1"/>
    <brk id="516" max="7" man="1"/>
    <brk id="559" max="7" man="1"/>
    <brk id="602" max="7" man="1"/>
    <brk id="645" max="7" man="1"/>
    <brk id="688" max="7" man="1"/>
    <brk id="731" max="7" man="1"/>
    <brk id="774" max="7" man="1"/>
    <brk id="817" max="7" man="1"/>
    <brk id="860" max="7" man="1"/>
    <brk id="903" max="7" man="1"/>
    <brk id="946" max="7" man="1"/>
    <brk id="989" max="7" man="1"/>
    <brk id="1032" max="7" man="1"/>
    <brk id="1075" max="7" man="1"/>
    <brk id="1118" max="7" man="1"/>
    <brk id="1161" max="7" man="1"/>
    <brk id="1204" max="7" man="1"/>
    <brk id="1247" max="7" man="1"/>
    <brk id="1290" max="7" man="1"/>
    <brk id="1333" max="7" man="1"/>
    <brk id="1376" max="7" man="1"/>
    <brk id="1419" max="7" man="1"/>
    <brk id="1462" max="7" man="1"/>
    <brk id="1505" max="7" man="1"/>
    <brk id="1548" max="7" man="1"/>
    <brk id="1591" max="7" man="1"/>
    <brk id="1634" max="7" man="1"/>
    <brk id="1677" max="7" man="1"/>
    <brk id="1720" max="7" man="1"/>
    <brk id="1763" max="7" man="1"/>
    <brk id="1806" max="7" man="1"/>
    <brk id="1849" max="7" man="1"/>
    <brk id="1892" max="7" man="1"/>
    <brk id="1935" max="7" man="1"/>
    <brk id="1978" max="7" man="1"/>
    <brk id="2021" max="7" man="1"/>
    <brk id="2064" max="7" man="1"/>
    <brk id="2107" max="7" man="1"/>
    <brk id="2150"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参加者名簿!$A$3:$A$101</xm:f>
          </x14:formula1>
          <xm:sqref>A98:A118 A958:A978 E872:E892 E829:E849 A829:A849 E915:E935 A915:A935 E786:E806 A786:A806 E743:E763 A743:A763 E700:E720 A700:A720 E657:E677 A657:A677 E614:E634 A614:A634 E571:E591 A571:A591 E528:E548 A528:A548 E485:E505 A485:A505 E442:E462 A442:A462 E399:E419 A399:A419 E356:E376 A356:A376 E313:E333 A313:A333 E270:E290 A270:A290 E227:E247 A227:A247 E184:E204 A184:A204 E141:E161 A141:A161 E98:E118 E958:E978 E55:E75 A55:A75 E12:E32 A12:A32 A872:A892 A1001:A1021 A1044:A1064 A1087:A1107 A1130:A1150 A1173:A1193 A1216:A1236 A1259:A1279 E1001:E1021 E1044:E1064 E1087:E1107 E1130:E1150 E1173:E1193 E1216:E1236 E1259:E1279 A1302:A1322 A1345:A1365 A1388:A1408 A1431:A1451 A1474:A1494 A1517:A1537 A1560:A1580 A1603:A1623 A1646:A1666 A1689:A1709 A1732:A1752 A1775:A1795 A1818:A1838 A1861:A1881 E1302:E1322 E1345:E1365 E1388:E1408 E1431:E1451 E1474:E1494 E1517:E1537 E1560:E1580 E1603:E1623 E1646:E1666 E1689:E1709 E1732:E1752 E1775:E1795 E1818:E1838 E1861:E1881 A1904:A1924 A1947:A1967 A1990:A2010 A2033:A2053 E1904:E1924 E1947:E1967 E1990:E2010 E2033:E2053 A2076:A2096 A2119:A2139 A2162:A2182 E2076:E2096 E2119:E2139 E2162:E2182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203"/>
  <sheetViews>
    <sheetView view="pageBreakPreview" zoomScale="70" zoomScaleNormal="70" zoomScaleSheetLayoutView="70" workbookViewId="0">
      <selection activeCell="D8" sqref="D8:D10"/>
    </sheetView>
  </sheetViews>
  <sheetFormatPr defaultColWidth="9" defaultRowHeight="17.5" x14ac:dyDescent="0.2"/>
  <cols>
    <col min="1" max="1" width="5.6328125" style="368" customWidth="1"/>
    <col min="2" max="2" width="7.26953125" style="339" customWidth="1"/>
    <col min="3" max="3" width="7.7265625" style="339" customWidth="1"/>
    <col min="4" max="4" width="8" style="339" customWidth="1"/>
    <col min="5" max="5" width="6.36328125" style="339" customWidth="1"/>
    <col min="6" max="7" width="7" style="339" customWidth="1"/>
    <col min="8" max="13" width="4.90625" style="339" customWidth="1"/>
    <col min="14" max="14" width="9.08984375" style="339" customWidth="1"/>
    <col min="15" max="15" width="12.453125" style="339" customWidth="1"/>
    <col min="16" max="16" width="21" style="339" customWidth="1"/>
    <col min="17" max="17" width="26" style="339" customWidth="1"/>
    <col min="18" max="25" width="7.6328125" style="339" customWidth="1"/>
    <col min="26" max="16384" width="9" style="339"/>
  </cols>
  <sheetData>
    <row r="1" spans="1:24" ht="24" customHeight="1" x14ac:dyDescent="0.65">
      <c r="B1" s="338" t="s">
        <v>176</v>
      </c>
      <c r="C1" s="340"/>
      <c r="D1" s="340"/>
      <c r="E1" s="340"/>
      <c r="F1" s="340"/>
      <c r="G1" s="340"/>
      <c r="H1" s="340"/>
      <c r="I1" s="340"/>
      <c r="J1" s="340"/>
      <c r="K1" s="340"/>
      <c r="L1" s="340"/>
      <c r="M1" s="340"/>
      <c r="N1" s="340"/>
      <c r="Q1" s="341" t="s">
        <v>5961</v>
      </c>
      <c r="R1" s="340"/>
      <c r="S1" s="340"/>
      <c r="T1" s="340"/>
      <c r="U1" s="340"/>
      <c r="V1" s="340"/>
      <c r="W1" s="340"/>
    </row>
    <row r="2" spans="1:24" ht="27" customHeight="1" x14ac:dyDescent="0.2">
      <c r="C2" s="342"/>
      <c r="D2" s="342"/>
      <c r="E2" s="342"/>
      <c r="F2" s="343" t="s">
        <v>6145</v>
      </c>
      <c r="G2" s="342" t="str">
        <f>IF(作業日報!B1="","",作業日報!B1)</f>
        <v/>
      </c>
      <c r="H2" s="344" t="s">
        <v>5917</v>
      </c>
      <c r="I2" s="342"/>
      <c r="J2" s="342"/>
      <c r="K2" s="342"/>
      <c r="L2" s="342"/>
      <c r="N2" s="342"/>
      <c r="O2" s="342"/>
      <c r="Q2" s="369">
        <f>作業日報!B2</f>
        <v>0</v>
      </c>
    </row>
    <row r="3" spans="1:24" ht="27" customHeight="1" x14ac:dyDescent="0.2">
      <c r="B3" s="345" t="s">
        <v>5802</v>
      </c>
      <c r="C3" s="346"/>
      <c r="D3" s="346"/>
      <c r="E3" s="346"/>
      <c r="F3" s="346"/>
      <c r="G3" s="346"/>
      <c r="H3" s="346"/>
      <c r="I3" s="346"/>
      <c r="J3" s="346"/>
      <c r="K3" s="346"/>
      <c r="L3" s="346"/>
      <c r="M3" s="346"/>
      <c r="N3" s="345"/>
      <c r="O3" s="346"/>
      <c r="P3" s="346"/>
      <c r="Q3" s="346"/>
    </row>
    <row r="4" spans="1:24" s="347" customFormat="1" ht="50.25" customHeight="1" x14ac:dyDescent="0.2">
      <c r="A4" s="368"/>
      <c r="B4" s="551" t="s">
        <v>6107</v>
      </c>
      <c r="C4" s="552"/>
      <c r="D4" s="552"/>
      <c r="E4" s="552"/>
      <c r="F4" s="552"/>
      <c r="G4" s="552"/>
      <c r="H4" s="552"/>
      <c r="I4" s="552"/>
      <c r="J4" s="552"/>
      <c r="K4" s="552"/>
      <c r="L4" s="552"/>
      <c r="M4" s="552"/>
      <c r="N4" s="552"/>
      <c r="O4" s="552"/>
      <c r="P4" s="552"/>
      <c r="Q4" s="552"/>
    </row>
    <row r="5" spans="1:24" ht="19.5" customHeight="1" x14ac:dyDescent="0.2">
      <c r="B5" s="553" t="s">
        <v>175</v>
      </c>
      <c r="C5" s="553"/>
      <c r="D5" s="553"/>
      <c r="E5" s="554" t="s">
        <v>174</v>
      </c>
      <c r="F5" s="554"/>
      <c r="G5" s="554"/>
      <c r="H5" s="555" t="s">
        <v>5852</v>
      </c>
      <c r="I5" s="556"/>
      <c r="J5" s="556"/>
      <c r="K5" s="556"/>
      <c r="L5" s="556"/>
      <c r="M5" s="556"/>
      <c r="N5" s="554" t="s">
        <v>12</v>
      </c>
      <c r="O5" s="554"/>
      <c r="P5" s="554"/>
      <c r="Q5" s="553" t="s">
        <v>5853</v>
      </c>
      <c r="R5" s="563"/>
      <c r="S5" s="564"/>
      <c r="T5" s="564"/>
      <c r="U5" s="564"/>
      <c r="V5" s="564"/>
      <c r="W5" s="564"/>
      <c r="X5" s="564"/>
    </row>
    <row r="6" spans="1:24" ht="18" customHeight="1" x14ac:dyDescent="0.2">
      <c r="B6" s="553" t="s">
        <v>5898</v>
      </c>
      <c r="C6" s="554" t="s">
        <v>173</v>
      </c>
      <c r="D6" s="554"/>
      <c r="E6" s="554" t="s">
        <v>31</v>
      </c>
      <c r="F6" s="553" t="s">
        <v>172</v>
      </c>
      <c r="G6" s="553" t="s">
        <v>171</v>
      </c>
      <c r="H6" s="557"/>
      <c r="I6" s="558"/>
      <c r="J6" s="558"/>
      <c r="K6" s="558"/>
      <c r="L6" s="558"/>
      <c r="M6" s="558"/>
      <c r="N6" s="554" t="s">
        <v>178</v>
      </c>
      <c r="O6" s="553" t="s">
        <v>5</v>
      </c>
      <c r="P6" s="554" t="s">
        <v>13</v>
      </c>
      <c r="Q6" s="554"/>
      <c r="R6" s="563"/>
      <c r="S6" s="564"/>
      <c r="T6" s="564"/>
      <c r="U6" s="564"/>
      <c r="V6" s="564"/>
      <c r="W6" s="564"/>
      <c r="X6" s="564"/>
    </row>
    <row r="7" spans="1:24" ht="21" customHeight="1" x14ac:dyDescent="0.2">
      <c r="A7" s="368" t="s">
        <v>6108</v>
      </c>
      <c r="B7" s="553"/>
      <c r="C7" s="348" t="s">
        <v>170</v>
      </c>
      <c r="D7" s="348" t="s">
        <v>173</v>
      </c>
      <c r="E7" s="554"/>
      <c r="F7" s="553"/>
      <c r="G7" s="554"/>
      <c r="H7" s="559"/>
      <c r="I7" s="560"/>
      <c r="J7" s="560"/>
      <c r="K7" s="560"/>
      <c r="L7" s="560"/>
      <c r="M7" s="560"/>
      <c r="N7" s="554"/>
      <c r="O7" s="553"/>
      <c r="P7" s="554"/>
      <c r="Q7" s="554"/>
      <c r="R7" s="563"/>
      <c r="S7" s="564"/>
      <c r="T7" s="564"/>
      <c r="U7" s="564"/>
      <c r="V7" s="564"/>
      <c r="W7" s="564"/>
      <c r="X7" s="564"/>
    </row>
    <row r="8" spans="1:24" ht="12" customHeight="1" x14ac:dyDescent="0.2">
      <c r="A8" s="550">
        <v>1</v>
      </c>
      <c r="B8" s="541" t="str">
        <f>IF(VLOOKUP($A8,作業日報!$I:$T,2,FALSE)=0,"",VLOOKUP($A8,作業日報!$I:$T,2,FALSE))</f>
        <v/>
      </c>
      <c r="C8" s="544" t="str">
        <f>IF(VLOOKUP($A8,作業日報!$I:$T,3,FALSE)=0,"",VLOOKUP($A8,作業日報!$I:$T,3,FALSE))</f>
        <v/>
      </c>
      <c r="D8" s="547" t="str">
        <f>IF(ISERROR(VLOOKUP($A8,作業日報!$I:$T,4,FALSE))=TRUE,"",VLOOKUP($A8,作業日報!$I:$T,4,FALSE))</f>
        <v/>
      </c>
      <c r="E8" s="529" t="str">
        <f>IF(VLOOKUP($A8,作業日報!$I:$T,5,FALSE)=0,"",VLOOKUP($A8,作業日報!$I:$T,5,FALSE))</f>
        <v/>
      </c>
      <c r="F8" s="529" t="str">
        <f>IF(VLOOKUP($A8,作業日報!$I:$T,6,FALSE)=0,"",VLOOKUP($A8,作業日報!$I:$T,6,FALSE))</f>
        <v/>
      </c>
      <c r="G8" s="535" t="str">
        <f>IF(E8="","",IF(AND(E8&gt;1,F8=""),E8,SUM(E8+F8)))</f>
        <v/>
      </c>
      <c r="H8" s="538" t="str">
        <f>IF(VLOOKUP($A8,作業日報!$I:$T,7,FALSE)=0,"",VLOOKUP($A8,作業日報!$I:$T,7,FALSE))</f>
        <v/>
      </c>
      <c r="I8" s="538" t="str">
        <f>IF(VLOOKUP($A8,作業日報!$I:$T,8,FALSE)=0,"",VLOOKUP($A8,作業日報!$I:$T,8,FALSE))</f>
        <v/>
      </c>
      <c r="J8" s="538" t="str">
        <f>IF(VLOOKUP($A8,作業日報!$I:$T,9,FALSE)=0,"",VLOOKUP($A8,作業日報!$I:$T,9,FALSE))</f>
        <v/>
      </c>
      <c r="K8" s="532"/>
      <c r="L8" s="532"/>
      <c r="M8" s="532"/>
      <c r="N8" s="370" t="str">
        <f>IF(H8="","",(IFERROR(VLOOKUP($H8,【選択肢】!$K$3:$O$74,2,)," ")))</f>
        <v/>
      </c>
      <c r="O8" s="370" t="str">
        <f>IF(H8="","",(IFERROR(VLOOKUP($H8,【選択肢】!$K$3:$O$74,4,)," ")))</f>
        <v/>
      </c>
      <c r="P8" s="370" t="str">
        <f>IF(H8="","",(IFERROR(VLOOKUP($H8,【選択肢】!$K$3:$O$74,5,)," ")))</f>
        <v/>
      </c>
      <c r="Q8" s="371" t="str">
        <f>IF(VLOOKUP($A8,作業日報!$I:$T,10,FALSE)=0,"",VLOOKUP($A8,作業日報!$I:$T,10,FALSE))</f>
        <v/>
      </c>
      <c r="R8" s="349"/>
      <c r="S8" s="350"/>
      <c r="T8" s="350"/>
      <c r="U8" s="350"/>
      <c r="V8" s="350"/>
      <c r="W8" s="350"/>
      <c r="X8" s="350"/>
    </row>
    <row r="9" spans="1:24" ht="12" customHeight="1" x14ac:dyDescent="0.2">
      <c r="A9" s="550"/>
      <c r="B9" s="542"/>
      <c r="C9" s="545"/>
      <c r="D9" s="548"/>
      <c r="E9" s="530"/>
      <c r="F9" s="530"/>
      <c r="G9" s="536"/>
      <c r="H9" s="539"/>
      <c r="I9" s="539"/>
      <c r="J9" s="539"/>
      <c r="K9" s="533"/>
      <c r="L9" s="533"/>
      <c r="M9" s="533"/>
      <c r="N9" s="372" t="str">
        <f>IF(I8="","",IFERROR(VLOOKUP($I8,【選択肢】!$K$3:$O$74,2,)," "))</f>
        <v/>
      </c>
      <c r="O9" s="372" t="str">
        <f>IF(I8="","",IFERROR(VLOOKUP($I8,【選択肢】!$K$3:$O$74,4,)," "))</f>
        <v/>
      </c>
      <c r="P9" s="372" t="str">
        <f>IF(I8="","",IFERROR(VLOOKUP($I8,【選択肢】!$K$3:$O$74,5,)," "))</f>
        <v/>
      </c>
      <c r="Q9" s="373" t="str">
        <f>IF(VLOOKUP($A8,作業日報!$I:$T,11,FALSE)=0,"",VLOOKUP($A8,作業日報!$I:$T,11,FALSE))</f>
        <v/>
      </c>
      <c r="R9" s="349"/>
      <c r="S9" s="350"/>
      <c r="T9" s="350"/>
      <c r="U9" s="350"/>
      <c r="V9" s="350"/>
      <c r="W9" s="350"/>
      <c r="X9" s="350"/>
    </row>
    <row r="10" spans="1:24" ht="12" customHeight="1" x14ac:dyDescent="0.2">
      <c r="A10" s="550"/>
      <c r="B10" s="543"/>
      <c r="C10" s="546"/>
      <c r="D10" s="549"/>
      <c r="E10" s="531"/>
      <c r="F10" s="531"/>
      <c r="G10" s="537"/>
      <c r="H10" s="540"/>
      <c r="I10" s="540"/>
      <c r="J10" s="540"/>
      <c r="K10" s="534"/>
      <c r="L10" s="534"/>
      <c r="M10" s="534"/>
      <c r="N10" s="374" t="str">
        <f>IF(J8="","",IFERROR(VLOOKUP($J8,【選択肢】!$K$3:$O$74,2,)," "))</f>
        <v/>
      </c>
      <c r="O10" s="374" t="str">
        <f>IF(J8="","",IFERROR(VLOOKUP($J8,【選択肢】!$K$3:$O$74,4,)," "))</f>
        <v/>
      </c>
      <c r="P10" s="374" t="str">
        <f>IF(J8="","",IFERROR(VLOOKUP($J8,【選択肢】!$K$3:$O$74,5,)," "))</f>
        <v/>
      </c>
      <c r="Q10" s="375" t="str">
        <f>IF(VLOOKUP($A8,作業日報!$I:$T,12,FALSE)=0,"",VLOOKUP($A8,作業日報!$I:$T,12,FALSE))</f>
        <v/>
      </c>
      <c r="R10" s="349"/>
      <c r="S10" s="350"/>
      <c r="T10" s="350"/>
      <c r="U10" s="350"/>
      <c r="V10" s="350"/>
      <c r="W10" s="350"/>
      <c r="X10" s="350"/>
    </row>
    <row r="11" spans="1:24" ht="12" customHeight="1" x14ac:dyDescent="0.2">
      <c r="A11" s="550">
        <v>2</v>
      </c>
      <c r="B11" s="541" t="str">
        <f>IF(VLOOKUP($A11,作業日報!$I:$T,2,FALSE)=0,"",VLOOKUP($A11,作業日報!$I:$T,2,FALSE))</f>
        <v/>
      </c>
      <c r="C11" s="544" t="str">
        <f>IF(VLOOKUP($A11,作業日報!$I:$T,3,FALSE)=0,"",VLOOKUP($A11,作業日報!$I:$T,3,FALSE))</f>
        <v/>
      </c>
      <c r="D11" s="547" t="str">
        <f>IF(ISERROR(VLOOKUP($A11,作業日報!$I:$T,4,FALSE))=TRUE,"",VLOOKUP($A11,作業日報!$I:$T,4,FALSE))</f>
        <v/>
      </c>
      <c r="E11" s="529" t="str">
        <f>IF(VLOOKUP($A11,作業日報!$I:$T,5,FALSE)=0,"",VLOOKUP($A11,作業日報!$I:$T,5,FALSE))</f>
        <v/>
      </c>
      <c r="F11" s="529" t="str">
        <f>IF(VLOOKUP($A11,作業日報!$I:$T,6,FALSE)=0,"",VLOOKUP($A11,作業日報!$I:$T,6,FALSE))</f>
        <v/>
      </c>
      <c r="G11" s="535" t="str">
        <f>IF(E11="","",IF(AND(E11&gt;1,F11=""),E11,SUM(E11+F11)))</f>
        <v/>
      </c>
      <c r="H11" s="538" t="str">
        <f>IF(VLOOKUP($A11,作業日報!$I:$T,7,FALSE)=0,"",VLOOKUP($A11,作業日報!$I:$T,7,FALSE))</f>
        <v/>
      </c>
      <c r="I11" s="538" t="str">
        <f>IF(VLOOKUP($A11,作業日報!$I:$T,8,FALSE)=0,"",VLOOKUP($A11,作業日報!$I:$T,8,FALSE))</f>
        <v/>
      </c>
      <c r="J11" s="538" t="str">
        <f>IF(VLOOKUP($A11,作業日報!$I:$T,9,FALSE)=0,"",VLOOKUP($A11,作業日報!$I:$T,9,FALSE))</f>
        <v/>
      </c>
      <c r="K11" s="532"/>
      <c r="L11" s="532"/>
      <c r="M11" s="532"/>
      <c r="N11" s="370" t="str">
        <f>IF(H11="","",(IFERROR(VLOOKUP($H11,【選択肢】!$K$3:$O$74,2,)," ")))</f>
        <v/>
      </c>
      <c r="O11" s="370" t="str">
        <f>IF(H11="","",(IFERROR(VLOOKUP($H11,【選択肢】!$K$3:$O$74,4,)," ")))</f>
        <v/>
      </c>
      <c r="P11" s="370" t="str">
        <f>IF(H11="","",(IFERROR(VLOOKUP($H11,【選択肢】!$K$3:$O$74,5,)," ")))</f>
        <v/>
      </c>
      <c r="Q11" s="371" t="str">
        <f>IF(VLOOKUP($A11,作業日報!$I:$T,10,FALSE)=0,"",VLOOKUP($A11,作業日報!$I:$T,10,FALSE))</f>
        <v/>
      </c>
      <c r="R11" s="349"/>
      <c r="S11" s="350"/>
      <c r="T11" s="350"/>
      <c r="U11" s="350"/>
      <c r="V11" s="350"/>
      <c r="W11" s="350"/>
      <c r="X11" s="350"/>
    </row>
    <row r="12" spans="1:24" ht="12" customHeight="1" x14ac:dyDescent="0.2">
      <c r="A12" s="550"/>
      <c r="B12" s="542"/>
      <c r="C12" s="545"/>
      <c r="D12" s="548"/>
      <c r="E12" s="530"/>
      <c r="F12" s="530"/>
      <c r="G12" s="536"/>
      <c r="H12" s="539"/>
      <c r="I12" s="539"/>
      <c r="J12" s="539"/>
      <c r="K12" s="533"/>
      <c r="L12" s="533"/>
      <c r="M12" s="533"/>
      <c r="N12" s="372" t="str">
        <f>IF(I11="","",IFERROR(VLOOKUP($I11,【選択肢】!$K$3:$O$74,2,)," "))</f>
        <v/>
      </c>
      <c r="O12" s="372" t="str">
        <f>IF(I11="","",IFERROR(VLOOKUP($I11,【選択肢】!$K$3:$O$74,4,)," "))</f>
        <v/>
      </c>
      <c r="P12" s="372" t="str">
        <f>IF(I11="","",IFERROR(VLOOKUP($I11,【選択肢】!$K$3:$O$74,5,)," "))</f>
        <v/>
      </c>
      <c r="Q12" s="373" t="str">
        <f>IF(VLOOKUP($A11,作業日報!$I:$T,11,FALSE)=0,"",VLOOKUP($A11,作業日報!$I:$T,11,FALSE))</f>
        <v/>
      </c>
      <c r="R12" s="349"/>
      <c r="S12" s="350"/>
      <c r="T12" s="350"/>
      <c r="U12" s="350"/>
      <c r="V12" s="350"/>
      <c r="W12" s="350"/>
      <c r="X12" s="350"/>
    </row>
    <row r="13" spans="1:24" ht="12" customHeight="1" x14ac:dyDescent="0.2">
      <c r="A13" s="550"/>
      <c r="B13" s="543"/>
      <c r="C13" s="546"/>
      <c r="D13" s="549"/>
      <c r="E13" s="531"/>
      <c r="F13" s="531"/>
      <c r="G13" s="537"/>
      <c r="H13" s="540"/>
      <c r="I13" s="540"/>
      <c r="J13" s="540"/>
      <c r="K13" s="534"/>
      <c r="L13" s="534"/>
      <c r="M13" s="534"/>
      <c r="N13" s="374" t="str">
        <f>IF(J11="","",IFERROR(VLOOKUP($J11,【選択肢】!$K$3:$O$74,2,)," "))</f>
        <v/>
      </c>
      <c r="O13" s="374" t="str">
        <f>IF(J11="","",IFERROR(VLOOKUP($J11,【選択肢】!$K$3:$O$74,4,)," "))</f>
        <v/>
      </c>
      <c r="P13" s="374" t="str">
        <f>IF(J11="","",IFERROR(VLOOKUP($J11,【選択肢】!$K$3:$O$74,5,)," "))</f>
        <v/>
      </c>
      <c r="Q13" s="375" t="str">
        <f>IF(VLOOKUP($A11,作業日報!$I:$T,12,FALSE)=0,"",VLOOKUP($A11,作業日報!$I:$T,12,FALSE))</f>
        <v/>
      </c>
      <c r="R13" s="349"/>
      <c r="S13" s="350"/>
      <c r="T13" s="350"/>
      <c r="U13" s="350"/>
      <c r="V13" s="350"/>
      <c r="W13" s="350"/>
      <c r="X13" s="350"/>
    </row>
    <row r="14" spans="1:24" ht="12" customHeight="1" x14ac:dyDescent="0.2">
      <c r="A14" s="550">
        <v>3</v>
      </c>
      <c r="B14" s="541" t="str">
        <f>IF(VLOOKUP($A14,作業日報!$I:$T,2,FALSE)=0,"",VLOOKUP($A14,作業日報!$I:$T,2,FALSE))</f>
        <v/>
      </c>
      <c r="C14" s="544" t="str">
        <f>IF(VLOOKUP($A14,作業日報!$I:$T,3,FALSE)=0,"",VLOOKUP($A14,作業日報!$I:$T,3,FALSE))</f>
        <v/>
      </c>
      <c r="D14" s="547" t="str">
        <f>IF(ISERROR(VLOOKUP($A14,作業日報!$I:$T,4,FALSE))=TRUE,"",VLOOKUP($A14,作業日報!$I:$T,4,FALSE))</f>
        <v/>
      </c>
      <c r="E14" s="529" t="str">
        <f>IF(VLOOKUP($A14,作業日報!$I:$T,5,FALSE)=0,"",VLOOKUP($A14,作業日報!$I:$T,5,FALSE))</f>
        <v/>
      </c>
      <c r="F14" s="529" t="str">
        <f>IF(VLOOKUP($A14,作業日報!$I:$T,6,FALSE)=0,"",VLOOKUP($A14,作業日報!$I:$T,6,FALSE))</f>
        <v/>
      </c>
      <c r="G14" s="535" t="str">
        <f>IF(E14="","",IF(AND(E14&gt;1,F14=""),E14,SUM(E14+F14)))</f>
        <v/>
      </c>
      <c r="H14" s="538" t="str">
        <f>IF(VLOOKUP($A14,作業日報!$I:$T,7,FALSE)=0,"",VLOOKUP($A14,作業日報!$I:$T,7,FALSE))</f>
        <v/>
      </c>
      <c r="I14" s="538" t="str">
        <f>IF(VLOOKUP($A14,作業日報!$I:$T,8,FALSE)=0,"",VLOOKUP($A14,作業日報!$I:$T,8,FALSE))</f>
        <v/>
      </c>
      <c r="J14" s="538" t="str">
        <f>IF(VLOOKUP($A14,作業日報!$I:$T,9,FALSE)=0,"",VLOOKUP($A14,作業日報!$I:$T,9,FALSE))</f>
        <v/>
      </c>
      <c r="K14" s="532"/>
      <c r="L14" s="532"/>
      <c r="M14" s="532"/>
      <c r="N14" s="370" t="str">
        <f>IF(H14="","",(IFERROR(VLOOKUP($H14,【選択肢】!$K$3:$O$74,2,)," ")))</f>
        <v/>
      </c>
      <c r="O14" s="370" t="str">
        <f>IF(H14="","",(IFERROR(VLOOKUP($H14,【選択肢】!$K$3:$O$74,4,)," ")))</f>
        <v/>
      </c>
      <c r="P14" s="370" t="str">
        <f>IF(H14="","",(IFERROR(VLOOKUP($H14,【選択肢】!$K$3:$O$74,5,)," ")))</f>
        <v/>
      </c>
      <c r="Q14" s="371" t="str">
        <f>IF(VLOOKUP($A14,作業日報!$I:$T,10,FALSE)=0,"",VLOOKUP($A14,作業日報!$I:$T,10,FALSE))</f>
        <v/>
      </c>
      <c r="R14" s="349"/>
      <c r="S14" s="350"/>
      <c r="T14" s="350"/>
      <c r="U14" s="350"/>
      <c r="V14" s="350"/>
      <c r="W14" s="350"/>
      <c r="X14" s="350"/>
    </row>
    <row r="15" spans="1:24" ht="12" customHeight="1" x14ac:dyDescent="0.2">
      <c r="A15" s="550"/>
      <c r="B15" s="542"/>
      <c r="C15" s="545"/>
      <c r="D15" s="548"/>
      <c r="E15" s="530"/>
      <c r="F15" s="530"/>
      <c r="G15" s="536"/>
      <c r="H15" s="539"/>
      <c r="I15" s="539"/>
      <c r="J15" s="539"/>
      <c r="K15" s="533"/>
      <c r="L15" s="533"/>
      <c r="M15" s="533"/>
      <c r="N15" s="372" t="str">
        <f>IF(I14="","",IFERROR(VLOOKUP($I14,【選択肢】!$K$3:$O$74,2,)," "))</f>
        <v/>
      </c>
      <c r="O15" s="372" t="str">
        <f>IF(I14="","",IFERROR(VLOOKUP($I14,【選択肢】!$K$3:$O$74,4,)," "))</f>
        <v/>
      </c>
      <c r="P15" s="372" t="str">
        <f>IF(I14="","",IFERROR(VLOOKUP($I14,【選択肢】!$K$3:$O$74,5,)," "))</f>
        <v/>
      </c>
      <c r="Q15" s="373" t="str">
        <f>IF(VLOOKUP($A14,作業日報!$I:$T,11,FALSE)=0,"",VLOOKUP($A14,作業日報!$I:$T,11,FALSE))</f>
        <v/>
      </c>
      <c r="R15" s="349"/>
      <c r="S15" s="350"/>
      <c r="T15" s="350"/>
      <c r="U15" s="350"/>
      <c r="V15" s="350"/>
      <c r="W15" s="350"/>
      <c r="X15" s="350"/>
    </row>
    <row r="16" spans="1:24" ht="12" customHeight="1" x14ac:dyDescent="0.2">
      <c r="A16" s="550"/>
      <c r="B16" s="543"/>
      <c r="C16" s="546"/>
      <c r="D16" s="549"/>
      <c r="E16" s="531"/>
      <c r="F16" s="531"/>
      <c r="G16" s="537"/>
      <c r="H16" s="540"/>
      <c r="I16" s="540"/>
      <c r="J16" s="540"/>
      <c r="K16" s="534"/>
      <c r="L16" s="534"/>
      <c r="M16" s="534"/>
      <c r="N16" s="374" t="str">
        <f>IF(J14="","",IFERROR(VLOOKUP($J14,【選択肢】!$K$3:$O$74,2,)," "))</f>
        <v/>
      </c>
      <c r="O16" s="374" t="str">
        <f>IF(J14="","",IFERROR(VLOOKUP($J14,【選択肢】!$K$3:$O$74,4,)," "))</f>
        <v/>
      </c>
      <c r="P16" s="374" t="str">
        <f>IF(J14="","",IFERROR(VLOOKUP($J14,【選択肢】!$K$3:$O$74,5,)," "))</f>
        <v/>
      </c>
      <c r="Q16" s="375" t="str">
        <f>IF(VLOOKUP($A14,作業日報!$I:$T,12,FALSE)=0,"",VLOOKUP($A14,作業日報!$I:$T,12,FALSE))</f>
        <v/>
      </c>
      <c r="R16" s="349"/>
      <c r="S16" s="350"/>
      <c r="T16" s="350"/>
      <c r="U16" s="350"/>
      <c r="V16" s="350"/>
      <c r="W16" s="350"/>
      <c r="X16" s="350"/>
    </row>
    <row r="17" spans="1:24" ht="12" customHeight="1" x14ac:dyDescent="0.2">
      <c r="A17" s="550">
        <v>4</v>
      </c>
      <c r="B17" s="541" t="str">
        <f>IF(VLOOKUP($A17,作業日報!$I:$T,2,FALSE)=0,"",VLOOKUP($A17,作業日報!$I:$T,2,FALSE))</f>
        <v/>
      </c>
      <c r="C17" s="544" t="str">
        <f>IF(VLOOKUP($A17,作業日報!$I:$T,3,FALSE)=0,"",VLOOKUP($A17,作業日報!$I:$T,3,FALSE))</f>
        <v/>
      </c>
      <c r="D17" s="547" t="str">
        <f>IF(ISERROR(VLOOKUP($A17,作業日報!$I:$T,4,FALSE))=TRUE,"",VLOOKUP($A17,作業日報!$I:$T,4,FALSE))</f>
        <v/>
      </c>
      <c r="E17" s="529" t="str">
        <f>IF(VLOOKUP($A17,作業日報!$I:$T,5,FALSE)=0,"",VLOOKUP($A17,作業日報!$I:$T,5,FALSE))</f>
        <v/>
      </c>
      <c r="F17" s="529" t="str">
        <f>IF(VLOOKUP($A17,作業日報!$I:$T,6,FALSE)=0,"",VLOOKUP($A17,作業日報!$I:$T,6,FALSE))</f>
        <v/>
      </c>
      <c r="G17" s="535" t="str">
        <f>IF(E17="","",IF(AND(E17&gt;1,F17=""),E17,SUM(E17+F17)))</f>
        <v/>
      </c>
      <c r="H17" s="538" t="str">
        <f>IF(VLOOKUP($A17,作業日報!$I:$T,7,FALSE)=0,"",VLOOKUP($A17,作業日報!$I:$T,7,FALSE))</f>
        <v/>
      </c>
      <c r="I17" s="538" t="str">
        <f>IF(VLOOKUP($A17,作業日報!$I:$T,8,FALSE)=0,"",VLOOKUP($A17,作業日報!$I:$T,8,FALSE))</f>
        <v/>
      </c>
      <c r="J17" s="538" t="str">
        <f>IF(VLOOKUP($A17,作業日報!$I:$T,9,FALSE)=0,"",VLOOKUP($A17,作業日報!$I:$T,9,FALSE))</f>
        <v/>
      </c>
      <c r="K17" s="532"/>
      <c r="L17" s="532"/>
      <c r="M17" s="532"/>
      <c r="N17" s="370" t="str">
        <f>IF(H17="","",(IFERROR(VLOOKUP($H17,【選択肢】!$K$3:$O$74,2,)," ")))</f>
        <v/>
      </c>
      <c r="O17" s="370" t="str">
        <f>IF(H17="","",(IFERROR(VLOOKUP($H17,【選択肢】!$K$3:$O$74,4,)," ")))</f>
        <v/>
      </c>
      <c r="P17" s="370" t="str">
        <f>IF(H17="","",(IFERROR(VLOOKUP($H17,【選択肢】!$K$3:$O$74,5,)," ")))</f>
        <v/>
      </c>
      <c r="Q17" s="371" t="str">
        <f>IF(VLOOKUP($A17,作業日報!$I:$T,10,FALSE)=0,"",VLOOKUP($A17,作業日報!$I:$T,10,FALSE))</f>
        <v/>
      </c>
      <c r="R17" s="349"/>
      <c r="S17" s="350"/>
      <c r="T17" s="350"/>
      <c r="U17" s="350"/>
      <c r="V17" s="350"/>
      <c r="W17" s="350"/>
      <c r="X17" s="350"/>
    </row>
    <row r="18" spans="1:24" ht="12" customHeight="1" x14ac:dyDescent="0.2">
      <c r="A18" s="550"/>
      <c r="B18" s="542"/>
      <c r="C18" s="545"/>
      <c r="D18" s="548"/>
      <c r="E18" s="530"/>
      <c r="F18" s="530"/>
      <c r="G18" s="536"/>
      <c r="H18" s="539"/>
      <c r="I18" s="539"/>
      <c r="J18" s="539"/>
      <c r="K18" s="533"/>
      <c r="L18" s="533"/>
      <c r="M18" s="533"/>
      <c r="N18" s="372" t="str">
        <f>IF(I17="","",IFERROR(VLOOKUP($I17,【選択肢】!$K$3:$O$74,2,)," "))</f>
        <v/>
      </c>
      <c r="O18" s="372" t="str">
        <f>IF(I17="","",IFERROR(VLOOKUP($I17,【選択肢】!$K$3:$O$74,4,)," "))</f>
        <v/>
      </c>
      <c r="P18" s="372" t="str">
        <f>IF(I17="","",IFERROR(VLOOKUP($I17,【選択肢】!$K$3:$O$74,5,)," "))</f>
        <v/>
      </c>
      <c r="Q18" s="373" t="str">
        <f>IF(VLOOKUP($A17,作業日報!$I:$T,11,FALSE)=0,"",VLOOKUP($A17,作業日報!$I:$T,11,FALSE))</f>
        <v/>
      </c>
      <c r="R18" s="349"/>
      <c r="S18" s="350"/>
      <c r="T18" s="350"/>
      <c r="U18" s="350"/>
      <c r="V18" s="350"/>
      <c r="W18" s="350"/>
      <c r="X18" s="350"/>
    </row>
    <row r="19" spans="1:24" ht="12" customHeight="1" x14ac:dyDescent="0.2">
      <c r="A19" s="550"/>
      <c r="B19" s="543"/>
      <c r="C19" s="546"/>
      <c r="D19" s="549"/>
      <c r="E19" s="531"/>
      <c r="F19" s="531"/>
      <c r="G19" s="537"/>
      <c r="H19" s="540"/>
      <c r="I19" s="540"/>
      <c r="J19" s="540"/>
      <c r="K19" s="534"/>
      <c r="L19" s="534"/>
      <c r="M19" s="534"/>
      <c r="N19" s="374" t="str">
        <f>IF(J17="","",IFERROR(VLOOKUP($J17,【選択肢】!$K$3:$O$74,2,)," "))</f>
        <v/>
      </c>
      <c r="O19" s="374" t="str">
        <f>IF(J17="","",IFERROR(VLOOKUP($J17,【選択肢】!$K$3:$O$74,4,)," "))</f>
        <v/>
      </c>
      <c r="P19" s="374" t="str">
        <f>IF(J17="","",IFERROR(VLOOKUP($J17,【選択肢】!$K$3:$O$74,5,)," "))</f>
        <v/>
      </c>
      <c r="Q19" s="375" t="str">
        <f>IF(VLOOKUP($A17,作業日報!$I:$T,12,FALSE)=0,"",VLOOKUP($A17,作業日報!$I:$T,12,FALSE))</f>
        <v/>
      </c>
      <c r="R19" s="349"/>
      <c r="S19" s="350"/>
      <c r="T19" s="350"/>
      <c r="U19" s="350"/>
      <c r="V19" s="350"/>
      <c r="W19" s="350"/>
      <c r="X19" s="350"/>
    </row>
    <row r="20" spans="1:24" ht="12" customHeight="1" x14ac:dyDescent="0.2">
      <c r="A20" s="550">
        <v>5</v>
      </c>
      <c r="B20" s="541" t="str">
        <f>IF(VLOOKUP($A20,作業日報!$I:$T,2,FALSE)=0,"",VLOOKUP($A20,作業日報!$I:$T,2,FALSE))</f>
        <v/>
      </c>
      <c r="C20" s="544" t="str">
        <f>IF(VLOOKUP($A20,作業日報!$I:$T,3,FALSE)=0,"",VLOOKUP($A20,作業日報!$I:$T,3,FALSE))</f>
        <v/>
      </c>
      <c r="D20" s="547" t="str">
        <f>IF(ISERROR(VLOOKUP($A20,作業日報!$I:$T,4,FALSE))=TRUE,"",VLOOKUP($A20,作業日報!$I:$T,4,FALSE))</f>
        <v/>
      </c>
      <c r="E20" s="529" t="str">
        <f>IF(VLOOKUP($A20,作業日報!$I:$T,5,FALSE)=0,"",VLOOKUP($A20,作業日報!$I:$T,5,FALSE))</f>
        <v/>
      </c>
      <c r="F20" s="529" t="str">
        <f>IF(VLOOKUP($A20,作業日報!$I:$T,6,FALSE)=0,"",VLOOKUP($A20,作業日報!$I:$T,6,FALSE))</f>
        <v/>
      </c>
      <c r="G20" s="535" t="str">
        <f>IF(E20="","",IF(AND(E20&gt;1,F20=""),E20,SUM(E20+F20)))</f>
        <v/>
      </c>
      <c r="H20" s="538" t="str">
        <f>IF(VLOOKUP($A20,作業日報!$I:$T,7,FALSE)=0,"",VLOOKUP($A20,作業日報!$I:$T,7,FALSE))</f>
        <v/>
      </c>
      <c r="I20" s="538" t="str">
        <f>IF(VLOOKUP($A20,作業日報!$I:$T,8,FALSE)=0,"",VLOOKUP($A20,作業日報!$I:$T,8,FALSE))</f>
        <v/>
      </c>
      <c r="J20" s="538" t="str">
        <f>IF(VLOOKUP($A20,作業日報!$I:$T,9,FALSE)=0,"",VLOOKUP($A20,作業日報!$I:$T,9,FALSE))</f>
        <v/>
      </c>
      <c r="K20" s="532"/>
      <c r="L20" s="532"/>
      <c r="M20" s="532"/>
      <c r="N20" s="370" t="str">
        <f>IF(H20="","",(IFERROR(VLOOKUP($H20,【選択肢】!$K$3:$O$74,2,)," ")))</f>
        <v/>
      </c>
      <c r="O20" s="370" t="str">
        <f>IF(H20="","",(IFERROR(VLOOKUP($H20,【選択肢】!$K$3:$O$74,4,)," ")))</f>
        <v/>
      </c>
      <c r="P20" s="370" t="str">
        <f>IF(H20="","",(IFERROR(VLOOKUP($H20,【選択肢】!$K$3:$O$74,5,)," ")))</f>
        <v/>
      </c>
      <c r="Q20" s="371" t="str">
        <f>IF(VLOOKUP($A20,作業日報!$I:$T,10,FALSE)=0,"",VLOOKUP($A20,作業日報!$I:$T,10,FALSE))</f>
        <v/>
      </c>
      <c r="R20" s="349"/>
      <c r="S20" s="350"/>
      <c r="T20" s="350"/>
      <c r="U20" s="350"/>
      <c r="V20" s="350"/>
      <c r="W20" s="350"/>
      <c r="X20" s="350"/>
    </row>
    <row r="21" spans="1:24" ht="12" customHeight="1" x14ac:dyDescent="0.2">
      <c r="A21" s="550"/>
      <c r="B21" s="542"/>
      <c r="C21" s="545"/>
      <c r="D21" s="548"/>
      <c r="E21" s="530"/>
      <c r="F21" s="530"/>
      <c r="G21" s="536"/>
      <c r="H21" s="539"/>
      <c r="I21" s="539"/>
      <c r="J21" s="539"/>
      <c r="K21" s="533"/>
      <c r="L21" s="533"/>
      <c r="M21" s="533"/>
      <c r="N21" s="372" t="str">
        <f>IF(I20="","",IFERROR(VLOOKUP($I20,【選択肢】!$K$3:$O$74,2,)," "))</f>
        <v/>
      </c>
      <c r="O21" s="372" t="str">
        <f>IF(I20="","",IFERROR(VLOOKUP($I20,【選択肢】!$K$3:$O$74,4,)," "))</f>
        <v/>
      </c>
      <c r="P21" s="372" t="str">
        <f>IF(I20="","",IFERROR(VLOOKUP($I20,【選択肢】!$K$3:$O$74,5,)," "))</f>
        <v/>
      </c>
      <c r="Q21" s="373" t="str">
        <f>IF(VLOOKUP($A20,作業日報!$I:$T,11,FALSE)=0,"",VLOOKUP($A20,作業日報!$I:$T,11,FALSE))</f>
        <v/>
      </c>
      <c r="R21" s="349"/>
      <c r="S21" s="350"/>
      <c r="T21" s="350"/>
      <c r="U21" s="350"/>
      <c r="V21" s="350"/>
      <c r="W21" s="350"/>
      <c r="X21" s="350"/>
    </row>
    <row r="22" spans="1:24" ht="12" customHeight="1" x14ac:dyDescent="0.2">
      <c r="A22" s="550"/>
      <c r="B22" s="543"/>
      <c r="C22" s="546"/>
      <c r="D22" s="549"/>
      <c r="E22" s="531"/>
      <c r="F22" s="531"/>
      <c r="G22" s="537"/>
      <c r="H22" s="540"/>
      <c r="I22" s="540"/>
      <c r="J22" s="540"/>
      <c r="K22" s="534"/>
      <c r="L22" s="534"/>
      <c r="M22" s="534"/>
      <c r="N22" s="374" t="str">
        <f>IF(J20="","",IFERROR(VLOOKUP($J20,【選択肢】!$K$3:$O$74,2,)," "))</f>
        <v/>
      </c>
      <c r="O22" s="374" t="str">
        <f>IF(J20="","",IFERROR(VLOOKUP($J20,【選択肢】!$K$3:$O$74,4,)," "))</f>
        <v/>
      </c>
      <c r="P22" s="374" t="str">
        <f>IF(J20="","",IFERROR(VLOOKUP($J20,【選択肢】!$K$3:$O$74,5,)," "))</f>
        <v/>
      </c>
      <c r="Q22" s="375" t="str">
        <f>IF(VLOOKUP($A20,作業日報!$I:$T,12,FALSE)=0,"",VLOOKUP($A20,作業日報!$I:$T,12,FALSE))</f>
        <v/>
      </c>
      <c r="R22" s="349"/>
      <c r="S22" s="350"/>
      <c r="T22" s="350"/>
      <c r="U22" s="350"/>
      <c r="V22" s="350"/>
      <c r="W22" s="350"/>
      <c r="X22" s="350"/>
    </row>
    <row r="23" spans="1:24" ht="12" customHeight="1" x14ac:dyDescent="0.2">
      <c r="A23" s="550">
        <v>6</v>
      </c>
      <c r="B23" s="541" t="str">
        <f>IF(VLOOKUP($A23,作業日報!$I:$T,2,FALSE)=0,"",VLOOKUP($A23,作業日報!$I:$T,2,FALSE))</f>
        <v/>
      </c>
      <c r="C23" s="544" t="str">
        <f>IF(VLOOKUP($A23,作業日報!$I:$T,3,FALSE)=0,"",VLOOKUP($A23,作業日報!$I:$T,3,FALSE))</f>
        <v/>
      </c>
      <c r="D23" s="547" t="str">
        <f>IF(ISERROR(VLOOKUP($A23,作業日報!$I:$T,4,FALSE))=TRUE,"",VLOOKUP($A23,作業日報!$I:$T,4,FALSE))</f>
        <v/>
      </c>
      <c r="E23" s="529" t="str">
        <f>IF(VLOOKUP($A23,作業日報!$I:$T,5,FALSE)=0,"",VLOOKUP($A23,作業日報!$I:$T,5,FALSE))</f>
        <v/>
      </c>
      <c r="F23" s="529" t="str">
        <f>IF(VLOOKUP($A23,作業日報!$I:$T,6,FALSE)=0,"",VLOOKUP($A23,作業日報!$I:$T,6,FALSE))</f>
        <v/>
      </c>
      <c r="G23" s="535" t="str">
        <f>IF(E23="","",IF(AND(E23&gt;1,F23=""),E23,SUM(E23+F23)))</f>
        <v/>
      </c>
      <c r="H23" s="538" t="str">
        <f>IF(VLOOKUP($A23,作業日報!$I:$T,7,FALSE)=0,"",VLOOKUP($A23,作業日報!$I:$T,7,FALSE))</f>
        <v/>
      </c>
      <c r="I23" s="538" t="str">
        <f>IF(VLOOKUP($A23,作業日報!$I:$T,8,FALSE)=0,"",VLOOKUP($A23,作業日報!$I:$T,8,FALSE))</f>
        <v/>
      </c>
      <c r="J23" s="538" t="str">
        <f>IF(VLOOKUP($A23,作業日報!$I:$T,9,FALSE)=0,"",VLOOKUP($A23,作業日報!$I:$T,9,FALSE))</f>
        <v/>
      </c>
      <c r="K23" s="532"/>
      <c r="L23" s="532"/>
      <c r="M23" s="532"/>
      <c r="N23" s="370" t="str">
        <f>IF(H23="","",(IFERROR(VLOOKUP($H23,【選択肢】!$K$3:$O$74,2,)," ")))</f>
        <v/>
      </c>
      <c r="O23" s="370" t="str">
        <f>IF(H23="","",(IFERROR(VLOOKUP($H23,【選択肢】!$K$3:$O$74,4,)," ")))</f>
        <v/>
      </c>
      <c r="P23" s="370" t="str">
        <f>IF(H23="","",(IFERROR(VLOOKUP($H23,【選択肢】!$K$3:$O$74,5,)," ")))</f>
        <v/>
      </c>
      <c r="Q23" s="371" t="str">
        <f>IF(VLOOKUP($A23,作業日報!$I:$T,10,FALSE)=0,"",VLOOKUP($A23,作業日報!$I:$T,10,FALSE))</f>
        <v/>
      </c>
      <c r="R23" s="349"/>
      <c r="S23" s="350"/>
      <c r="T23" s="350"/>
      <c r="U23" s="350"/>
      <c r="V23" s="350"/>
      <c r="W23" s="350"/>
      <c r="X23" s="350"/>
    </row>
    <row r="24" spans="1:24" ht="12" customHeight="1" x14ac:dyDescent="0.2">
      <c r="A24" s="550"/>
      <c r="B24" s="542"/>
      <c r="C24" s="545"/>
      <c r="D24" s="548"/>
      <c r="E24" s="530"/>
      <c r="F24" s="530"/>
      <c r="G24" s="536"/>
      <c r="H24" s="539"/>
      <c r="I24" s="539"/>
      <c r="J24" s="539"/>
      <c r="K24" s="533"/>
      <c r="L24" s="533"/>
      <c r="M24" s="533"/>
      <c r="N24" s="372" t="str">
        <f>IF(I23="","",IFERROR(VLOOKUP($I23,【選択肢】!$K$3:$O$74,2,)," "))</f>
        <v/>
      </c>
      <c r="O24" s="372" t="str">
        <f>IF(I23="","",IFERROR(VLOOKUP($I23,【選択肢】!$K$3:$O$74,4,)," "))</f>
        <v/>
      </c>
      <c r="P24" s="372" t="str">
        <f>IF(I23="","",IFERROR(VLOOKUP($I23,【選択肢】!$K$3:$O$74,5,)," "))</f>
        <v/>
      </c>
      <c r="Q24" s="373" t="str">
        <f>IF(VLOOKUP($A23,作業日報!$I:$T,11,FALSE)=0,"",VLOOKUP($A23,作業日報!$I:$T,11,FALSE))</f>
        <v/>
      </c>
      <c r="R24" s="349"/>
      <c r="S24" s="350"/>
      <c r="T24" s="350"/>
      <c r="U24" s="350"/>
      <c r="V24" s="350"/>
      <c r="W24" s="350"/>
      <c r="X24" s="350"/>
    </row>
    <row r="25" spans="1:24" ht="12" customHeight="1" x14ac:dyDescent="0.2">
      <c r="A25" s="550"/>
      <c r="B25" s="543"/>
      <c r="C25" s="546"/>
      <c r="D25" s="549"/>
      <c r="E25" s="531"/>
      <c r="F25" s="531"/>
      <c r="G25" s="537"/>
      <c r="H25" s="540"/>
      <c r="I25" s="540"/>
      <c r="J25" s="540"/>
      <c r="K25" s="534"/>
      <c r="L25" s="534"/>
      <c r="M25" s="534"/>
      <c r="N25" s="374" t="str">
        <f>IF(J23="","",IFERROR(VLOOKUP($J23,【選択肢】!$K$3:$O$74,2,)," "))</f>
        <v/>
      </c>
      <c r="O25" s="374" t="str">
        <f>IF(J23="","",IFERROR(VLOOKUP($J23,【選択肢】!$K$3:$O$74,4,)," "))</f>
        <v/>
      </c>
      <c r="P25" s="374" t="str">
        <f>IF(J23="","",IFERROR(VLOOKUP($J23,【選択肢】!$K$3:$O$74,5,)," "))</f>
        <v/>
      </c>
      <c r="Q25" s="375" t="str">
        <f>IF(VLOOKUP($A23,作業日報!$I:$T,12,FALSE)=0,"",VLOOKUP($A23,作業日報!$I:$T,12,FALSE))</f>
        <v/>
      </c>
      <c r="R25" s="349"/>
      <c r="S25" s="350"/>
      <c r="T25" s="350"/>
      <c r="U25" s="350"/>
      <c r="V25" s="350"/>
      <c r="W25" s="350"/>
      <c r="X25" s="350"/>
    </row>
    <row r="26" spans="1:24" ht="12" customHeight="1" x14ac:dyDescent="0.2">
      <c r="A26" s="550">
        <v>7</v>
      </c>
      <c r="B26" s="541" t="str">
        <f>IF(VLOOKUP($A26,作業日報!$I:$T,2,FALSE)=0,"",VLOOKUP($A26,作業日報!$I:$T,2,FALSE))</f>
        <v/>
      </c>
      <c r="C26" s="544" t="str">
        <f>IF(VLOOKUP($A26,作業日報!$I:$T,3,FALSE)=0,"",VLOOKUP($A26,作業日報!$I:$T,3,FALSE))</f>
        <v/>
      </c>
      <c r="D26" s="547" t="str">
        <f>IF(ISERROR(VLOOKUP($A26,作業日報!$I:$T,4,FALSE))=TRUE,"",VLOOKUP($A26,作業日報!$I:$T,4,FALSE))</f>
        <v/>
      </c>
      <c r="E26" s="529" t="str">
        <f>IF(VLOOKUP($A26,作業日報!$I:$T,5,FALSE)=0,"",VLOOKUP($A26,作業日報!$I:$T,5,FALSE))</f>
        <v/>
      </c>
      <c r="F26" s="529" t="str">
        <f>IF(VLOOKUP($A26,作業日報!$I:$T,6,FALSE)=0,"",VLOOKUP($A26,作業日報!$I:$T,6,FALSE))</f>
        <v/>
      </c>
      <c r="G26" s="535" t="str">
        <f>IF(E26="","",IF(AND(E26&gt;1,F26=""),E26,SUM(E26+F26)))</f>
        <v/>
      </c>
      <c r="H26" s="538" t="str">
        <f>IF(VLOOKUP($A26,作業日報!$I:$T,7,FALSE)=0,"",VLOOKUP($A26,作業日報!$I:$T,7,FALSE))</f>
        <v/>
      </c>
      <c r="I26" s="538" t="str">
        <f>IF(VLOOKUP($A26,作業日報!$I:$T,8,FALSE)=0,"",VLOOKUP($A26,作業日報!$I:$T,8,FALSE))</f>
        <v/>
      </c>
      <c r="J26" s="538" t="str">
        <f>IF(VLOOKUP($A26,作業日報!$I:$T,9,FALSE)=0,"",VLOOKUP($A26,作業日報!$I:$T,9,FALSE))</f>
        <v/>
      </c>
      <c r="K26" s="532"/>
      <c r="L26" s="532"/>
      <c r="M26" s="532"/>
      <c r="N26" s="370" t="str">
        <f>IF(H26="","",(IFERROR(VLOOKUP($H26,【選択肢】!$K$3:$O$74,2,)," ")))</f>
        <v/>
      </c>
      <c r="O26" s="370" t="str">
        <f>IF(H26="","",(IFERROR(VLOOKUP($H26,【選択肢】!$K$3:$O$74,4,)," ")))</f>
        <v/>
      </c>
      <c r="P26" s="370" t="str">
        <f>IF(H26="","",(IFERROR(VLOOKUP($H26,【選択肢】!$K$3:$O$74,5,)," ")))</f>
        <v/>
      </c>
      <c r="Q26" s="371" t="str">
        <f>IF(VLOOKUP($A26,作業日報!$I:$T,10,FALSE)=0,"",VLOOKUP($A26,作業日報!$I:$T,10,FALSE))</f>
        <v/>
      </c>
      <c r="R26" s="349"/>
      <c r="S26" s="350"/>
      <c r="T26" s="350"/>
      <c r="U26" s="350"/>
      <c r="V26" s="350"/>
      <c r="W26" s="350"/>
      <c r="X26" s="350"/>
    </row>
    <row r="27" spans="1:24" ht="12" customHeight="1" x14ac:dyDescent="0.2">
      <c r="A27" s="550"/>
      <c r="B27" s="542"/>
      <c r="C27" s="545"/>
      <c r="D27" s="548"/>
      <c r="E27" s="530"/>
      <c r="F27" s="530"/>
      <c r="G27" s="536"/>
      <c r="H27" s="539"/>
      <c r="I27" s="539"/>
      <c r="J27" s="539"/>
      <c r="K27" s="533"/>
      <c r="L27" s="533"/>
      <c r="M27" s="533"/>
      <c r="N27" s="372" t="str">
        <f>IF(I26="","",IFERROR(VLOOKUP($I26,【選択肢】!$K$3:$O$74,2,)," "))</f>
        <v/>
      </c>
      <c r="O27" s="372" t="str">
        <f>IF(I26="","",IFERROR(VLOOKUP($I26,【選択肢】!$K$3:$O$74,4,)," "))</f>
        <v/>
      </c>
      <c r="P27" s="372" t="str">
        <f>IF(I26="","",IFERROR(VLOOKUP($I26,【選択肢】!$K$3:$O$74,5,)," "))</f>
        <v/>
      </c>
      <c r="Q27" s="373" t="str">
        <f>IF(VLOOKUP($A26,作業日報!$I:$T,11,FALSE)=0,"",VLOOKUP($A26,作業日報!$I:$T,11,FALSE))</f>
        <v/>
      </c>
      <c r="R27" s="349"/>
      <c r="S27" s="350"/>
      <c r="T27" s="350"/>
      <c r="U27" s="350"/>
      <c r="V27" s="350"/>
      <c r="W27" s="350"/>
      <c r="X27" s="350"/>
    </row>
    <row r="28" spans="1:24" ht="12" customHeight="1" x14ac:dyDescent="0.2">
      <c r="A28" s="550"/>
      <c r="B28" s="543"/>
      <c r="C28" s="546"/>
      <c r="D28" s="549"/>
      <c r="E28" s="531"/>
      <c r="F28" s="531"/>
      <c r="G28" s="537"/>
      <c r="H28" s="540"/>
      <c r="I28" s="540"/>
      <c r="J28" s="540"/>
      <c r="K28" s="534"/>
      <c r="L28" s="534"/>
      <c r="M28" s="534"/>
      <c r="N28" s="374" t="str">
        <f>IF(J26="","",IFERROR(VLOOKUP($J26,【選択肢】!$K$3:$O$74,2,)," "))</f>
        <v/>
      </c>
      <c r="O28" s="374" t="str">
        <f>IF(J26="","",IFERROR(VLOOKUP($J26,【選択肢】!$K$3:$O$74,4,)," "))</f>
        <v/>
      </c>
      <c r="P28" s="374" t="str">
        <f>IF(J26="","",IFERROR(VLOOKUP($J26,【選択肢】!$K$3:$O$74,5,)," "))</f>
        <v/>
      </c>
      <c r="Q28" s="375" t="str">
        <f>IF(VLOOKUP($A26,作業日報!$I:$T,12,FALSE)=0,"",VLOOKUP($A26,作業日報!$I:$T,12,FALSE))</f>
        <v/>
      </c>
      <c r="R28" s="349"/>
      <c r="S28" s="350"/>
      <c r="T28" s="350"/>
      <c r="U28" s="350"/>
      <c r="V28" s="350"/>
      <c r="W28" s="350"/>
      <c r="X28" s="350"/>
    </row>
    <row r="29" spans="1:24" ht="12" customHeight="1" x14ac:dyDescent="0.2">
      <c r="A29" s="550">
        <v>8</v>
      </c>
      <c r="B29" s="541" t="str">
        <f>IF(VLOOKUP($A29,作業日報!$I:$T,2,FALSE)=0,"",VLOOKUP($A29,作業日報!$I:$T,2,FALSE))</f>
        <v/>
      </c>
      <c r="C29" s="544" t="str">
        <f>IF(VLOOKUP($A29,作業日報!$I:$T,3,FALSE)=0,"",VLOOKUP($A29,作業日報!$I:$T,3,FALSE))</f>
        <v/>
      </c>
      <c r="D29" s="547" t="str">
        <f>IF(ISERROR(VLOOKUP($A29,作業日報!$I:$T,4,FALSE))=TRUE,"",VLOOKUP($A29,作業日報!$I:$T,4,FALSE))</f>
        <v/>
      </c>
      <c r="E29" s="529" t="str">
        <f>IF(VLOOKUP($A29,作業日報!$I:$T,5,FALSE)=0,"",VLOOKUP($A29,作業日報!$I:$T,5,FALSE))</f>
        <v/>
      </c>
      <c r="F29" s="529" t="str">
        <f>IF(VLOOKUP($A29,作業日報!$I:$T,6,FALSE)=0,"",VLOOKUP($A29,作業日報!$I:$T,6,FALSE))</f>
        <v/>
      </c>
      <c r="G29" s="535" t="str">
        <f>IF(E29="","",IF(AND(E29&gt;1,F29=""),E29,SUM(E29+F29)))</f>
        <v/>
      </c>
      <c r="H29" s="538" t="str">
        <f>IF(VLOOKUP($A29,作業日報!$I:$T,7,FALSE)=0,"",VLOOKUP($A29,作業日報!$I:$T,7,FALSE))</f>
        <v/>
      </c>
      <c r="I29" s="538" t="str">
        <f>IF(VLOOKUP($A29,作業日報!$I:$T,8,FALSE)=0,"",VLOOKUP($A29,作業日報!$I:$T,8,FALSE))</f>
        <v/>
      </c>
      <c r="J29" s="538" t="str">
        <f>IF(VLOOKUP($A29,作業日報!$I:$T,9,FALSE)=0,"",VLOOKUP($A29,作業日報!$I:$T,9,FALSE))</f>
        <v/>
      </c>
      <c r="K29" s="532"/>
      <c r="L29" s="532"/>
      <c r="M29" s="532"/>
      <c r="N29" s="370" t="str">
        <f>IF(H29="","",(IFERROR(VLOOKUP($H29,【選択肢】!$K$3:$O$74,2,)," ")))</f>
        <v/>
      </c>
      <c r="O29" s="370" t="str">
        <f>IF(H29="","",(IFERROR(VLOOKUP($H29,【選択肢】!$K$3:$O$74,4,)," ")))</f>
        <v/>
      </c>
      <c r="P29" s="370" t="str">
        <f>IF(H29="","",(IFERROR(VLOOKUP($H29,【選択肢】!$K$3:$O$74,5,)," ")))</f>
        <v/>
      </c>
      <c r="Q29" s="371" t="str">
        <f>IF(VLOOKUP($A29,作業日報!$I:$T,10,FALSE)=0,"",VLOOKUP($A29,作業日報!$I:$T,10,FALSE))</f>
        <v/>
      </c>
      <c r="R29" s="349"/>
      <c r="S29" s="350"/>
      <c r="T29" s="350"/>
      <c r="U29" s="350"/>
      <c r="V29" s="350"/>
      <c r="W29" s="350"/>
      <c r="X29" s="350"/>
    </row>
    <row r="30" spans="1:24" ht="12" customHeight="1" x14ac:dyDescent="0.2">
      <c r="A30" s="550"/>
      <c r="B30" s="542"/>
      <c r="C30" s="545"/>
      <c r="D30" s="548"/>
      <c r="E30" s="530"/>
      <c r="F30" s="530"/>
      <c r="G30" s="536"/>
      <c r="H30" s="539"/>
      <c r="I30" s="539"/>
      <c r="J30" s="539"/>
      <c r="K30" s="533"/>
      <c r="L30" s="533"/>
      <c r="M30" s="533"/>
      <c r="N30" s="372" t="str">
        <f>IF(I29="","",IFERROR(VLOOKUP($I29,【選択肢】!$K$3:$O$74,2,)," "))</f>
        <v/>
      </c>
      <c r="O30" s="372" t="str">
        <f>IF(I29="","",IFERROR(VLOOKUP($I29,【選択肢】!$K$3:$O$74,4,)," "))</f>
        <v/>
      </c>
      <c r="P30" s="372" t="str">
        <f>IF(I29="","",IFERROR(VLOOKUP($I29,【選択肢】!$K$3:$O$74,5,)," "))</f>
        <v/>
      </c>
      <c r="Q30" s="373" t="str">
        <f>IF(VLOOKUP($A29,作業日報!$I:$T,11,FALSE)=0,"",VLOOKUP($A29,作業日報!$I:$T,11,FALSE))</f>
        <v/>
      </c>
      <c r="R30" s="349"/>
      <c r="S30" s="350"/>
      <c r="T30" s="350"/>
      <c r="U30" s="350"/>
      <c r="V30" s="350"/>
      <c r="W30" s="350"/>
      <c r="X30" s="350"/>
    </row>
    <row r="31" spans="1:24" ht="12" customHeight="1" x14ac:dyDescent="0.2">
      <c r="A31" s="550"/>
      <c r="B31" s="543"/>
      <c r="C31" s="546"/>
      <c r="D31" s="549"/>
      <c r="E31" s="531"/>
      <c r="F31" s="531"/>
      <c r="G31" s="537"/>
      <c r="H31" s="540"/>
      <c r="I31" s="540"/>
      <c r="J31" s="540"/>
      <c r="K31" s="534"/>
      <c r="L31" s="534"/>
      <c r="M31" s="534"/>
      <c r="N31" s="374" t="str">
        <f>IF(J29="","",IFERROR(VLOOKUP($J29,【選択肢】!$K$3:$O$74,2,)," "))</f>
        <v/>
      </c>
      <c r="O31" s="374" t="str">
        <f>IF(J29="","",IFERROR(VLOOKUP($J29,【選択肢】!$K$3:$O$74,4,)," "))</f>
        <v/>
      </c>
      <c r="P31" s="374" t="str">
        <f>IF(J29="","",IFERROR(VLOOKUP($J29,【選択肢】!$K$3:$O$74,5,)," "))</f>
        <v/>
      </c>
      <c r="Q31" s="375" t="str">
        <f>IF(VLOOKUP($A29,作業日報!$I:$T,12,FALSE)=0,"",VLOOKUP($A29,作業日報!$I:$T,12,FALSE))</f>
        <v/>
      </c>
      <c r="R31" s="349"/>
      <c r="S31" s="350"/>
      <c r="T31" s="350"/>
      <c r="U31" s="350"/>
      <c r="V31" s="350"/>
      <c r="W31" s="350"/>
      <c r="X31" s="350"/>
    </row>
    <row r="32" spans="1:24" ht="12" customHeight="1" x14ac:dyDescent="0.2">
      <c r="A32" s="550">
        <v>9</v>
      </c>
      <c r="B32" s="541" t="str">
        <f>IF(VLOOKUP($A32,作業日報!$I:$T,2,FALSE)=0,"",VLOOKUP($A32,作業日報!$I:$T,2,FALSE))</f>
        <v/>
      </c>
      <c r="C32" s="544" t="str">
        <f>IF(VLOOKUP($A32,作業日報!$I:$T,3,FALSE)=0,"",VLOOKUP($A32,作業日報!$I:$T,3,FALSE))</f>
        <v/>
      </c>
      <c r="D32" s="547" t="str">
        <f>IF(ISERROR(VLOOKUP($A32,作業日報!$I:$T,4,FALSE))=TRUE,"",VLOOKUP($A32,作業日報!$I:$T,4,FALSE))</f>
        <v/>
      </c>
      <c r="E32" s="529" t="str">
        <f>IF(VLOOKUP($A32,作業日報!$I:$T,5,FALSE)=0,"",VLOOKUP($A32,作業日報!$I:$T,5,FALSE))</f>
        <v/>
      </c>
      <c r="F32" s="529" t="str">
        <f>IF(VLOOKUP($A32,作業日報!$I:$T,6,FALSE)=0,"",VLOOKUP($A32,作業日報!$I:$T,6,FALSE))</f>
        <v/>
      </c>
      <c r="G32" s="535" t="str">
        <f>IF(E32="","",IF(AND(E32&gt;1,F32=""),E32,SUM(E32+F32)))</f>
        <v/>
      </c>
      <c r="H32" s="538" t="str">
        <f>IF(VLOOKUP($A32,作業日報!$I:$T,7,FALSE)=0,"",VLOOKUP($A32,作業日報!$I:$T,7,FALSE))</f>
        <v/>
      </c>
      <c r="I32" s="538" t="str">
        <f>IF(VLOOKUP($A32,作業日報!$I:$T,8,FALSE)=0,"",VLOOKUP($A32,作業日報!$I:$T,8,FALSE))</f>
        <v/>
      </c>
      <c r="J32" s="538" t="str">
        <f>IF(VLOOKUP($A32,作業日報!$I:$T,9,FALSE)=0,"",VLOOKUP($A32,作業日報!$I:$T,9,FALSE))</f>
        <v/>
      </c>
      <c r="K32" s="532"/>
      <c r="L32" s="532"/>
      <c r="M32" s="532"/>
      <c r="N32" s="370" t="str">
        <f>IF(H32="","",(IFERROR(VLOOKUP($H32,【選択肢】!$K$3:$O$74,2,)," ")))</f>
        <v/>
      </c>
      <c r="O32" s="370" t="str">
        <f>IF(H32="","",(IFERROR(VLOOKUP($H32,【選択肢】!$K$3:$O$74,4,)," ")))</f>
        <v/>
      </c>
      <c r="P32" s="370" t="str">
        <f>IF(H32="","",(IFERROR(VLOOKUP($H32,【選択肢】!$K$3:$O$74,5,)," ")))</f>
        <v/>
      </c>
      <c r="Q32" s="371" t="str">
        <f>IF(VLOOKUP($A32,作業日報!$I:$T,10,FALSE)=0,"",VLOOKUP($A32,作業日報!$I:$T,10,FALSE))</f>
        <v/>
      </c>
      <c r="R32" s="349"/>
      <c r="S32" s="350"/>
      <c r="T32" s="350"/>
      <c r="U32" s="350"/>
      <c r="V32" s="350"/>
      <c r="W32" s="350"/>
      <c r="X32" s="350"/>
    </row>
    <row r="33" spans="1:24" ht="12" customHeight="1" x14ac:dyDescent="0.2">
      <c r="A33" s="550"/>
      <c r="B33" s="542"/>
      <c r="C33" s="545"/>
      <c r="D33" s="548"/>
      <c r="E33" s="530"/>
      <c r="F33" s="530"/>
      <c r="G33" s="536"/>
      <c r="H33" s="539"/>
      <c r="I33" s="539"/>
      <c r="J33" s="539"/>
      <c r="K33" s="533"/>
      <c r="L33" s="533"/>
      <c r="M33" s="533"/>
      <c r="N33" s="372" t="str">
        <f>IF(I32="","",IFERROR(VLOOKUP($I32,【選択肢】!$K$3:$O$74,2,)," "))</f>
        <v/>
      </c>
      <c r="O33" s="372" t="str">
        <f>IF(I32="","",IFERROR(VLOOKUP($I32,【選択肢】!$K$3:$O$74,4,)," "))</f>
        <v/>
      </c>
      <c r="P33" s="372" t="str">
        <f>IF(I32="","",IFERROR(VLOOKUP($I32,【選択肢】!$K$3:$O$74,5,)," "))</f>
        <v/>
      </c>
      <c r="Q33" s="373" t="str">
        <f>IF(VLOOKUP($A32,作業日報!$I:$T,11,FALSE)=0,"",VLOOKUP($A32,作業日報!$I:$T,11,FALSE))</f>
        <v/>
      </c>
      <c r="R33" s="349"/>
      <c r="S33" s="350"/>
      <c r="T33" s="350"/>
      <c r="U33" s="350"/>
      <c r="V33" s="350"/>
      <c r="W33" s="350"/>
      <c r="X33" s="350"/>
    </row>
    <row r="34" spans="1:24" ht="12" customHeight="1" x14ac:dyDescent="0.2">
      <c r="A34" s="550"/>
      <c r="B34" s="543"/>
      <c r="C34" s="546"/>
      <c r="D34" s="549"/>
      <c r="E34" s="531"/>
      <c r="F34" s="531"/>
      <c r="G34" s="537"/>
      <c r="H34" s="540"/>
      <c r="I34" s="540"/>
      <c r="J34" s="540"/>
      <c r="K34" s="534"/>
      <c r="L34" s="534"/>
      <c r="M34" s="534"/>
      <c r="N34" s="374" t="str">
        <f>IF(J32="","",IFERROR(VLOOKUP($J32,【選択肢】!$K$3:$O$74,2,)," "))</f>
        <v/>
      </c>
      <c r="O34" s="374" t="str">
        <f>IF(J32="","",IFERROR(VLOOKUP($J32,【選択肢】!$K$3:$O$74,4,)," "))</f>
        <v/>
      </c>
      <c r="P34" s="374" t="str">
        <f>IF(J32="","",IFERROR(VLOOKUP($J32,【選択肢】!$K$3:$O$74,5,)," "))</f>
        <v/>
      </c>
      <c r="Q34" s="375" t="str">
        <f>IF(VLOOKUP($A32,作業日報!$I:$T,12,FALSE)=0,"",VLOOKUP($A32,作業日報!$I:$T,12,FALSE))</f>
        <v/>
      </c>
      <c r="R34" s="349"/>
      <c r="S34" s="350"/>
      <c r="T34" s="350"/>
      <c r="U34" s="350"/>
      <c r="V34" s="350"/>
      <c r="W34" s="350"/>
      <c r="X34" s="350"/>
    </row>
    <row r="35" spans="1:24" ht="12" customHeight="1" x14ac:dyDescent="0.2">
      <c r="A35" s="550">
        <v>10</v>
      </c>
      <c r="B35" s="541" t="str">
        <f>IF(VLOOKUP($A35,作業日報!$I:$T,2,FALSE)=0,"",VLOOKUP($A35,作業日報!$I:$T,2,FALSE))</f>
        <v/>
      </c>
      <c r="C35" s="544" t="str">
        <f>IF(VLOOKUP($A35,作業日報!$I:$T,3,FALSE)=0,"",VLOOKUP($A35,作業日報!$I:$T,3,FALSE))</f>
        <v/>
      </c>
      <c r="D35" s="547" t="str">
        <f>IF(ISERROR(VLOOKUP($A35,作業日報!$I:$T,4,FALSE))=TRUE,"",VLOOKUP($A35,作業日報!$I:$T,4,FALSE))</f>
        <v/>
      </c>
      <c r="E35" s="529" t="str">
        <f>IF(VLOOKUP($A35,作業日報!$I:$T,5,FALSE)=0,"",VLOOKUP($A35,作業日報!$I:$T,5,FALSE))</f>
        <v/>
      </c>
      <c r="F35" s="529" t="str">
        <f>IF(VLOOKUP($A35,作業日報!$I:$T,6,FALSE)=0,"",VLOOKUP($A35,作業日報!$I:$T,6,FALSE))</f>
        <v/>
      </c>
      <c r="G35" s="535" t="str">
        <f>IF(E35="","",IF(AND(E35&gt;1,F35=""),E35,SUM(E35+F35)))</f>
        <v/>
      </c>
      <c r="H35" s="538" t="str">
        <f>IF(VLOOKUP($A35,作業日報!$I:$T,7,FALSE)=0,"",VLOOKUP($A35,作業日報!$I:$T,7,FALSE))</f>
        <v/>
      </c>
      <c r="I35" s="538" t="str">
        <f>IF(VLOOKUP($A35,作業日報!$I:$T,8,FALSE)=0,"",VLOOKUP($A35,作業日報!$I:$T,8,FALSE))</f>
        <v/>
      </c>
      <c r="J35" s="538" t="str">
        <f>IF(VLOOKUP($A35,作業日報!$I:$T,9,FALSE)=0,"",VLOOKUP($A35,作業日報!$I:$T,9,FALSE))</f>
        <v/>
      </c>
      <c r="K35" s="532"/>
      <c r="L35" s="532"/>
      <c r="M35" s="532"/>
      <c r="N35" s="370" t="str">
        <f>IF(H35="","",(IFERROR(VLOOKUP($H35,【選択肢】!$K$3:$O$74,2,)," ")))</f>
        <v/>
      </c>
      <c r="O35" s="370" t="str">
        <f>IF(H35="","",(IFERROR(VLOOKUP($H35,【選択肢】!$K$3:$O$74,4,)," ")))</f>
        <v/>
      </c>
      <c r="P35" s="370" t="str">
        <f>IF(H35="","",(IFERROR(VLOOKUP($H35,【選択肢】!$K$3:$O$74,5,)," ")))</f>
        <v/>
      </c>
      <c r="Q35" s="371" t="str">
        <f>IF(VLOOKUP($A35,作業日報!$I:$T,10,FALSE)=0,"",VLOOKUP($A35,作業日報!$I:$T,10,FALSE))</f>
        <v/>
      </c>
      <c r="R35" s="349"/>
      <c r="S35" s="350"/>
      <c r="T35" s="350"/>
      <c r="U35" s="350"/>
      <c r="V35" s="350"/>
      <c r="W35" s="350"/>
      <c r="X35" s="350"/>
    </row>
    <row r="36" spans="1:24" ht="12" customHeight="1" x14ac:dyDescent="0.2">
      <c r="A36" s="550"/>
      <c r="B36" s="542"/>
      <c r="C36" s="545"/>
      <c r="D36" s="548"/>
      <c r="E36" s="530"/>
      <c r="F36" s="530"/>
      <c r="G36" s="536"/>
      <c r="H36" s="539"/>
      <c r="I36" s="539"/>
      <c r="J36" s="539"/>
      <c r="K36" s="533"/>
      <c r="L36" s="533"/>
      <c r="M36" s="533"/>
      <c r="N36" s="372" t="str">
        <f>IF(I35="","",IFERROR(VLOOKUP($I35,【選択肢】!$K$3:$O$74,2,)," "))</f>
        <v/>
      </c>
      <c r="O36" s="372" t="str">
        <f>IF(I35="","",IFERROR(VLOOKUP($I35,【選択肢】!$K$3:$O$74,4,)," "))</f>
        <v/>
      </c>
      <c r="P36" s="372" t="str">
        <f>IF(I35="","",IFERROR(VLOOKUP($I35,【選択肢】!$K$3:$O$74,5,)," "))</f>
        <v/>
      </c>
      <c r="Q36" s="373" t="str">
        <f>IF(VLOOKUP($A35,作業日報!$I:$T,11,FALSE)=0,"",VLOOKUP($A35,作業日報!$I:$T,11,FALSE))</f>
        <v/>
      </c>
      <c r="R36" s="349"/>
      <c r="S36" s="350"/>
      <c r="T36" s="350"/>
      <c r="U36" s="350"/>
      <c r="V36" s="350"/>
      <c r="W36" s="350"/>
      <c r="X36" s="350"/>
    </row>
    <row r="37" spans="1:24" ht="12" customHeight="1" x14ac:dyDescent="0.2">
      <c r="A37" s="550"/>
      <c r="B37" s="543"/>
      <c r="C37" s="546"/>
      <c r="D37" s="549"/>
      <c r="E37" s="531"/>
      <c r="F37" s="531"/>
      <c r="G37" s="537"/>
      <c r="H37" s="540"/>
      <c r="I37" s="540"/>
      <c r="J37" s="540"/>
      <c r="K37" s="534"/>
      <c r="L37" s="534"/>
      <c r="M37" s="534"/>
      <c r="N37" s="374" t="str">
        <f>IF(J35="","",IFERROR(VLOOKUP($J35,【選択肢】!$K$3:$O$74,2,)," "))</f>
        <v/>
      </c>
      <c r="O37" s="374" t="str">
        <f>IF(J35="","",IFERROR(VLOOKUP($J35,【選択肢】!$K$3:$O$74,4,)," "))</f>
        <v/>
      </c>
      <c r="P37" s="374" t="str">
        <f>IF(J35="","",IFERROR(VLOOKUP($J35,【選択肢】!$K$3:$O$74,5,)," "))</f>
        <v/>
      </c>
      <c r="Q37" s="375" t="str">
        <f>IF(VLOOKUP($A35,作業日報!$I:$T,12,FALSE)=0,"",VLOOKUP($A35,作業日報!$I:$T,12,FALSE))</f>
        <v/>
      </c>
      <c r="R37" s="349"/>
      <c r="S37" s="350"/>
      <c r="T37" s="350"/>
      <c r="U37" s="350"/>
      <c r="V37" s="350"/>
      <c r="W37" s="350"/>
      <c r="X37" s="350"/>
    </row>
    <row r="38" spans="1:24" ht="12" customHeight="1" x14ac:dyDescent="0.2">
      <c r="A38" s="550">
        <v>11</v>
      </c>
      <c r="B38" s="541" t="str">
        <f>IF(VLOOKUP($A38,作業日報!$I:$T,2,FALSE)=0,"",VLOOKUP($A38,作業日報!$I:$T,2,FALSE))</f>
        <v/>
      </c>
      <c r="C38" s="544" t="str">
        <f>IF(VLOOKUP($A38,作業日報!$I:$T,3,FALSE)=0,"",VLOOKUP($A38,作業日報!$I:$T,3,FALSE))</f>
        <v/>
      </c>
      <c r="D38" s="547" t="str">
        <f>IF(ISERROR(VLOOKUP($A38,作業日報!$I:$T,4,FALSE))=TRUE,"",VLOOKUP($A38,作業日報!$I:$T,4,FALSE))</f>
        <v/>
      </c>
      <c r="E38" s="529" t="str">
        <f>IF(VLOOKUP($A38,作業日報!$I:$T,5,FALSE)=0,"",VLOOKUP($A38,作業日報!$I:$T,5,FALSE))</f>
        <v/>
      </c>
      <c r="F38" s="529" t="str">
        <f>IF(VLOOKUP($A38,作業日報!$I:$T,6,FALSE)=0,"",VLOOKUP($A38,作業日報!$I:$T,6,FALSE))</f>
        <v/>
      </c>
      <c r="G38" s="535" t="str">
        <f>IF(E38="","",IF(AND(E38&gt;1,F38=""),E38,SUM(E38+F38)))</f>
        <v/>
      </c>
      <c r="H38" s="538" t="str">
        <f>IF(VLOOKUP($A38,作業日報!$I:$T,7,FALSE)=0,"",VLOOKUP($A38,作業日報!$I:$T,7,FALSE))</f>
        <v/>
      </c>
      <c r="I38" s="538" t="str">
        <f>IF(VLOOKUP($A38,作業日報!$I:$T,8,FALSE)=0,"",VLOOKUP($A38,作業日報!$I:$T,8,FALSE))</f>
        <v/>
      </c>
      <c r="J38" s="538" t="str">
        <f>IF(VLOOKUP($A38,作業日報!$I:$T,9,FALSE)=0,"",VLOOKUP($A38,作業日報!$I:$T,9,FALSE))</f>
        <v/>
      </c>
      <c r="K38" s="532"/>
      <c r="L38" s="532"/>
      <c r="M38" s="532"/>
      <c r="N38" s="370" t="str">
        <f>IF(H38="","",(IFERROR(VLOOKUP($H38,【選択肢】!$K$3:$O$74,2,)," ")))</f>
        <v/>
      </c>
      <c r="O38" s="370" t="str">
        <f>IF(H38="","",(IFERROR(VLOOKUP($H38,【選択肢】!$K$3:$O$74,4,)," ")))</f>
        <v/>
      </c>
      <c r="P38" s="370" t="str">
        <f>IF(H38="","",(IFERROR(VLOOKUP($H38,【選択肢】!$K$3:$O$74,5,)," ")))</f>
        <v/>
      </c>
      <c r="Q38" s="371" t="str">
        <f>IF(VLOOKUP($A38,作業日報!$I:$T,10,FALSE)=0,"",VLOOKUP($A38,作業日報!$I:$T,10,FALSE))</f>
        <v/>
      </c>
      <c r="R38" s="349"/>
      <c r="S38" s="350"/>
      <c r="T38" s="350"/>
      <c r="U38" s="350"/>
      <c r="V38" s="350"/>
      <c r="W38" s="350"/>
      <c r="X38" s="350"/>
    </row>
    <row r="39" spans="1:24" ht="12" customHeight="1" x14ac:dyDescent="0.2">
      <c r="A39" s="550"/>
      <c r="B39" s="542"/>
      <c r="C39" s="545"/>
      <c r="D39" s="548"/>
      <c r="E39" s="530"/>
      <c r="F39" s="530"/>
      <c r="G39" s="536"/>
      <c r="H39" s="539"/>
      <c r="I39" s="539"/>
      <c r="J39" s="539"/>
      <c r="K39" s="533"/>
      <c r="L39" s="533"/>
      <c r="M39" s="533"/>
      <c r="N39" s="372" t="str">
        <f>IF(I38="","",IFERROR(VLOOKUP($I38,【選択肢】!$K$3:$O$74,2,)," "))</f>
        <v/>
      </c>
      <c r="O39" s="372" t="str">
        <f>IF(I38="","",IFERROR(VLOOKUP($I38,【選択肢】!$K$3:$O$74,4,)," "))</f>
        <v/>
      </c>
      <c r="P39" s="372" t="str">
        <f>IF(I38="","",IFERROR(VLOOKUP($I38,【選択肢】!$K$3:$O$74,5,)," "))</f>
        <v/>
      </c>
      <c r="Q39" s="373" t="str">
        <f>IF(VLOOKUP($A38,作業日報!$I:$T,11,FALSE)=0,"",VLOOKUP($A38,作業日報!$I:$T,11,FALSE))</f>
        <v/>
      </c>
      <c r="R39" s="349"/>
      <c r="S39" s="350"/>
      <c r="T39" s="350"/>
      <c r="U39" s="350"/>
      <c r="V39" s="350"/>
      <c r="W39" s="350"/>
      <c r="X39" s="350"/>
    </row>
    <row r="40" spans="1:24" ht="12" customHeight="1" x14ac:dyDescent="0.2">
      <c r="A40" s="550"/>
      <c r="B40" s="543"/>
      <c r="C40" s="546"/>
      <c r="D40" s="549"/>
      <c r="E40" s="531"/>
      <c r="F40" s="531"/>
      <c r="G40" s="537"/>
      <c r="H40" s="540"/>
      <c r="I40" s="540"/>
      <c r="J40" s="540"/>
      <c r="K40" s="534"/>
      <c r="L40" s="534"/>
      <c r="M40" s="534"/>
      <c r="N40" s="374" t="str">
        <f>IF(J38="","",IFERROR(VLOOKUP($J38,【選択肢】!$K$3:$O$74,2,)," "))</f>
        <v/>
      </c>
      <c r="O40" s="374" t="str">
        <f>IF(J38="","",IFERROR(VLOOKUP($J38,【選択肢】!$K$3:$O$74,4,)," "))</f>
        <v/>
      </c>
      <c r="P40" s="374" t="str">
        <f>IF(J38="","",IFERROR(VLOOKUP($J38,【選択肢】!$K$3:$O$74,5,)," "))</f>
        <v/>
      </c>
      <c r="Q40" s="375" t="str">
        <f>IF(VLOOKUP($A38,作業日報!$I:$T,12,FALSE)=0,"",VLOOKUP($A38,作業日報!$I:$T,12,FALSE))</f>
        <v/>
      </c>
      <c r="R40" s="349"/>
      <c r="S40" s="350"/>
      <c r="T40" s="350"/>
      <c r="U40" s="350"/>
      <c r="V40" s="350"/>
      <c r="W40" s="350"/>
      <c r="X40" s="350"/>
    </row>
    <row r="41" spans="1:24" ht="12" customHeight="1" x14ac:dyDescent="0.2">
      <c r="A41" s="550">
        <v>12</v>
      </c>
      <c r="B41" s="541" t="str">
        <f>IF(VLOOKUP($A41,作業日報!$I:$T,2,FALSE)=0,"",VLOOKUP($A41,作業日報!$I:$T,2,FALSE))</f>
        <v/>
      </c>
      <c r="C41" s="544" t="str">
        <f>IF(VLOOKUP($A41,作業日報!$I:$T,3,FALSE)=0,"",VLOOKUP($A41,作業日報!$I:$T,3,FALSE))</f>
        <v/>
      </c>
      <c r="D41" s="547" t="str">
        <f>IF(ISERROR(VLOOKUP($A41,作業日報!$I:$T,4,FALSE))=TRUE,"",VLOOKUP($A41,作業日報!$I:$T,4,FALSE))</f>
        <v/>
      </c>
      <c r="E41" s="529" t="str">
        <f>IF(VLOOKUP($A41,作業日報!$I:$T,5,FALSE)=0,"",VLOOKUP($A41,作業日報!$I:$T,5,FALSE))</f>
        <v/>
      </c>
      <c r="F41" s="529" t="str">
        <f>IF(VLOOKUP($A41,作業日報!$I:$T,6,FALSE)=0,"",VLOOKUP($A41,作業日報!$I:$T,6,FALSE))</f>
        <v/>
      </c>
      <c r="G41" s="535" t="str">
        <f>IF(E41="","",IF(AND(E41&gt;1,F41=""),E41,SUM(E41+F41)))</f>
        <v/>
      </c>
      <c r="H41" s="538" t="str">
        <f>IF(VLOOKUP($A41,作業日報!$I:$T,7,FALSE)=0,"",VLOOKUP($A41,作業日報!$I:$T,7,FALSE))</f>
        <v/>
      </c>
      <c r="I41" s="538" t="str">
        <f>IF(VLOOKUP($A41,作業日報!$I:$T,8,FALSE)=0,"",VLOOKUP($A41,作業日報!$I:$T,8,FALSE))</f>
        <v/>
      </c>
      <c r="J41" s="538" t="str">
        <f>IF(VLOOKUP($A41,作業日報!$I:$T,9,FALSE)=0,"",VLOOKUP($A41,作業日報!$I:$T,9,FALSE))</f>
        <v/>
      </c>
      <c r="K41" s="532"/>
      <c r="L41" s="532"/>
      <c r="M41" s="532"/>
      <c r="N41" s="370" t="str">
        <f>IF(H41="","",(IFERROR(VLOOKUP($H41,【選択肢】!$K$3:$O$74,2,)," ")))</f>
        <v/>
      </c>
      <c r="O41" s="370" t="str">
        <f>IF(H41="","",(IFERROR(VLOOKUP($H41,【選択肢】!$K$3:$O$74,4,)," ")))</f>
        <v/>
      </c>
      <c r="P41" s="370" t="str">
        <f>IF(H41="","",(IFERROR(VLOOKUP($H41,【選択肢】!$K$3:$O$74,5,)," ")))</f>
        <v/>
      </c>
      <c r="Q41" s="371" t="str">
        <f>IF(VLOOKUP($A41,作業日報!$I:$T,10,FALSE)=0,"",VLOOKUP($A41,作業日報!$I:$T,10,FALSE))</f>
        <v/>
      </c>
      <c r="R41" s="349"/>
      <c r="S41" s="350"/>
      <c r="T41" s="350"/>
      <c r="U41" s="350"/>
      <c r="V41" s="350"/>
      <c r="W41" s="350"/>
      <c r="X41" s="350"/>
    </row>
    <row r="42" spans="1:24" ht="12" customHeight="1" x14ac:dyDescent="0.2">
      <c r="A42" s="550"/>
      <c r="B42" s="542"/>
      <c r="C42" s="545"/>
      <c r="D42" s="548"/>
      <c r="E42" s="530"/>
      <c r="F42" s="530"/>
      <c r="G42" s="536"/>
      <c r="H42" s="539"/>
      <c r="I42" s="539"/>
      <c r="J42" s="539"/>
      <c r="K42" s="533"/>
      <c r="L42" s="533"/>
      <c r="M42" s="533"/>
      <c r="N42" s="372" t="str">
        <f>IF(I41="","",IFERROR(VLOOKUP($I41,【選択肢】!$K$3:$O$74,2,)," "))</f>
        <v/>
      </c>
      <c r="O42" s="372" t="str">
        <f>IF(I41="","",IFERROR(VLOOKUP($I41,【選択肢】!$K$3:$O$74,4,)," "))</f>
        <v/>
      </c>
      <c r="P42" s="372" t="str">
        <f>IF(I41="","",IFERROR(VLOOKUP($I41,【選択肢】!$K$3:$O$74,5,)," "))</f>
        <v/>
      </c>
      <c r="Q42" s="373" t="str">
        <f>IF(VLOOKUP($A41,作業日報!$I:$T,11,FALSE)=0,"",VLOOKUP($A41,作業日報!$I:$T,11,FALSE))</f>
        <v/>
      </c>
      <c r="R42" s="349"/>
      <c r="S42" s="350"/>
      <c r="T42" s="350"/>
      <c r="U42" s="350"/>
      <c r="V42" s="350"/>
      <c r="W42" s="350"/>
      <c r="X42" s="350"/>
    </row>
    <row r="43" spans="1:24" ht="12" customHeight="1" x14ac:dyDescent="0.2">
      <c r="A43" s="550"/>
      <c r="B43" s="543"/>
      <c r="C43" s="546"/>
      <c r="D43" s="549"/>
      <c r="E43" s="531"/>
      <c r="F43" s="531"/>
      <c r="G43" s="537"/>
      <c r="H43" s="540"/>
      <c r="I43" s="540"/>
      <c r="J43" s="540"/>
      <c r="K43" s="534"/>
      <c r="L43" s="534"/>
      <c r="M43" s="534"/>
      <c r="N43" s="374" t="str">
        <f>IF(J41="","",IFERROR(VLOOKUP($J41,【選択肢】!$K$3:$O$74,2,)," "))</f>
        <v/>
      </c>
      <c r="O43" s="374" t="str">
        <f>IF(J41="","",IFERROR(VLOOKUP($J41,【選択肢】!$K$3:$O$74,4,)," "))</f>
        <v/>
      </c>
      <c r="P43" s="374" t="str">
        <f>IF(J41="","",IFERROR(VLOOKUP($J41,【選択肢】!$K$3:$O$74,5,)," "))</f>
        <v/>
      </c>
      <c r="Q43" s="375" t="str">
        <f>IF(VLOOKUP($A41,作業日報!$I:$T,12,FALSE)=0,"",VLOOKUP($A41,作業日報!$I:$T,12,FALSE))</f>
        <v/>
      </c>
      <c r="R43" s="349"/>
      <c r="S43" s="350"/>
      <c r="T43" s="350"/>
      <c r="U43" s="350"/>
      <c r="V43" s="350"/>
      <c r="W43" s="350"/>
      <c r="X43" s="350"/>
    </row>
    <row r="44" spans="1:24" ht="12" customHeight="1" x14ac:dyDescent="0.2">
      <c r="A44" s="550">
        <v>13</v>
      </c>
      <c r="B44" s="541" t="str">
        <f>IF(VLOOKUP($A44,作業日報!$I:$T,2,FALSE)=0,"",VLOOKUP($A44,作業日報!$I:$T,2,FALSE))</f>
        <v/>
      </c>
      <c r="C44" s="544" t="str">
        <f>IF(VLOOKUP($A44,作業日報!$I:$T,3,FALSE)=0,"",VLOOKUP($A44,作業日報!$I:$T,3,FALSE))</f>
        <v/>
      </c>
      <c r="D44" s="547" t="str">
        <f>IF(ISERROR(VLOOKUP($A44,作業日報!$I:$T,4,FALSE))=TRUE,"",VLOOKUP($A44,作業日報!$I:$T,4,FALSE))</f>
        <v/>
      </c>
      <c r="E44" s="529" t="str">
        <f>IF(VLOOKUP($A44,作業日報!$I:$T,5,FALSE)=0,"",VLOOKUP($A44,作業日報!$I:$T,5,FALSE))</f>
        <v/>
      </c>
      <c r="F44" s="529" t="str">
        <f>IF(VLOOKUP($A44,作業日報!$I:$T,6,FALSE)=0,"",VLOOKUP($A44,作業日報!$I:$T,6,FALSE))</f>
        <v/>
      </c>
      <c r="G44" s="535" t="str">
        <f>IF(E44="","",IF(AND(E44&gt;1,F44=""),E44,SUM(E44+F44)))</f>
        <v/>
      </c>
      <c r="H44" s="538" t="str">
        <f>IF(VLOOKUP($A44,作業日報!$I:$T,7,FALSE)=0,"",VLOOKUP($A44,作業日報!$I:$T,7,FALSE))</f>
        <v/>
      </c>
      <c r="I44" s="538" t="str">
        <f>IF(VLOOKUP($A44,作業日報!$I:$T,8,FALSE)=0,"",VLOOKUP($A44,作業日報!$I:$T,8,FALSE))</f>
        <v/>
      </c>
      <c r="J44" s="538" t="str">
        <f>IF(VLOOKUP($A44,作業日報!$I:$T,9,FALSE)=0,"",VLOOKUP($A44,作業日報!$I:$T,9,FALSE))</f>
        <v/>
      </c>
      <c r="K44" s="532"/>
      <c r="L44" s="532"/>
      <c r="M44" s="532"/>
      <c r="N44" s="370" t="str">
        <f>IF(H44="","",(IFERROR(VLOOKUP($H44,【選択肢】!$K$3:$O$74,2,)," ")))</f>
        <v/>
      </c>
      <c r="O44" s="370" t="str">
        <f>IF(H44="","",(IFERROR(VLOOKUP($H44,【選択肢】!$K$3:$O$74,4,)," ")))</f>
        <v/>
      </c>
      <c r="P44" s="370" t="str">
        <f>IF(H44="","",(IFERROR(VLOOKUP($H44,【選択肢】!$K$3:$O$74,5,)," ")))</f>
        <v/>
      </c>
      <c r="Q44" s="371" t="str">
        <f>IF(VLOOKUP($A44,作業日報!$I:$T,10,FALSE)=0,"",VLOOKUP($A44,作業日報!$I:$T,10,FALSE))</f>
        <v/>
      </c>
      <c r="R44" s="349"/>
      <c r="S44" s="350"/>
      <c r="T44" s="350"/>
      <c r="U44" s="350"/>
      <c r="V44" s="350"/>
      <c r="W44" s="350"/>
      <c r="X44" s="350"/>
    </row>
    <row r="45" spans="1:24" ht="12" customHeight="1" x14ac:dyDescent="0.2">
      <c r="A45" s="550"/>
      <c r="B45" s="542"/>
      <c r="C45" s="545"/>
      <c r="D45" s="548"/>
      <c r="E45" s="530"/>
      <c r="F45" s="530"/>
      <c r="G45" s="536"/>
      <c r="H45" s="539"/>
      <c r="I45" s="539"/>
      <c r="J45" s="539"/>
      <c r="K45" s="533"/>
      <c r="L45" s="533"/>
      <c r="M45" s="533"/>
      <c r="N45" s="372" t="str">
        <f>IF(I44="","",IFERROR(VLOOKUP($I44,【選択肢】!$K$3:$O$74,2,)," "))</f>
        <v/>
      </c>
      <c r="O45" s="372" t="str">
        <f>IF(I44="","",IFERROR(VLOOKUP($I44,【選択肢】!$K$3:$O$74,4,)," "))</f>
        <v/>
      </c>
      <c r="P45" s="372" t="str">
        <f>IF(I44="","",IFERROR(VLOOKUP($I44,【選択肢】!$K$3:$O$74,5,)," "))</f>
        <v/>
      </c>
      <c r="Q45" s="373" t="str">
        <f>IF(VLOOKUP($A44,作業日報!$I:$T,11,FALSE)=0,"",VLOOKUP($A44,作業日報!$I:$T,11,FALSE))</f>
        <v/>
      </c>
      <c r="R45" s="349"/>
      <c r="S45" s="350"/>
      <c r="T45" s="350"/>
      <c r="U45" s="350"/>
      <c r="V45" s="350"/>
      <c r="W45" s="350"/>
      <c r="X45" s="350"/>
    </row>
    <row r="46" spans="1:24" ht="12" customHeight="1" x14ac:dyDescent="0.2">
      <c r="A46" s="550"/>
      <c r="B46" s="543"/>
      <c r="C46" s="546"/>
      <c r="D46" s="549"/>
      <c r="E46" s="531"/>
      <c r="F46" s="531"/>
      <c r="G46" s="537"/>
      <c r="H46" s="540"/>
      <c r="I46" s="540"/>
      <c r="J46" s="540"/>
      <c r="K46" s="534"/>
      <c r="L46" s="534"/>
      <c r="M46" s="534"/>
      <c r="N46" s="374" t="str">
        <f>IF(J44="","",IFERROR(VLOOKUP($J44,【選択肢】!$K$3:$O$74,2,)," "))</f>
        <v/>
      </c>
      <c r="O46" s="374" t="str">
        <f>IF(J44="","",IFERROR(VLOOKUP($J44,【選択肢】!$K$3:$O$74,4,)," "))</f>
        <v/>
      </c>
      <c r="P46" s="374" t="str">
        <f>IF(J44="","",IFERROR(VLOOKUP($J44,【選択肢】!$K$3:$O$74,5,)," "))</f>
        <v/>
      </c>
      <c r="Q46" s="375" t="str">
        <f>IF(VLOOKUP($A44,作業日報!$I:$T,12,FALSE)=0,"",VLOOKUP($A44,作業日報!$I:$T,12,FALSE))</f>
        <v/>
      </c>
      <c r="R46" s="349"/>
      <c r="S46" s="350"/>
      <c r="T46" s="350"/>
      <c r="U46" s="350"/>
      <c r="V46" s="350"/>
      <c r="W46" s="350"/>
      <c r="X46" s="350"/>
    </row>
    <row r="47" spans="1:24" ht="12" customHeight="1" x14ac:dyDescent="0.2">
      <c r="A47" s="550">
        <v>14</v>
      </c>
      <c r="B47" s="541" t="str">
        <f>IF(VLOOKUP($A47,作業日報!$I:$T,2,FALSE)=0,"",VLOOKUP($A47,作業日報!$I:$T,2,FALSE))</f>
        <v/>
      </c>
      <c r="C47" s="544" t="str">
        <f>IF(VLOOKUP($A47,作業日報!$I:$T,3,FALSE)=0,"",VLOOKUP($A47,作業日報!$I:$T,3,FALSE))</f>
        <v/>
      </c>
      <c r="D47" s="547" t="str">
        <f>IF(ISERROR(VLOOKUP($A47,作業日報!$I:$T,4,FALSE))=TRUE,"",VLOOKUP($A47,作業日報!$I:$T,4,FALSE))</f>
        <v/>
      </c>
      <c r="E47" s="529" t="str">
        <f>IF(VLOOKUP($A47,作業日報!$I:$T,5,FALSE)=0,"",VLOOKUP($A47,作業日報!$I:$T,5,FALSE))</f>
        <v/>
      </c>
      <c r="F47" s="529" t="str">
        <f>IF(VLOOKUP($A47,作業日報!$I:$T,6,FALSE)=0,"",VLOOKUP($A47,作業日報!$I:$T,6,FALSE))</f>
        <v/>
      </c>
      <c r="G47" s="535" t="str">
        <f>IF(E47="","",IF(AND(E47&gt;1,F47=""),E47,SUM(E47+F47)))</f>
        <v/>
      </c>
      <c r="H47" s="538" t="str">
        <f>IF(VLOOKUP($A47,作業日報!$I:$T,7,FALSE)=0,"",VLOOKUP($A47,作業日報!$I:$T,7,FALSE))</f>
        <v/>
      </c>
      <c r="I47" s="538" t="str">
        <f>IF(VLOOKUP($A47,作業日報!$I:$T,8,FALSE)=0,"",VLOOKUP($A47,作業日報!$I:$T,8,FALSE))</f>
        <v/>
      </c>
      <c r="J47" s="538" t="str">
        <f>IF(VLOOKUP($A47,作業日報!$I:$T,9,FALSE)=0,"",VLOOKUP($A47,作業日報!$I:$T,9,FALSE))</f>
        <v/>
      </c>
      <c r="K47" s="532"/>
      <c r="L47" s="532"/>
      <c r="M47" s="532"/>
      <c r="N47" s="370" t="str">
        <f>IF(H47="","",(IFERROR(VLOOKUP($H47,【選択肢】!$K$3:$O$74,2,)," ")))</f>
        <v/>
      </c>
      <c r="O47" s="370" t="str">
        <f>IF(H47="","",(IFERROR(VLOOKUP($H47,【選択肢】!$K$3:$O$74,4,)," ")))</f>
        <v/>
      </c>
      <c r="P47" s="370" t="str">
        <f>IF(H47="","",(IFERROR(VLOOKUP($H47,【選択肢】!$K$3:$O$74,5,)," ")))</f>
        <v/>
      </c>
      <c r="Q47" s="371" t="str">
        <f>IF(VLOOKUP($A47,作業日報!$I:$T,10,FALSE)=0,"",VLOOKUP($A47,作業日報!$I:$T,10,FALSE))</f>
        <v/>
      </c>
      <c r="R47" s="349"/>
      <c r="S47" s="350"/>
      <c r="T47" s="350"/>
      <c r="U47" s="350"/>
      <c r="V47" s="350"/>
      <c r="W47" s="350"/>
      <c r="X47" s="350"/>
    </row>
    <row r="48" spans="1:24" ht="12" customHeight="1" x14ac:dyDescent="0.2">
      <c r="A48" s="550"/>
      <c r="B48" s="542"/>
      <c r="C48" s="545"/>
      <c r="D48" s="548"/>
      <c r="E48" s="530"/>
      <c r="F48" s="530"/>
      <c r="G48" s="536"/>
      <c r="H48" s="539"/>
      <c r="I48" s="539"/>
      <c r="J48" s="539"/>
      <c r="K48" s="533"/>
      <c r="L48" s="533"/>
      <c r="M48" s="533"/>
      <c r="N48" s="372" t="str">
        <f>IF(I47="","",IFERROR(VLOOKUP($I47,【選択肢】!$K$3:$O$74,2,)," "))</f>
        <v/>
      </c>
      <c r="O48" s="372" t="str">
        <f>IF(I47="","",IFERROR(VLOOKUP($I47,【選択肢】!$K$3:$O$74,4,)," "))</f>
        <v/>
      </c>
      <c r="P48" s="372" t="str">
        <f>IF(I47="","",IFERROR(VLOOKUP($I47,【選択肢】!$K$3:$O$74,5,)," "))</f>
        <v/>
      </c>
      <c r="Q48" s="373" t="str">
        <f>IF(VLOOKUP($A47,作業日報!$I:$T,11,FALSE)=0,"",VLOOKUP($A47,作業日報!$I:$T,11,FALSE))</f>
        <v/>
      </c>
      <c r="R48" s="349"/>
      <c r="S48" s="350"/>
      <c r="T48" s="350"/>
      <c r="U48" s="350"/>
      <c r="V48" s="350"/>
      <c r="W48" s="350"/>
      <c r="X48" s="350"/>
    </row>
    <row r="49" spans="1:24" ht="12" customHeight="1" x14ac:dyDescent="0.2">
      <c r="A49" s="550"/>
      <c r="B49" s="543"/>
      <c r="C49" s="546"/>
      <c r="D49" s="549"/>
      <c r="E49" s="531"/>
      <c r="F49" s="531"/>
      <c r="G49" s="537"/>
      <c r="H49" s="540"/>
      <c r="I49" s="540"/>
      <c r="J49" s="540"/>
      <c r="K49" s="534"/>
      <c r="L49" s="534"/>
      <c r="M49" s="534"/>
      <c r="N49" s="374" t="str">
        <f>IF(J47="","",IFERROR(VLOOKUP($J47,【選択肢】!$K$3:$O$74,2,)," "))</f>
        <v/>
      </c>
      <c r="O49" s="374" t="str">
        <f>IF(J47="","",IFERROR(VLOOKUP($J47,【選択肢】!$K$3:$O$74,4,)," "))</f>
        <v/>
      </c>
      <c r="P49" s="374" t="str">
        <f>IF(J47="","",IFERROR(VLOOKUP($J47,【選択肢】!$K$3:$O$74,5,)," "))</f>
        <v/>
      </c>
      <c r="Q49" s="375" t="str">
        <f>IF(VLOOKUP($A47,作業日報!$I:$T,12,FALSE)=0,"",VLOOKUP($A47,作業日報!$I:$T,12,FALSE))</f>
        <v/>
      </c>
      <c r="R49" s="349"/>
      <c r="S49" s="350"/>
      <c r="T49" s="350"/>
      <c r="U49" s="350"/>
      <c r="V49" s="350"/>
      <c r="W49" s="350"/>
      <c r="X49" s="350"/>
    </row>
    <row r="50" spans="1:24" ht="12" customHeight="1" x14ac:dyDescent="0.2">
      <c r="A50" s="550">
        <v>15</v>
      </c>
      <c r="B50" s="541" t="str">
        <f>IF(VLOOKUP($A50,作業日報!$I:$T,2,FALSE)=0,"",VLOOKUP($A50,作業日報!$I:$T,2,FALSE))</f>
        <v/>
      </c>
      <c r="C50" s="544" t="str">
        <f>IF(VLOOKUP($A50,作業日報!$I:$T,3,FALSE)=0,"",VLOOKUP($A50,作業日報!$I:$T,3,FALSE))</f>
        <v/>
      </c>
      <c r="D50" s="547" t="str">
        <f>IF(ISERROR(VLOOKUP($A50,作業日報!$I:$T,4,FALSE))=TRUE,"",VLOOKUP($A50,作業日報!$I:$T,4,FALSE))</f>
        <v/>
      </c>
      <c r="E50" s="529" t="str">
        <f>IF(VLOOKUP($A50,作業日報!$I:$T,5,FALSE)=0,"",VLOOKUP($A50,作業日報!$I:$T,5,FALSE))</f>
        <v/>
      </c>
      <c r="F50" s="529" t="str">
        <f>IF(VLOOKUP($A50,作業日報!$I:$T,6,FALSE)=0,"",VLOOKUP($A50,作業日報!$I:$T,6,FALSE))</f>
        <v/>
      </c>
      <c r="G50" s="535" t="str">
        <f>IF(E50="","",IF(AND(E50&gt;1,F50=""),E50,SUM(E50+F50)))</f>
        <v/>
      </c>
      <c r="H50" s="538" t="str">
        <f>IF(VLOOKUP($A50,作業日報!$I:$T,7,FALSE)=0,"",VLOOKUP($A50,作業日報!$I:$T,7,FALSE))</f>
        <v/>
      </c>
      <c r="I50" s="538" t="str">
        <f>IF(VLOOKUP($A50,作業日報!$I:$T,8,FALSE)=0,"",VLOOKUP($A50,作業日報!$I:$T,8,FALSE))</f>
        <v/>
      </c>
      <c r="J50" s="538" t="str">
        <f>IF(VLOOKUP($A50,作業日報!$I:$T,9,FALSE)=0,"",VLOOKUP($A50,作業日報!$I:$T,9,FALSE))</f>
        <v/>
      </c>
      <c r="K50" s="532"/>
      <c r="L50" s="532"/>
      <c r="M50" s="532"/>
      <c r="N50" s="370" t="str">
        <f>IF(H50="","",(IFERROR(VLOOKUP($H50,【選択肢】!$K$3:$O$74,2,)," ")))</f>
        <v/>
      </c>
      <c r="O50" s="370" t="str">
        <f>IF(H50="","",(IFERROR(VLOOKUP($H50,【選択肢】!$K$3:$O$74,4,)," ")))</f>
        <v/>
      </c>
      <c r="P50" s="370" t="str">
        <f>IF(H50="","",(IFERROR(VLOOKUP($H50,【選択肢】!$K$3:$O$74,5,)," ")))</f>
        <v/>
      </c>
      <c r="Q50" s="371" t="str">
        <f>IF(VLOOKUP($A50,作業日報!$I:$T,10,FALSE)=0,"",VLOOKUP($A50,作業日報!$I:$T,10,FALSE))</f>
        <v/>
      </c>
      <c r="R50" s="349"/>
      <c r="S50" s="350"/>
      <c r="T50" s="350"/>
      <c r="U50" s="350"/>
      <c r="V50" s="350"/>
      <c r="W50" s="350"/>
      <c r="X50" s="350"/>
    </row>
    <row r="51" spans="1:24" ht="12" customHeight="1" x14ac:dyDescent="0.2">
      <c r="A51" s="550"/>
      <c r="B51" s="542"/>
      <c r="C51" s="545"/>
      <c r="D51" s="548"/>
      <c r="E51" s="530"/>
      <c r="F51" s="530"/>
      <c r="G51" s="536"/>
      <c r="H51" s="539"/>
      <c r="I51" s="539"/>
      <c r="J51" s="539"/>
      <c r="K51" s="533"/>
      <c r="L51" s="533"/>
      <c r="M51" s="533"/>
      <c r="N51" s="372" t="str">
        <f>IF(I50="","",IFERROR(VLOOKUP($I50,【選択肢】!$K$3:$O$74,2,)," "))</f>
        <v/>
      </c>
      <c r="O51" s="372" t="str">
        <f>IF(I50="","",IFERROR(VLOOKUP($I50,【選択肢】!$K$3:$O$74,4,)," "))</f>
        <v/>
      </c>
      <c r="P51" s="372" t="str">
        <f>IF(I50="","",IFERROR(VLOOKUP($I50,【選択肢】!$K$3:$O$74,5,)," "))</f>
        <v/>
      </c>
      <c r="Q51" s="373" t="str">
        <f>IF(VLOOKUP($A50,作業日報!$I:$T,11,FALSE)=0,"",VLOOKUP($A50,作業日報!$I:$T,11,FALSE))</f>
        <v/>
      </c>
      <c r="R51" s="349"/>
      <c r="S51" s="350"/>
      <c r="T51" s="350"/>
      <c r="U51" s="350"/>
      <c r="V51" s="350"/>
      <c r="W51" s="350"/>
      <c r="X51" s="350"/>
    </row>
    <row r="52" spans="1:24" ht="12" customHeight="1" x14ac:dyDescent="0.2">
      <c r="A52" s="550"/>
      <c r="B52" s="543"/>
      <c r="C52" s="546"/>
      <c r="D52" s="549"/>
      <c r="E52" s="531"/>
      <c r="F52" s="531"/>
      <c r="G52" s="537"/>
      <c r="H52" s="540"/>
      <c r="I52" s="540"/>
      <c r="J52" s="540"/>
      <c r="K52" s="534"/>
      <c r="L52" s="534"/>
      <c r="M52" s="534"/>
      <c r="N52" s="374" t="str">
        <f>IF(J50="","",IFERROR(VLOOKUP($J50,【選択肢】!$K$3:$O$74,2,)," "))</f>
        <v/>
      </c>
      <c r="O52" s="374" t="str">
        <f>IF(J50="","",IFERROR(VLOOKUP($J50,【選択肢】!$K$3:$O$74,4,)," "))</f>
        <v/>
      </c>
      <c r="P52" s="374" t="str">
        <f>IF(J50="","",IFERROR(VLOOKUP($J50,【選択肢】!$K$3:$O$74,5,)," "))</f>
        <v/>
      </c>
      <c r="Q52" s="375" t="str">
        <f>IF(VLOOKUP($A50,作業日報!$I:$T,12,FALSE)=0,"",VLOOKUP($A50,作業日報!$I:$T,12,FALSE))</f>
        <v/>
      </c>
      <c r="R52" s="349"/>
      <c r="S52" s="350"/>
      <c r="T52" s="350"/>
      <c r="U52" s="350"/>
      <c r="V52" s="350"/>
      <c r="W52" s="350"/>
      <c r="X52" s="350"/>
    </row>
    <row r="53" spans="1:24" ht="12" customHeight="1" x14ac:dyDescent="0.2">
      <c r="A53" s="550">
        <v>16</v>
      </c>
      <c r="B53" s="541" t="str">
        <f>IF(VLOOKUP($A53,作業日報!$I:$T,2,FALSE)=0,"",VLOOKUP($A53,作業日報!$I:$T,2,FALSE))</f>
        <v/>
      </c>
      <c r="C53" s="544" t="str">
        <f>IF(VLOOKUP($A53,作業日報!$I:$T,3,FALSE)=0,"",VLOOKUP($A53,作業日報!$I:$T,3,FALSE))</f>
        <v/>
      </c>
      <c r="D53" s="547" t="str">
        <f>IF(ISERROR(VLOOKUP($A53,作業日報!$I:$T,4,FALSE))=TRUE,"",VLOOKUP($A53,作業日報!$I:$T,4,FALSE))</f>
        <v/>
      </c>
      <c r="E53" s="529" t="str">
        <f>IF(VLOOKUP($A53,作業日報!$I:$T,5,FALSE)=0,"",VLOOKUP($A53,作業日報!$I:$T,5,FALSE))</f>
        <v/>
      </c>
      <c r="F53" s="529" t="str">
        <f>IF(VLOOKUP($A53,作業日報!$I:$T,6,FALSE)=0,"",VLOOKUP($A53,作業日報!$I:$T,6,FALSE))</f>
        <v/>
      </c>
      <c r="G53" s="535" t="str">
        <f>IF(E53="","",IF(AND(E53&gt;1,F53=""),E53,SUM(E53+F53)))</f>
        <v/>
      </c>
      <c r="H53" s="538" t="str">
        <f>IF(VLOOKUP($A53,作業日報!$I:$T,7,FALSE)=0,"",VLOOKUP($A53,作業日報!$I:$T,7,FALSE))</f>
        <v/>
      </c>
      <c r="I53" s="538" t="str">
        <f>IF(VLOOKUP($A53,作業日報!$I:$T,8,FALSE)=0,"",VLOOKUP($A53,作業日報!$I:$T,8,FALSE))</f>
        <v/>
      </c>
      <c r="J53" s="538" t="str">
        <f>IF(VLOOKUP($A53,作業日報!$I:$T,9,FALSE)=0,"",VLOOKUP($A53,作業日報!$I:$T,9,FALSE))</f>
        <v/>
      </c>
      <c r="K53" s="532"/>
      <c r="L53" s="532"/>
      <c r="M53" s="532"/>
      <c r="N53" s="370" t="str">
        <f>IF(H53="","",(IFERROR(VLOOKUP($H53,【選択肢】!$K$3:$O$74,2,)," ")))</f>
        <v/>
      </c>
      <c r="O53" s="370" t="str">
        <f>IF(H53="","",(IFERROR(VLOOKUP($H53,【選択肢】!$K$3:$O$74,4,)," ")))</f>
        <v/>
      </c>
      <c r="P53" s="370" t="str">
        <f>IF(H53="","",(IFERROR(VLOOKUP($H53,【選択肢】!$K$3:$O$74,5,)," ")))</f>
        <v/>
      </c>
      <c r="Q53" s="371" t="str">
        <f>IF(VLOOKUP($A53,作業日報!$I:$T,10,FALSE)=0,"",VLOOKUP($A53,作業日報!$I:$T,10,FALSE))</f>
        <v/>
      </c>
      <c r="R53" s="349"/>
      <c r="S53" s="350"/>
      <c r="T53" s="350"/>
      <c r="U53" s="350"/>
      <c r="V53" s="350"/>
      <c r="W53" s="350"/>
      <c r="X53" s="350"/>
    </row>
    <row r="54" spans="1:24" ht="12" customHeight="1" x14ac:dyDescent="0.2">
      <c r="A54" s="550"/>
      <c r="B54" s="542"/>
      <c r="C54" s="545"/>
      <c r="D54" s="548"/>
      <c r="E54" s="530"/>
      <c r="F54" s="530"/>
      <c r="G54" s="536"/>
      <c r="H54" s="539"/>
      <c r="I54" s="539"/>
      <c r="J54" s="539"/>
      <c r="K54" s="533"/>
      <c r="L54" s="533"/>
      <c r="M54" s="533"/>
      <c r="N54" s="372" t="str">
        <f>IF(I53="","",IFERROR(VLOOKUP($I53,【選択肢】!$K$3:$O$74,2,)," "))</f>
        <v/>
      </c>
      <c r="O54" s="372" t="str">
        <f>IF(I53="","",IFERROR(VLOOKUP($I53,【選択肢】!$K$3:$O$74,4,)," "))</f>
        <v/>
      </c>
      <c r="P54" s="372" t="str">
        <f>IF(I53="","",IFERROR(VLOOKUP($I53,【選択肢】!$K$3:$O$74,5,)," "))</f>
        <v/>
      </c>
      <c r="Q54" s="373" t="str">
        <f>IF(VLOOKUP($A53,作業日報!$I:$T,11,FALSE)=0,"",VLOOKUP($A53,作業日報!$I:$T,11,FALSE))</f>
        <v/>
      </c>
      <c r="R54" s="349"/>
      <c r="S54" s="350"/>
      <c r="T54" s="350"/>
      <c r="U54" s="350"/>
      <c r="V54" s="350"/>
      <c r="W54" s="350"/>
      <c r="X54" s="350"/>
    </row>
    <row r="55" spans="1:24" ht="12" customHeight="1" x14ac:dyDescent="0.2">
      <c r="A55" s="550"/>
      <c r="B55" s="543"/>
      <c r="C55" s="546"/>
      <c r="D55" s="549"/>
      <c r="E55" s="531"/>
      <c r="F55" s="531"/>
      <c r="G55" s="537"/>
      <c r="H55" s="540"/>
      <c r="I55" s="540"/>
      <c r="J55" s="540"/>
      <c r="K55" s="534"/>
      <c r="L55" s="534"/>
      <c r="M55" s="534"/>
      <c r="N55" s="374" t="str">
        <f>IF(J53="","",IFERROR(VLOOKUP($J53,【選択肢】!$K$3:$O$74,2,)," "))</f>
        <v/>
      </c>
      <c r="O55" s="374" t="str">
        <f>IF(J53="","",IFERROR(VLOOKUP($J53,【選択肢】!$K$3:$O$74,4,)," "))</f>
        <v/>
      </c>
      <c r="P55" s="374" t="str">
        <f>IF(J53="","",IFERROR(VLOOKUP($J53,【選択肢】!$K$3:$O$74,5,)," "))</f>
        <v/>
      </c>
      <c r="Q55" s="375" t="str">
        <f>IF(VLOOKUP($A53,作業日報!$I:$T,12,FALSE)=0,"",VLOOKUP($A53,作業日報!$I:$T,12,FALSE))</f>
        <v/>
      </c>
      <c r="R55" s="349"/>
      <c r="S55" s="350"/>
      <c r="T55" s="350"/>
      <c r="U55" s="350"/>
      <c r="V55" s="350"/>
      <c r="W55" s="350"/>
      <c r="X55" s="350"/>
    </row>
    <row r="56" spans="1:24" ht="12" customHeight="1" x14ac:dyDescent="0.2">
      <c r="A56" s="550">
        <v>17</v>
      </c>
      <c r="B56" s="541" t="str">
        <f>IF(VLOOKUP($A56,作業日報!$I:$T,2,FALSE)=0,"",VLOOKUP($A56,作業日報!$I:$T,2,FALSE))</f>
        <v/>
      </c>
      <c r="C56" s="544" t="str">
        <f>IF(VLOOKUP($A56,作業日報!$I:$T,3,FALSE)=0,"",VLOOKUP($A56,作業日報!$I:$T,3,FALSE))</f>
        <v/>
      </c>
      <c r="D56" s="547" t="str">
        <f>IF(ISERROR(VLOOKUP($A56,作業日報!$I:$T,4,FALSE))=TRUE,"",VLOOKUP($A56,作業日報!$I:$T,4,FALSE))</f>
        <v/>
      </c>
      <c r="E56" s="529" t="str">
        <f>IF(VLOOKUP($A56,作業日報!$I:$T,5,FALSE)=0,"",VLOOKUP($A56,作業日報!$I:$T,5,FALSE))</f>
        <v/>
      </c>
      <c r="F56" s="529" t="str">
        <f>IF(VLOOKUP($A56,作業日報!$I:$T,6,FALSE)=0,"",VLOOKUP($A56,作業日報!$I:$T,6,FALSE))</f>
        <v/>
      </c>
      <c r="G56" s="535" t="str">
        <f>IF(E56="","",IF(AND(E56&gt;1,F56=""),E56,SUM(E56+F56)))</f>
        <v/>
      </c>
      <c r="H56" s="538" t="str">
        <f>IF(VLOOKUP($A56,作業日報!$I:$T,7,FALSE)=0,"",VLOOKUP($A56,作業日報!$I:$T,7,FALSE))</f>
        <v/>
      </c>
      <c r="I56" s="538" t="str">
        <f>IF(VLOOKUP($A56,作業日報!$I:$T,8,FALSE)=0,"",VLOOKUP($A56,作業日報!$I:$T,8,FALSE))</f>
        <v/>
      </c>
      <c r="J56" s="538" t="str">
        <f>IF(VLOOKUP($A56,作業日報!$I:$T,9,FALSE)=0,"",VLOOKUP($A56,作業日報!$I:$T,9,FALSE))</f>
        <v/>
      </c>
      <c r="K56" s="532"/>
      <c r="L56" s="532"/>
      <c r="M56" s="532"/>
      <c r="N56" s="370" t="str">
        <f>IF(H56="","",(IFERROR(VLOOKUP($H56,【選択肢】!$K$3:$O$74,2,)," ")))</f>
        <v/>
      </c>
      <c r="O56" s="370" t="str">
        <f>IF(H56="","",(IFERROR(VLOOKUP($H56,【選択肢】!$K$3:$O$74,4,)," ")))</f>
        <v/>
      </c>
      <c r="P56" s="370" t="str">
        <f>IF(H56="","",(IFERROR(VLOOKUP($H56,【選択肢】!$K$3:$O$74,5,)," ")))</f>
        <v/>
      </c>
      <c r="Q56" s="371" t="str">
        <f>IF(VLOOKUP($A56,作業日報!$I:$T,10,FALSE)=0,"",VLOOKUP($A56,作業日報!$I:$T,10,FALSE))</f>
        <v/>
      </c>
      <c r="R56" s="349"/>
      <c r="S56" s="350"/>
      <c r="T56" s="350"/>
      <c r="U56" s="350"/>
      <c r="V56" s="350"/>
      <c r="W56" s="350"/>
      <c r="X56" s="350"/>
    </row>
    <row r="57" spans="1:24" ht="12" customHeight="1" x14ac:dyDescent="0.2">
      <c r="A57" s="550"/>
      <c r="B57" s="542"/>
      <c r="C57" s="545"/>
      <c r="D57" s="548"/>
      <c r="E57" s="530"/>
      <c r="F57" s="530"/>
      <c r="G57" s="536"/>
      <c r="H57" s="539"/>
      <c r="I57" s="539"/>
      <c r="J57" s="539"/>
      <c r="K57" s="533"/>
      <c r="L57" s="533"/>
      <c r="M57" s="533"/>
      <c r="N57" s="372" t="str">
        <f>IF(I56="","",IFERROR(VLOOKUP($I56,【選択肢】!$K$3:$O$74,2,)," "))</f>
        <v/>
      </c>
      <c r="O57" s="372" t="str">
        <f>IF(I56="","",IFERROR(VLOOKUP($I56,【選択肢】!$K$3:$O$74,4,)," "))</f>
        <v/>
      </c>
      <c r="P57" s="372" t="str">
        <f>IF(I56="","",IFERROR(VLOOKUP($I56,【選択肢】!$K$3:$O$74,5,)," "))</f>
        <v/>
      </c>
      <c r="Q57" s="373" t="str">
        <f>IF(VLOOKUP($A56,作業日報!$I:$T,11,FALSE)=0,"",VLOOKUP($A56,作業日報!$I:$T,11,FALSE))</f>
        <v/>
      </c>
      <c r="R57" s="349"/>
      <c r="S57" s="350"/>
      <c r="T57" s="350"/>
      <c r="U57" s="350"/>
      <c r="V57" s="350"/>
      <c r="W57" s="350"/>
      <c r="X57" s="350"/>
    </row>
    <row r="58" spans="1:24" ht="12" customHeight="1" x14ac:dyDescent="0.2">
      <c r="A58" s="550"/>
      <c r="B58" s="543"/>
      <c r="C58" s="546"/>
      <c r="D58" s="549"/>
      <c r="E58" s="531"/>
      <c r="F58" s="531"/>
      <c r="G58" s="537"/>
      <c r="H58" s="540"/>
      <c r="I58" s="540"/>
      <c r="J58" s="540"/>
      <c r="K58" s="534"/>
      <c r="L58" s="534"/>
      <c r="M58" s="534"/>
      <c r="N58" s="374" t="str">
        <f>IF(J56="","",IFERROR(VLOOKUP($J56,【選択肢】!$K$3:$O$74,2,)," "))</f>
        <v/>
      </c>
      <c r="O58" s="374" t="str">
        <f>IF(J56="","",IFERROR(VLOOKUP($J56,【選択肢】!$K$3:$O$74,4,)," "))</f>
        <v/>
      </c>
      <c r="P58" s="374" t="str">
        <f>IF(J56="","",IFERROR(VLOOKUP($J56,【選択肢】!$K$3:$O$74,5,)," "))</f>
        <v/>
      </c>
      <c r="Q58" s="375" t="str">
        <f>IF(VLOOKUP($A56,作業日報!$I:$T,12,FALSE)=0,"",VLOOKUP($A56,作業日報!$I:$T,12,FALSE))</f>
        <v/>
      </c>
      <c r="R58" s="349"/>
      <c r="S58" s="350"/>
      <c r="T58" s="350"/>
      <c r="U58" s="350"/>
      <c r="V58" s="350"/>
      <c r="W58" s="350"/>
      <c r="X58" s="350"/>
    </row>
    <row r="59" spans="1:24" ht="12" customHeight="1" x14ac:dyDescent="0.2">
      <c r="A59" s="550">
        <v>18</v>
      </c>
      <c r="B59" s="541" t="str">
        <f>IF(VLOOKUP($A59,作業日報!$I:$T,2,FALSE)=0,"",VLOOKUP($A59,作業日報!$I:$T,2,FALSE))</f>
        <v/>
      </c>
      <c r="C59" s="544" t="str">
        <f>IF(VLOOKUP($A59,作業日報!$I:$T,3,FALSE)=0,"",VLOOKUP($A59,作業日報!$I:$T,3,FALSE))</f>
        <v/>
      </c>
      <c r="D59" s="547" t="str">
        <f>IF(ISERROR(VLOOKUP($A59,作業日報!$I:$T,4,FALSE))=TRUE,"",VLOOKUP($A59,作業日報!$I:$T,4,FALSE))</f>
        <v/>
      </c>
      <c r="E59" s="529" t="str">
        <f>IF(VLOOKUP($A59,作業日報!$I:$T,5,FALSE)=0,"",VLOOKUP($A59,作業日報!$I:$T,5,FALSE))</f>
        <v/>
      </c>
      <c r="F59" s="529" t="str">
        <f>IF(VLOOKUP($A59,作業日報!$I:$T,6,FALSE)=0,"",VLOOKUP($A59,作業日報!$I:$T,6,FALSE))</f>
        <v/>
      </c>
      <c r="G59" s="535" t="str">
        <f>IF(E59="","",IF(AND(E59&gt;1,F59=""),E59,SUM(E59+F59)))</f>
        <v/>
      </c>
      <c r="H59" s="538" t="str">
        <f>IF(VLOOKUP($A59,作業日報!$I:$T,7,FALSE)=0,"",VLOOKUP($A59,作業日報!$I:$T,7,FALSE))</f>
        <v/>
      </c>
      <c r="I59" s="538" t="str">
        <f>IF(VLOOKUP($A59,作業日報!$I:$T,8,FALSE)=0,"",VLOOKUP($A59,作業日報!$I:$T,8,FALSE))</f>
        <v/>
      </c>
      <c r="J59" s="538" t="str">
        <f>IF(VLOOKUP($A59,作業日報!$I:$T,9,FALSE)=0,"",VLOOKUP($A59,作業日報!$I:$T,9,FALSE))</f>
        <v/>
      </c>
      <c r="K59" s="532"/>
      <c r="L59" s="532"/>
      <c r="M59" s="532"/>
      <c r="N59" s="370" t="str">
        <f>IF(H59="","",(IFERROR(VLOOKUP($H59,【選択肢】!$K$3:$O$74,2,)," ")))</f>
        <v/>
      </c>
      <c r="O59" s="370" t="str">
        <f>IF(H59="","",(IFERROR(VLOOKUP($H59,【選択肢】!$K$3:$O$74,4,)," ")))</f>
        <v/>
      </c>
      <c r="P59" s="370" t="str">
        <f>IF(H59="","",(IFERROR(VLOOKUP($H59,【選択肢】!$K$3:$O$74,5,)," ")))</f>
        <v/>
      </c>
      <c r="Q59" s="371" t="str">
        <f>IF(VLOOKUP($A59,作業日報!$I:$T,10,FALSE)=0,"",VLOOKUP($A59,作業日報!$I:$T,10,FALSE))</f>
        <v/>
      </c>
      <c r="R59" s="349"/>
      <c r="S59" s="350"/>
      <c r="T59" s="350"/>
      <c r="U59" s="350"/>
      <c r="V59" s="350"/>
      <c r="W59" s="350"/>
      <c r="X59" s="350"/>
    </row>
    <row r="60" spans="1:24" ht="12" customHeight="1" x14ac:dyDescent="0.2">
      <c r="A60" s="550"/>
      <c r="B60" s="542"/>
      <c r="C60" s="545"/>
      <c r="D60" s="548"/>
      <c r="E60" s="530"/>
      <c r="F60" s="530"/>
      <c r="G60" s="536"/>
      <c r="H60" s="539"/>
      <c r="I60" s="539"/>
      <c r="J60" s="539"/>
      <c r="K60" s="533"/>
      <c r="L60" s="533"/>
      <c r="M60" s="533"/>
      <c r="N60" s="372" t="str">
        <f>IF(I59="","",IFERROR(VLOOKUP($I59,【選択肢】!$K$3:$O$74,2,)," "))</f>
        <v/>
      </c>
      <c r="O60" s="372" t="str">
        <f>IF(I59="","",IFERROR(VLOOKUP($I59,【選択肢】!$K$3:$O$74,4,)," "))</f>
        <v/>
      </c>
      <c r="P60" s="372" t="str">
        <f>IF(I59="","",IFERROR(VLOOKUP($I59,【選択肢】!$K$3:$O$74,5,)," "))</f>
        <v/>
      </c>
      <c r="Q60" s="373" t="str">
        <f>IF(VLOOKUP($A59,作業日報!$I:$T,11,FALSE)=0,"",VLOOKUP($A59,作業日報!$I:$T,11,FALSE))</f>
        <v/>
      </c>
      <c r="R60" s="349"/>
      <c r="S60" s="350"/>
      <c r="T60" s="350"/>
      <c r="U60" s="350"/>
      <c r="V60" s="350"/>
      <c r="W60" s="350"/>
      <c r="X60" s="350"/>
    </row>
    <row r="61" spans="1:24" ht="12" customHeight="1" x14ac:dyDescent="0.2">
      <c r="A61" s="550"/>
      <c r="B61" s="543"/>
      <c r="C61" s="546"/>
      <c r="D61" s="549"/>
      <c r="E61" s="531"/>
      <c r="F61" s="531"/>
      <c r="G61" s="537"/>
      <c r="H61" s="540"/>
      <c r="I61" s="540"/>
      <c r="J61" s="540"/>
      <c r="K61" s="534"/>
      <c r="L61" s="534"/>
      <c r="M61" s="534"/>
      <c r="N61" s="374" t="str">
        <f>IF(J59="","",IFERROR(VLOOKUP($J59,【選択肢】!$K$3:$O$74,2,)," "))</f>
        <v/>
      </c>
      <c r="O61" s="374" t="str">
        <f>IF(J59="","",IFERROR(VLOOKUP($J59,【選択肢】!$K$3:$O$74,4,)," "))</f>
        <v/>
      </c>
      <c r="P61" s="374" t="str">
        <f>IF(J59="","",IFERROR(VLOOKUP($J59,【選択肢】!$K$3:$O$74,5,)," "))</f>
        <v/>
      </c>
      <c r="Q61" s="375" t="str">
        <f>IF(VLOOKUP($A59,作業日報!$I:$T,12,FALSE)=0,"",VLOOKUP($A59,作業日報!$I:$T,12,FALSE))</f>
        <v/>
      </c>
      <c r="R61" s="349"/>
      <c r="S61" s="350"/>
      <c r="T61" s="350"/>
      <c r="U61" s="350"/>
      <c r="V61" s="350"/>
      <c r="W61" s="350"/>
      <c r="X61" s="350"/>
    </row>
    <row r="62" spans="1:24" ht="12" customHeight="1" x14ac:dyDescent="0.2">
      <c r="A62" s="550">
        <v>19</v>
      </c>
      <c r="B62" s="541" t="str">
        <f>IF(VLOOKUP($A62,作業日報!$I:$T,2,FALSE)=0,"",VLOOKUP($A62,作業日報!$I:$T,2,FALSE))</f>
        <v/>
      </c>
      <c r="C62" s="544" t="str">
        <f>IF(VLOOKUP($A62,作業日報!$I:$T,3,FALSE)=0,"",VLOOKUP($A62,作業日報!$I:$T,3,FALSE))</f>
        <v/>
      </c>
      <c r="D62" s="547" t="str">
        <f>IF(ISERROR(VLOOKUP($A62,作業日報!$I:$T,4,FALSE))=TRUE,"",VLOOKUP($A62,作業日報!$I:$T,4,FALSE))</f>
        <v/>
      </c>
      <c r="E62" s="529" t="str">
        <f>IF(VLOOKUP($A62,作業日報!$I:$T,5,FALSE)=0,"",VLOOKUP($A62,作業日報!$I:$T,5,FALSE))</f>
        <v/>
      </c>
      <c r="F62" s="529" t="str">
        <f>IF(VLOOKUP($A62,作業日報!$I:$T,6,FALSE)=0,"",VLOOKUP($A62,作業日報!$I:$T,6,FALSE))</f>
        <v/>
      </c>
      <c r="G62" s="535" t="str">
        <f>IF(E62="","",IF(AND(E62&gt;1,F62=""),E62,SUM(E62+F62)))</f>
        <v/>
      </c>
      <c r="H62" s="538" t="str">
        <f>IF(VLOOKUP($A62,作業日報!$I:$T,7,FALSE)=0,"",VLOOKUP($A62,作業日報!$I:$T,7,FALSE))</f>
        <v/>
      </c>
      <c r="I62" s="538" t="str">
        <f>IF(VLOOKUP($A62,作業日報!$I:$T,8,FALSE)=0,"",VLOOKUP($A62,作業日報!$I:$T,8,FALSE))</f>
        <v/>
      </c>
      <c r="J62" s="538" t="str">
        <f>IF(VLOOKUP($A62,作業日報!$I:$T,9,FALSE)=0,"",VLOOKUP($A62,作業日報!$I:$T,9,FALSE))</f>
        <v/>
      </c>
      <c r="K62" s="532"/>
      <c r="L62" s="532"/>
      <c r="M62" s="532"/>
      <c r="N62" s="370" t="str">
        <f>IF(H62="","",(IFERROR(VLOOKUP($H62,【選択肢】!$K$3:$O$74,2,)," ")))</f>
        <v/>
      </c>
      <c r="O62" s="370" t="str">
        <f>IF(H62="","",(IFERROR(VLOOKUP($H62,【選択肢】!$K$3:$O$74,4,)," ")))</f>
        <v/>
      </c>
      <c r="P62" s="370" t="str">
        <f>IF(H62="","",(IFERROR(VLOOKUP($H62,【選択肢】!$K$3:$O$74,5,)," ")))</f>
        <v/>
      </c>
      <c r="Q62" s="371" t="str">
        <f>IF(VLOOKUP($A62,作業日報!$I:$T,10,FALSE)=0,"",VLOOKUP($A62,作業日報!$I:$T,10,FALSE))</f>
        <v/>
      </c>
      <c r="R62" s="349"/>
      <c r="S62" s="350"/>
      <c r="T62" s="350"/>
      <c r="U62" s="350"/>
      <c r="V62" s="350"/>
      <c r="W62" s="350"/>
      <c r="X62" s="350"/>
    </row>
    <row r="63" spans="1:24" ht="12" customHeight="1" x14ac:dyDescent="0.2">
      <c r="A63" s="550"/>
      <c r="B63" s="542"/>
      <c r="C63" s="545"/>
      <c r="D63" s="548"/>
      <c r="E63" s="530"/>
      <c r="F63" s="530"/>
      <c r="G63" s="536"/>
      <c r="H63" s="539"/>
      <c r="I63" s="539"/>
      <c r="J63" s="539"/>
      <c r="K63" s="533"/>
      <c r="L63" s="533"/>
      <c r="M63" s="533"/>
      <c r="N63" s="372" t="str">
        <f>IF(I62="","",IFERROR(VLOOKUP($I62,【選択肢】!$K$3:$O$74,2,)," "))</f>
        <v/>
      </c>
      <c r="O63" s="372" t="str">
        <f>IF(I62="","",IFERROR(VLOOKUP($I62,【選択肢】!$K$3:$O$74,4,)," "))</f>
        <v/>
      </c>
      <c r="P63" s="372" t="str">
        <f>IF(I62="","",IFERROR(VLOOKUP($I62,【選択肢】!$K$3:$O$74,5,)," "))</f>
        <v/>
      </c>
      <c r="Q63" s="373" t="str">
        <f>IF(VLOOKUP($A62,作業日報!$I:$T,11,FALSE)=0,"",VLOOKUP($A62,作業日報!$I:$T,11,FALSE))</f>
        <v/>
      </c>
      <c r="R63" s="349"/>
      <c r="S63" s="350"/>
      <c r="T63" s="350"/>
      <c r="U63" s="350"/>
      <c r="V63" s="350"/>
      <c r="W63" s="350"/>
      <c r="X63" s="350"/>
    </row>
    <row r="64" spans="1:24" ht="12" customHeight="1" x14ac:dyDescent="0.2">
      <c r="A64" s="550"/>
      <c r="B64" s="543"/>
      <c r="C64" s="546"/>
      <c r="D64" s="549"/>
      <c r="E64" s="531"/>
      <c r="F64" s="531"/>
      <c r="G64" s="537"/>
      <c r="H64" s="540"/>
      <c r="I64" s="540"/>
      <c r="J64" s="540"/>
      <c r="K64" s="534"/>
      <c r="L64" s="534"/>
      <c r="M64" s="534"/>
      <c r="N64" s="374" t="str">
        <f>IF(J62="","",IFERROR(VLOOKUP($J62,【選択肢】!$K$3:$O$74,2,)," "))</f>
        <v/>
      </c>
      <c r="O64" s="374" t="str">
        <f>IF(J62="","",IFERROR(VLOOKUP($J62,【選択肢】!$K$3:$O$74,4,)," "))</f>
        <v/>
      </c>
      <c r="P64" s="374" t="str">
        <f>IF(J62="","",IFERROR(VLOOKUP($J62,【選択肢】!$K$3:$O$74,5,)," "))</f>
        <v/>
      </c>
      <c r="Q64" s="375" t="str">
        <f>IF(VLOOKUP($A62,作業日報!$I:$T,12,FALSE)=0,"",VLOOKUP($A62,作業日報!$I:$T,12,FALSE))</f>
        <v/>
      </c>
      <c r="R64" s="349"/>
      <c r="S64" s="350"/>
      <c r="T64" s="350"/>
      <c r="U64" s="350"/>
      <c r="V64" s="350"/>
      <c r="W64" s="350"/>
      <c r="X64" s="350"/>
    </row>
    <row r="65" spans="1:24" ht="12" customHeight="1" x14ac:dyDescent="0.2">
      <c r="A65" s="550">
        <v>20</v>
      </c>
      <c r="B65" s="541" t="str">
        <f>IF(VLOOKUP($A65,作業日報!$I:$T,2,FALSE)=0,"",VLOOKUP($A65,作業日報!$I:$T,2,FALSE))</f>
        <v/>
      </c>
      <c r="C65" s="544" t="str">
        <f>IF(VLOOKUP($A65,作業日報!$I:$T,3,FALSE)=0,"",VLOOKUP($A65,作業日報!$I:$T,3,FALSE))</f>
        <v/>
      </c>
      <c r="D65" s="547" t="str">
        <f>IF(ISERROR(VLOOKUP($A65,作業日報!$I:$T,4,FALSE))=TRUE,"",VLOOKUP($A65,作業日報!$I:$T,4,FALSE))</f>
        <v/>
      </c>
      <c r="E65" s="529" t="str">
        <f>IF(VLOOKUP($A65,作業日報!$I:$T,5,FALSE)=0,"",VLOOKUP($A65,作業日報!$I:$T,5,FALSE))</f>
        <v/>
      </c>
      <c r="F65" s="529" t="str">
        <f>IF(VLOOKUP($A65,作業日報!$I:$T,6,FALSE)=0,"",VLOOKUP($A65,作業日報!$I:$T,6,FALSE))</f>
        <v/>
      </c>
      <c r="G65" s="535" t="str">
        <f>IF(E65="","",IF(AND(E65&gt;1,F65=""),E65,SUM(E65+F65)))</f>
        <v/>
      </c>
      <c r="H65" s="538" t="str">
        <f>IF(VLOOKUP($A65,作業日報!$I:$T,7,FALSE)=0,"",VLOOKUP($A65,作業日報!$I:$T,7,FALSE))</f>
        <v/>
      </c>
      <c r="I65" s="538" t="str">
        <f>IF(VLOOKUP($A65,作業日報!$I:$T,8,FALSE)=0,"",VLOOKUP($A65,作業日報!$I:$T,8,FALSE))</f>
        <v/>
      </c>
      <c r="J65" s="538" t="str">
        <f>IF(VLOOKUP($A65,作業日報!$I:$T,9,FALSE)=0,"",VLOOKUP($A65,作業日報!$I:$T,9,FALSE))</f>
        <v/>
      </c>
      <c r="K65" s="532"/>
      <c r="L65" s="532"/>
      <c r="M65" s="532"/>
      <c r="N65" s="370" t="str">
        <f>IF(H65="","",(IFERROR(VLOOKUP($H65,【選択肢】!$K$3:$O$74,2,)," ")))</f>
        <v/>
      </c>
      <c r="O65" s="370" t="str">
        <f>IF(H65="","",(IFERROR(VLOOKUP($H65,【選択肢】!$K$3:$O$74,4,)," ")))</f>
        <v/>
      </c>
      <c r="P65" s="370" t="str">
        <f>IF(H65="","",(IFERROR(VLOOKUP($H65,【選択肢】!$K$3:$O$74,5,)," ")))</f>
        <v/>
      </c>
      <c r="Q65" s="371" t="str">
        <f>IF(VLOOKUP($A65,作業日報!$I:$T,10,FALSE)=0,"",VLOOKUP($A65,作業日報!$I:$T,10,FALSE))</f>
        <v/>
      </c>
      <c r="R65" s="349"/>
      <c r="S65" s="350"/>
      <c r="T65" s="350"/>
      <c r="U65" s="350"/>
      <c r="V65" s="350"/>
      <c r="W65" s="350"/>
      <c r="X65" s="350"/>
    </row>
    <row r="66" spans="1:24" ht="12" customHeight="1" x14ac:dyDescent="0.2">
      <c r="A66" s="550"/>
      <c r="B66" s="542"/>
      <c r="C66" s="545"/>
      <c r="D66" s="548"/>
      <c r="E66" s="530"/>
      <c r="F66" s="530"/>
      <c r="G66" s="536"/>
      <c r="H66" s="539"/>
      <c r="I66" s="539"/>
      <c r="J66" s="539"/>
      <c r="K66" s="533"/>
      <c r="L66" s="533"/>
      <c r="M66" s="533"/>
      <c r="N66" s="372" t="str">
        <f>IF(I65="","",IFERROR(VLOOKUP($I65,【選択肢】!$K$3:$O$74,2,)," "))</f>
        <v/>
      </c>
      <c r="O66" s="372" t="str">
        <f>IF(I65="","",IFERROR(VLOOKUP($I65,【選択肢】!$K$3:$O$74,4,)," "))</f>
        <v/>
      </c>
      <c r="P66" s="372" t="str">
        <f>IF(I65="","",IFERROR(VLOOKUP($I65,【選択肢】!$K$3:$O$74,5,)," "))</f>
        <v/>
      </c>
      <c r="Q66" s="373" t="str">
        <f>IF(VLOOKUP($A65,作業日報!$I:$T,11,FALSE)=0,"",VLOOKUP($A65,作業日報!$I:$T,11,FALSE))</f>
        <v/>
      </c>
      <c r="R66" s="349"/>
      <c r="S66" s="350"/>
      <c r="T66" s="350"/>
      <c r="U66" s="350"/>
      <c r="V66" s="350"/>
      <c r="W66" s="350"/>
      <c r="X66" s="350"/>
    </row>
    <row r="67" spans="1:24" ht="12" customHeight="1" x14ac:dyDescent="0.2">
      <c r="A67" s="550"/>
      <c r="B67" s="543"/>
      <c r="C67" s="546"/>
      <c r="D67" s="549"/>
      <c r="E67" s="531"/>
      <c r="F67" s="531"/>
      <c r="G67" s="537"/>
      <c r="H67" s="540"/>
      <c r="I67" s="540"/>
      <c r="J67" s="540"/>
      <c r="K67" s="534"/>
      <c r="L67" s="534"/>
      <c r="M67" s="534"/>
      <c r="N67" s="374" t="str">
        <f>IF(J65="","",IFERROR(VLOOKUP($J65,【選択肢】!$K$3:$O$74,2,)," "))</f>
        <v/>
      </c>
      <c r="O67" s="374" t="str">
        <f>IF(J65="","",IFERROR(VLOOKUP($J65,【選択肢】!$K$3:$O$74,4,)," "))</f>
        <v/>
      </c>
      <c r="P67" s="374" t="str">
        <f>IF(J65="","",IFERROR(VLOOKUP($J65,【選択肢】!$K$3:$O$74,5,)," "))</f>
        <v/>
      </c>
      <c r="Q67" s="375" t="str">
        <f>IF(VLOOKUP($A65,作業日報!$I:$T,12,FALSE)=0,"",VLOOKUP($A65,作業日報!$I:$T,12,FALSE))</f>
        <v/>
      </c>
      <c r="R67" s="349"/>
      <c r="S67" s="350"/>
      <c r="T67" s="350"/>
      <c r="U67" s="350"/>
      <c r="V67" s="350"/>
      <c r="W67" s="350"/>
      <c r="X67" s="350"/>
    </row>
    <row r="68" spans="1:24" ht="12" customHeight="1" x14ac:dyDescent="0.2">
      <c r="A68" s="550">
        <v>21</v>
      </c>
      <c r="B68" s="541" t="str">
        <f>IF(VLOOKUP($A68,作業日報!$I:$T,2,FALSE)=0,"",VLOOKUP($A68,作業日報!$I:$T,2,FALSE))</f>
        <v/>
      </c>
      <c r="C68" s="544" t="str">
        <f>IF(VLOOKUP($A68,作業日報!$I:$T,3,FALSE)=0,"",VLOOKUP($A68,作業日報!$I:$T,3,FALSE))</f>
        <v/>
      </c>
      <c r="D68" s="547" t="str">
        <f>IF(ISERROR(VLOOKUP($A68,作業日報!$I:$T,4,FALSE))=TRUE,"",VLOOKUP($A68,作業日報!$I:$T,4,FALSE))</f>
        <v/>
      </c>
      <c r="E68" s="529" t="str">
        <f>IF(VLOOKUP($A68,作業日報!$I:$T,5,FALSE)=0,"",VLOOKUP($A68,作業日報!$I:$T,5,FALSE))</f>
        <v/>
      </c>
      <c r="F68" s="529" t="str">
        <f>IF(VLOOKUP($A68,作業日報!$I:$T,6,FALSE)=0,"",VLOOKUP($A68,作業日報!$I:$T,6,FALSE))</f>
        <v/>
      </c>
      <c r="G68" s="535" t="str">
        <f>IF(E68="","",IF(AND(E68&gt;1,F68=""),E68,SUM(E68+F68)))</f>
        <v/>
      </c>
      <c r="H68" s="538" t="str">
        <f>IF(VLOOKUP($A68,作業日報!$I:$T,7,FALSE)=0,"",VLOOKUP($A68,作業日報!$I:$T,7,FALSE))</f>
        <v/>
      </c>
      <c r="I68" s="538" t="str">
        <f>IF(VLOOKUP($A68,作業日報!$I:$T,8,FALSE)=0,"",VLOOKUP($A68,作業日報!$I:$T,8,FALSE))</f>
        <v/>
      </c>
      <c r="J68" s="538" t="str">
        <f>IF(VLOOKUP($A68,作業日報!$I:$T,9,FALSE)=0,"",VLOOKUP($A68,作業日報!$I:$T,9,FALSE))</f>
        <v/>
      </c>
      <c r="K68" s="532"/>
      <c r="L68" s="532"/>
      <c r="M68" s="532"/>
      <c r="N68" s="370" t="str">
        <f>IF(H68="","",(IFERROR(VLOOKUP($H68,【選択肢】!$K$3:$O$74,2,)," ")))</f>
        <v/>
      </c>
      <c r="O68" s="370" t="str">
        <f>IF(H68="","",(IFERROR(VLOOKUP($H68,【選択肢】!$K$3:$O$74,4,)," ")))</f>
        <v/>
      </c>
      <c r="P68" s="370" t="str">
        <f>IF(H68="","",(IFERROR(VLOOKUP($H68,【選択肢】!$K$3:$O$74,5,)," ")))</f>
        <v/>
      </c>
      <c r="Q68" s="371" t="str">
        <f>IF(VLOOKUP($A68,作業日報!$I:$T,10,FALSE)=0,"",VLOOKUP($A68,作業日報!$I:$T,10,FALSE))</f>
        <v/>
      </c>
      <c r="R68" s="349"/>
      <c r="S68" s="350"/>
      <c r="T68" s="350"/>
      <c r="U68" s="350"/>
      <c r="V68" s="350"/>
      <c r="W68" s="350"/>
      <c r="X68" s="350"/>
    </row>
    <row r="69" spans="1:24" ht="12" customHeight="1" x14ac:dyDescent="0.2">
      <c r="A69" s="550"/>
      <c r="B69" s="542"/>
      <c r="C69" s="545"/>
      <c r="D69" s="548"/>
      <c r="E69" s="530"/>
      <c r="F69" s="530"/>
      <c r="G69" s="536"/>
      <c r="H69" s="539"/>
      <c r="I69" s="539"/>
      <c r="J69" s="539"/>
      <c r="K69" s="533"/>
      <c r="L69" s="533"/>
      <c r="M69" s="533"/>
      <c r="N69" s="372" t="str">
        <f>IF(I68="","",IFERROR(VLOOKUP($I68,【選択肢】!$K$3:$O$74,2,)," "))</f>
        <v/>
      </c>
      <c r="O69" s="372" t="str">
        <f>IF(I68="","",IFERROR(VLOOKUP($I68,【選択肢】!$K$3:$O$74,4,)," "))</f>
        <v/>
      </c>
      <c r="P69" s="372" t="str">
        <f>IF(I68="","",IFERROR(VLOOKUP($I68,【選択肢】!$K$3:$O$74,5,)," "))</f>
        <v/>
      </c>
      <c r="Q69" s="373" t="str">
        <f>IF(VLOOKUP($A68,作業日報!$I:$T,11,FALSE)=0,"",VLOOKUP($A68,作業日報!$I:$T,11,FALSE))</f>
        <v/>
      </c>
      <c r="R69" s="349"/>
      <c r="S69" s="350"/>
      <c r="T69" s="350"/>
      <c r="U69" s="350"/>
      <c r="V69" s="350"/>
      <c r="W69" s="350"/>
      <c r="X69" s="350"/>
    </row>
    <row r="70" spans="1:24" ht="12" customHeight="1" x14ac:dyDescent="0.2">
      <c r="A70" s="550"/>
      <c r="B70" s="543"/>
      <c r="C70" s="546"/>
      <c r="D70" s="549"/>
      <c r="E70" s="531"/>
      <c r="F70" s="531"/>
      <c r="G70" s="537"/>
      <c r="H70" s="540"/>
      <c r="I70" s="540"/>
      <c r="J70" s="540"/>
      <c r="K70" s="534"/>
      <c r="L70" s="534"/>
      <c r="M70" s="534"/>
      <c r="N70" s="374" t="str">
        <f>IF(J68="","",IFERROR(VLOOKUP($J68,【選択肢】!$K$3:$O$74,2,)," "))</f>
        <v/>
      </c>
      <c r="O70" s="374" t="str">
        <f>IF(J68="","",IFERROR(VLOOKUP($J68,【選択肢】!$K$3:$O$74,4,)," "))</f>
        <v/>
      </c>
      <c r="P70" s="374" t="str">
        <f>IF(J68="","",IFERROR(VLOOKUP($J68,【選択肢】!$K$3:$O$74,5,)," "))</f>
        <v/>
      </c>
      <c r="Q70" s="375" t="str">
        <f>IF(VLOOKUP($A68,作業日報!$I:$T,12,FALSE)=0,"",VLOOKUP($A68,作業日報!$I:$T,12,FALSE))</f>
        <v/>
      </c>
      <c r="R70" s="349"/>
      <c r="S70" s="350"/>
      <c r="T70" s="350"/>
      <c r="U70" s="350"/>
      <c r="V70" s="350"/>
      <c r="W70" s="350"/>
      <c r="X70" s="350"/>
    </row>
    <row r="71" spans="1:24" ht="12" customHeight="1" x14ac:dyDescent="0.2">
      <c r="A71" s="550">
        <v>22</v>
      </c>
      <c r="B71" s="541" t="str">
        <f>IF(VLOOKUP($A71,作業日報!$I:$T,2,FALSE)=0,"",VLOOKUP($A71,作業日報!$I:$T,2,FALSE))</f>
        <v/>
      </c>
      <c r="C71" s="544" t="str">
        <f>IF(VLOOKUP($A71,作業日報!$I:$T,3,FALSE)=0,"",VLOOKUP($A71,作業日報!$I:$T,3,FALSE))</f>
        <v/>
      </c>
      <c r="D71" s="547" t="str">
        <f>IF(ISERROR(VLOOKUP($A71,作業日報!$I:$T,4,FALSE))=TRUE,"",VLOOKUP($A71,作業日報!$I:$T,4,FALSE))</f>
        <v/>
      </c>
      <c r="E71" s="529" t="str">
        <f>IF(VLOOKUP($A71,作業日報!$I:$T,5,FALSE)=0,"",VLOOKUP($A71,作業日報!$I:$T,5,FALSE))</f>
        <v/>
      </c>
      <c r="F71" s="529" t="str">
        <f>IF(VLOOKUP($A71,作業日報!$I:$T,6,FALSE)=0,"",VLOOKUP($A71,作業日報!$I:$T,6,FALSE))</f>
        <v/>
      </c>
      <c r="G71" s="535" t="str">
        <f>IF(E71="","",IF(AND(E71&gt;1,F71=""),E71,SUM(E71+F71)))</f>
        <v/>
      </c>
      <c r="H71" s="538" t="str">
        <f>IF(VLOOKUP($A71,作業日報!$I:$T,7,FALSE)=0,"",VLOOKUP($A71,作業日報!$I:$T,7,FALSE))</f>
        <v/>
      </c>
      <c r="I71" s="538" t="str">
        <f>IF(VLOOKUP($A71,作業日報!$I:$T,8,FALSE)=0,"",VLOOKUP($A71,作業日報!$I:$T,8,FALSE))</f>
        <v/>
      </c>
      <c r="J71" s="538" t="str">
        <f>IF(VLOOKUP($A71,作業日報!$I:$T,9,FALSE)=0,"",VLOOKUP($A71,作業日報!$I:$T,9,FALSE))</f>
        <v/>
      </c>
      <c r="K71" s="532"/>
      <c r="L71" s="532"/>
      <c r="M71" s="532"/>
      <c r="N71" s="370" t="str">
        <f>IF(H71="","",(IFERROR(VLOOKUP($H71,【選択肢】!$K$3:$O$74,2,)," ")))</f>
        <v/>
      </c>
      <c r="O71" s="370" t="str">
        <f>IF(H71="","",(IFERROR(VLOOKUP($H71,【選択肢】!$K$3:$O$74,4,)," ")))</f>
        <v/>
      </c>
      <c r="P71" s="370" t="str">
        <f>IF(H71="","",(IFERROR(VLOOKUP($H71,【選択肢】!$K$3:$O$74,5,)," ")))</f>
        <v/>
      </c>
      <c r="Q71" s="371" t="str">
        <f>IF(VLOOKUP($A71,作業日報!$I:$T,10,FALSE)=0,"",VLOOKUP($A71,作業日報!$I:$T,10,FALSE))</f>
        <v/>
      </c>
      <c r="R71" s="349"/>
      <c r="S71" s="350"/>
      <c r="T71" s="350"/>
      <c r="U71" s="350"/>
      <c r="V71" s="350"/>
      <c r="W71" s="350"/>
      <c r="X71" s="350"/>
    </row>
    <row r="72" spans="1:24" ht="12" customHeight="1" x14ac:dyDescent="0.2">
      <c r="A72" s="550"/>
      <c r="B72" s="542"/>
      <c r="C72" s="545"/>
      <c r="D72" s="548"/>
      <c r="E72" s="530"/>
      <c r="F72" s="530"/>
      <c r="G72" s="536"/>
      <c r="H72" s="539"/>
      <c r="I72" s="539"/>
      <c r="J72" s="539"/>
      <c r="K72" s="533"/>
      <c r="L72" s="533"/>
      <c r="M72" s="533"/>
      <c r="N72" s="372" t="str">
        <f>IF(I71="","",IFERROR(VLOOKUP($I71,【選択肢】!$K$3:$O$74,2,)," "))</f>
        <v/>
      </c>
      <c r="O72" s="372" t="str">
        <f>IF(I71="","",IFERROR(VLOOKUP($I71,【選択肢】!$K$3:$O$74,4,)," "))</f>
        <v/>
      </c>
      <c r="P72" s="372" t="str">
        <f>IF(I71="","",IFERROR(VLOOKUP($I71,【選択肢】!$K$3:$O$74,5,)," "))</f>
        <v/>
      </c>
      <c r="Q72" s="373" t="str">
        <f>IF(VLOOKUP($A71,作業日報!$I:$T,11,FALSE)=0,"",VLOOKUP($A71,作業日報!$I:$T,11,FALSE))</f>
        <v/>
      </c>
      <c r="R72" s="349"/>
      <c r="S72" s="350"/>
      <c r="T72" s="350"/>
      <c r="U72" s="350"/>
      <c r="V72" s="350"/>
      <c r="W72" s="350"/>
      <c r="X72" s="350"/>
    </row>
    <row r="73" spans="1:24" ht="12" customHeight="1" x14ac:dyDescent="0.2">
      <c r="A73" s="550"/>
      <c r="B73" s="543"/>
      <c r="C73" s="546"/>
      <c r="D73" s="549"/>
      <c r="E73" s="531"/>
      <c r="F73" s="531"/>
      <c r="G73" s="537"/>
      <c r="H73" s="540"/>
      <c r="I73" s="540"/>
      <c r="J73" s="540"/>
      <c r="K73" s="534"/>
      <c r="L73" s="534"/>
      <c r="M73" s="534"/>
      <c r="N73" s="374" t="str">
        <f>IF(J71="","",IFERROR(VLOOKUP($J71,【選択肢】!$K$3:$O$74,2,)," "))</f>
        <v/>
      </c>
      <c r="O73" s="374" t="str">
        <f>IF(J71="","",IFERROR(VLOOKUP($J71,【選択肢】!$K$3:$O$74,4,)," "))</f>
        <v/>
      </c>
      <c r="P73" s="374" t="str">
        <f>IF(J71="","",IFERROR(VLOOKUP($J71,【選択肢】!$K$3:$O$74,5,)," "))</f>
        <v/>
      </c>
      <c r="Q73" s="375" t="str">
        <f>IF(VLOOKUP($A71,作業日報!$I:$T,12,FALSE)=0,"",VLOOKUP($A71,作業日報!$I:$T,12,FALSE))</f>
        <v/>
      </c>
      <c r="R73" s="349"/>
      <c r="S73" s="350"/>
      <c r="T73" s="350"/>
      <c r="U73" s="350"/>
      <c r="V73" s="350"/>
      <c r="W73" s="350"/>
      <c r="X73" s="350"/>
    </row>
    <row r="74" spans="1:24" ht="12" customHeight="1" x14ac:dyDescent="0.2">
      <c r="A74" s="550">
        <v>23</v>
      </c>
      <c r="B74" s="541" t="str">
        <f>IF(VLOOKUP($A74,作業日報!$I:$T,2,FALSE)=0,"",VLOOKUP($A74,作業日報!$I:$T,2,FALSE))</f>
        <v/>
      </c>
      <c r="C74" s="544" t="str">
        <f>IF(VLOOKUP($A74,作業日報!$I:$T,3,FALSE)=0,"",VLOOKUP($A74,作業日報!$I:$T,3,FALSE))</f>
        <v/>
      </c>
      <c r="D74" s="547" t="str">
        <f>IF(ISERROR(VLOOKUP($A74,作業日報!$I:$T,4,FALSE))=TRUE,"",VLOOKUP($A74,作業日報!$I:$T,4,FALSE))</f>
        <v/>
      </c>
      <c r="E74" s="529" t="str">
        <f>IF(VLOOKUP($A74,作業日報!$I:$T,5,FALSE)=0,"",VLOOKUP($A74,作業日報!$I:$T,5,FALSE))</f>
        <v/>
      </c>
      <c r="F74" s="529" t="str">
        <f>IF(VLOOKUP($A74,作業日報!$I:$T,6,FALSE)=0,"",VLOOKUP($A74,作業日報!$I:$T,6,FALSE))</f>
        <v/>
      </c>
      <c r="G74" s="535" t="str">
        <f>IF(E74="","",IF(AND(E74&gt;1,F74=""),E74,SUM(E74+F74)))</f>
        <v/>
      </c>
      <c r="H74" s="538" t="str">
        <f>IF(VLOOKUP($A74,作業日報!$I:$T,7,FALSE)=0,"",VLOOKUP($A74,作業日報!$I:$T,7,FALSE))</f>
        <v/>
      </c>
      <c r="I74" s="538" t="str">
        <f>IF(VLOOKUP($A74,作業日報!$I:$T,8,FALSE)=0,"",VLOOKUP($A74,作業日報!$I:$T,8,FALSE))</f>
        <v/>
      </c>
      <c r="J74" s="538" t="str">
        <f>IF(VLOOKUP($A74,作業日報!$I:$T,9,FALSE)=0,"",VLOOKUP($A74,作業日報!$I:$T,9,FALSE))</f>
        <v/>
      </c>
      <c r="K74" s="532"/>
      <c r="L74" s="532"/>
      <c r="M74" s="532"/>
      <c r="N74" s="370" t="str">
        <f>IF(H74="","",(IFERROR(VLOOKUP($H74,【選択肢】!$K$3:$O$74,2,)," ")))</f>
        <v/>
      </c>
      <c r="O74" s="370" t="str">
        <f>IF(H74="","",(IFERROR(VLOOKUP($H74,【選択肢】!$K$3:$O$74,4,)," ")))</f>
        <v/>
      </c>
      <c r="P74" s="370" t="str">
        <f>IF(H74="","",(IFERROR(VLOOKUP($H74,【選択肢】!$K$3:$O$74,5,)," ")))</f>
        <v/>
      </c>
      <c r="Q74" s="371" t="str">
        <f>IF(VLOOKUP($A74,作業日報!$I:$T,10,FALSE)=0,"",VLOOKUP($A74,作業日報!$I:$T,10,FALSE))</f>
        <v/>
      </c>
      <c r="R74" s="349"/>
      <c r="S74" s="350"/>
      <c r="T74" s="350"/>
      <c r="U74" s="350"/>
      <c r="V74" s="350"/>
      <c r="W74" s="350"/>
      <c r="X74" s="350"/>
    </row>
    <row r="75" spans="1:24" ht="12" customHeight="1" x14ac:dyDescent="0.2">
      <c r="A75" s="550"/>
      <c r="B75" s="542"/>
      <c r="C75" s="545"/>
      <c r="D75" s="548"/>
      <c r="E75" s="530"/>
      <c r="F75" s="530"/>
      <c r="G75" s="536"/>
      <c r="H75" s="539"/>
      <c r="I75" s="539"/>
      <c r="J75" s="539"/>
      <c r="K75" s="533"/>
      <c r="L75" s="533"/>
      <c r="M75" s="533"/>
      <c r="N75" s="372" t="str">
        <f>IF(I74="","",IFERROR(VLOOKUP($I74,【選択肢】!$K$3:$O$74,2,)," "))</f>
        <v/>
      </c>
      <c r="O75" s="372" t="str">
        <f>IF(I74="","",IFERROR(VLOOKUP($I74,【選択肢】!$K$3:$O$74,4,)," "))</f>
        <v/>
      </c>
      <c r="P75" s="372" t="str">
        <f>IF(I74="","",IFERROR(VLOOKUP($I74,【選択肢】!$K$3:$O$74,5,)," "))</f>
        <v/>
      </c>
      <c r="Q75" s="373" t="str">
        <f>IF(VLOOKUP($A74,作業日報!$I:$T,11,FALSE)=0,"",VLOOKUP($A74,作業日報!$I:$T,11,FALSE))</f>
        <v/>
      </c>
      <c r="R75" s="349"/>
      <c r="S75" s="350"/>
      <c r="T75" s="350"/>
      <c r="U75" s="350"/>
      <c r="V75" s="350"/>
      <c r="W75" s="350"/>
      <c r="X75" s="350"/>
    </row>
    <row r="76" spans="1:24" ht="12" customHeight="1" x14ac:dyDescent="0.2">
      <c r="A76" s="550"/>
      <c r="B76" s="543"/>
      <c r="C76" s="546"/>
      <c r="D76" s="549"/>
      <c r="E76" s="531"/>
      <c r="F76" s="531"/>
      <c r="G76" s="537"/>
      <c r="H76" s="540"/>
      <c r="I76" s="540"/>
      <c r="J76" s="540"/>
      <c r="K76" s="534"/>
      <c r="L76" s="534"/>
      <c r="M76" s="534"/>
      <c r="N76" s="374" t="str">
        <f>IF(J74="","",IFERROR(VLOOKUP($J74,【選択肢】!$K$3:$O$74,2,)," "))</f>
        <v/>
      </c>
      <c r="O76" s="374" t="str">
        <f>IF(J74="","",IFERROR(VLOOKUP($J74,【選択肢】!$K$3:$O$74,4,)," "))</f>
        <v/>
      </c>
      <c r="P76" s="374" t="str">
        <f>IF(J74="","",IFERROR(VLOOKUP($J74,【選択肢】!$K$3:$O$74,5,)," "))</f>
        <v/>
      </c>
      <c r="Q76" s="375" t="str">
        <f>IF(VLOOKUP($A74,作業日報!$I:$T,12,FALSE)=0,"",VLOOKUP($A74,作業日報!$I:$T,12,FALSE))</f>
        <v/>
      </c>
      <c r="R76" s="349"/>
      <c r="S76" s="350"/>
      <c r="T76" s="350"/>
      <c r="U76" s="350"/>
      <c r="V76" s="350"/>
      <c r="W76" s="350"/>
      <c r="X76" s="350"/>
    </row>
    <row r="77" spans="1:24" ht="12" customHeight="1" x14ac:dyDescent="0.2">
      <c r="A77" s="550">
        <v>24</v>
      </c>
      <c r="B77" s="541" t="str">
        <f>IF(VLOOKUP($A77,作業日報!$I:$T,2,FALSE)=0,"",VLOOKUP($A77,作業日報!$I:$T,2,FALSE))</f>
        <v/>
      </c>
      <c r="C77" s="544" t="str">
        <f>IF(VLOOKUP($A77,作業日報!$I:$T,3,FALSE)=0,"",VLOOKUP($A77,作業日報!$I:$T,3,FALSE))</f>
        <v/>
      </c>
      <c r="D77" s="547" t="str">
        <f>IF(ISERROR(VLOOKUP($A77,作業日報!$I:$T,4,FALSE))=TRUE,"",VLOOKUP($A77,作業日報!$I:$T,4,FALSE))</f>
        <v/>
      </c>
      <c r="E77" s="529" t="str">
        <f>IF(VLOOKUP($A77,作業日報!$I:$T,5,FALSE)=0,"",VLOOKUP($A77,作業日報!$I:$T,5,FALSE))</f>
        <v/>
      </c>
      <c r="F77" s="529" t="str">
        <f>IF(VLOOKUP($A77,作業日報!$I:$T,6,FALSE)=0,"",VLOOKUP($A77,作業日報!$I:$T,6,FALSE))</f>
        <v/>
      </c>
      <c r="G77" s="535" t="str">
        <f t="shared" ref="G77" si="0">IF(E77="","",IF(AND(E77&gt;1,F77=""),E77,SUM(E77+F77)))</f>
        <v/>
      </c>
      <c r="H77" s="538" t="str">
        <f>IF(VLOOKUP($A77,作業日報!$I:$T,7,FALSE)=0,"",VLOOKUP($A77,作業日報!$I:$T,7,FALSE))</f>
        <v/>
      </c>
      <c r="I77" s="538" t="str">
        <f>IF(VLOOKUP($A77,作業日報!$I:$T,8,FALSE)=0,"",VLOOKUP($A77,作業日報!$I:$T,8,FALSE))</f>
        <v/>
      </c>
      <c r="J77" s="538" t="str">
        <f>IF(VLOOKUP($A77,作業日報!$I:$T,9,FALSE)=0,"",VLOOKUP($A77,作業日報!$I:$T,9,FALSE))</f>
        <v/>
      </c>
      <c r="K77" s="532"/>
      <c r="L77" s="532"/>
      <c r="M77" s="532"/>
      <c r="N77" s="370" t="str">
        <f>IF(H77="","",(IFERROR(VLOOKUP($H77,【選択肢】!$K$3:$O$74,2,)," ")))</f>
        <v/>
      </c>
      <c r="O77" s="370" t="str">
        <f>IF(H77="","",(IFERROR(VLOOKUP($H77,【選択肢】!$K$3:$O$74,4,)," ")))</f>
        <v/>
      </c>
      <c r="P77" s="370" t="str">
        <f>IF(H77="","",(IFERROR(VLOOKUP($H77,【選択肢】!$K$3:$O$74,5,)," ")))</f>
        <v/>
      </c>
      <c r="Q77" s="371" t="str">
        <f>IF(VLOOKUP($A77,作業日報!$I:$T,10,FALSE)=0,"",VLOOKUP($A77,作業日報!$I:$T,10,FALSE))</f>
        <v/>
      </c>
      <c r="R77" s="349"/>
      <c r="S77" s="350"/>
      <c r="T77" s="350"/>
      <c r="U77" s="350"/>
      <c r="V77" s="350"/>
      <c r="W77" s="350"/>
      <c r="X77" s="350"/>
    </row>
    <row r="78" spans="1:24" ht="12" customHeight="1" x14ac:dyDescent="0.2">
      <c r="A78" s="550"/>
      <c r="B78" s="542"/>
      <c r="C78" s="545"/>
      <c r="D78" s="548"/>
      <c r="E78" s="530"/>
      <c r="F78" s="530"/>
      <c r="G78" s="536"/>
      <c r="H78" s="539"/>
      <c r="I78" s="539"/>
      <c r="J78" s="539"/>
      <c r="K78" s="533"/>
      <c r="L78" s="533"/>
      <c r="M78" s="533"/>
      <c r="N78" s="372" t="str">
        <f>IF(I77="","",IFERROR(VLOOKUP($I77,【選択肢】!$K$3:$O$74,2,)," "))</f>
        <v/>
      </c>
      <c r="O78" s="372" t="str">
        <f>IF(I77="","",IFERROR(VLOOKUP($I77,【選択肢】!$K$3:$O$74,4,)," "))</f>
        <v/>
      </c>
      <c r="P78" s="372" t="str">
        <f>IF(I77="","",IFERROR(VLOOKUP($I77,【選択肢】!$K$3:$O$74,5,)," "))</f>
        <v/>
      </c>
      <c r="Q78" s="373" t="str">
        <f>IF(VLOOKUP($A77,作業日報!$I:$T,11,FALSE)=0,"",VLOOKUP($A77,作業日報!$I:$T,11,FALSE))</f>
        <v/>
      </c>
      <c r="R78" s="349"/>
      <c r="S78" s="350"/>
      <c r="T78" s="350"/>
      <c r="U78" s="350"/>
      <c r="V78" s="350"/>
      <c r="W78" s="350"/>
      <c r="X78" s="350"/>
    </row>
    <row r="79" spans="1:24" ht="12" customHeight="1" x14ac:dyDescent="0.2">
      <c r="A79" s="550"/>
      <c r="B79" s="543"/>
      <c r="C79" s="546"/>
      <c r="D79" s="549"/>
      <c r="E79" s="531"/>
      <c r="F79" s="531"/>
      <c r="G79" s="537"/>
      <c r="H79" s="540"/>
      <c r="I79" s="540"/>
      <c r="J79" s="540"/>
      <c r="K79" s="534"/>
      <c r="L79" s="534"/>
      <c r="M79" s="534"/>
      <c r="N79" s="374" t="str">
        <f>IF(J77="","",IFERROR(VLOOKUP($J77,【選択肢】!$K$3:$O$74,2,)," "))</f>
        <v/>
      </c>
      <c r="O79" s="374" t="str">
        <f>IF(J77="","",IFERROR(VLOOKUP($J77,【選択肢】!$K$3:$O$74,4,)," "))</f>
        <v/>
      </c>
      <c r="P79" s="374" t="str">
        <f>IF(J77="","",IFERROR(VLOOKUP($J77,【選択肢】!$K$3:$O$74,5,)," "))</f>
        <v/>
      </c>
      <c r="Q79" s="375" t="str">
        <f>IF(VLOOKUP($A77,作業日報!$I:$T,12,FALSE)=0,"",VLOOKUP($A77,作業日報!$I:$T,12,FALSE))</f>
        <v/>
      </c>
      <c r="R79" s="349"/>
      <c r="S79" s="350"/>
      <c r="T79" s="350"/>
      <c r="U79" s="350"/>
      <c r="V79" s="350"/>
      <c r="W79" s="350"/>
      <c r="X79" s="350"/>
    </row>
    <row r="80" spans="1:24" ht="12" customHeight="1" x14ac:dyDescent="0.2">
      <c r="A80" s="550">
        <v>25</v>
      </c>
      <c r="B80" s="541" t="str">
        <f>IF(VLOOKUP($A80,作業日報!$I:$T,2,FALSE)=0,"",VLOOKUP($A80,作業日報!$I:$T,2,FALSE))</f>
        <v/>
      </c>
      <c r="C80" s="544" t="str">
        <f>IF(VLOOKUP($A80,作業日報!$I:$T,3,FALSE)=0,"",VLOOKUP($A80,作業日報!$I:$T,3,FALSE))</f>
        <v/>
      </c>
      <c r="D80" s="547" t="str">
        <f>IF(ISERROR(VLOOKUP($A80,作業日報!$I:$T,4,FALSE))=TRUE,"",VLOOKUP($A80,作業日報!$I:$T,4,FALSE))</f>
        <v/>
      </c>
      <c r="E80" s="529" t="str">
        <f>IF(VLOOKUP($A80,作業日報!$I:$T,5,FALSE)=0,"",VLOOKUP($A80,作業日報!$I:$T,5,FALSE))</f>
        <v/>
      </c>
      <c r="F80" s="529" t="str">
        <f>IF(VLOOKUP($A80,作業日報!$I:$T,6,FALSE)=0,"",VLOOKUP($A80,作業日報!$I:$T,6,FALSE))</f>
        <v/>
      </c>
      <c r="G80" s="535" t="str">
        <f t="shared" ref="G80" si="1">IF(E80="","",IF(AND(E80&gt;1,F80=""),E80,SUM(E80+F80)))</f>
        <v/>
      </c>
      <c r="H80" s="538" t="str">
        <f>IF(VLOOKUP($A80,作業日報!$I:$T,7,FALSE)=0,"",VLOOKUP($A80,作業日報!$I:$T,7,FALSE))</f>
        <v/>
      </c>
      <c r="I80" s="538" t="str">
        <f>IF(VLOOKUP($A80,作業日報!$I:$T,8,FALSE)=0,"",VLOOKUP($A80,作業日報!$I:$T,8,FALSE))</f>
        <v/>
      </c>
      <c r="J80" s="538" t="str">
        <f>IF(VLOOKUP($A80,作業日報!$I:$T,9,FALSE)=0,"",VLOOKUP($A80,作業日報!$I:$T,9,FALSE))</f>
        <v/>
      </c>
      <c r="K80" s="532"/>
      <c r="L80" s="532"/>
      <c r="M80" s="532"/>
      <c r="N80" s="370" t="str">
        <f>IF(H80="","",(IFERROR(VLOOKUP($H80,【選択肢】!$K$3:$O$74,2,)," ")))</f>
        <v/>
      </c>
      <c r="O80" s="370" t="str">
        <f>IF(H80="","",(IFERROR(VLOOKUP($H80,【選択肢】!$K$3:$O$74,4,)," ")))</f>
        <v/>
      </c>
      <c r="P80" s="370" t="str">
        <f>IF(H80="","",(IFERROR(VLOOKUP($H80,【選択肢】!$K$3:$O$74,5,)," ")))</f>
        <v/>
      </c>
      <c r="Q80" s="371" t="str">
        <f>IF(VLOOKUP($A80,作業日報!$I:$T,10,FALSE)=0,"",VLOOKUP($A80,作業日報!$I:$T,10,FALSE))</f>
        <v/>
      </c>
      <c r="R80" s="349"/>
      <c r="S80" s="350"/>
      <c r="T80" s="350"/>
      <c r="U80" s="350"/>
      <c r="V80" s="350"/>
      <c r="W80" s="350"/>
      <c r="X80" s="350"/>
    </row>
    <row r="81" spans="1:24" ht="12" customHeight="1" x14ac:dyDescent="0.2">
      <c r="A81" s="550"/>
      <c r="B81" s="542"/>
      <c r="C81" s="545"/>
      <c r="D81" s="548"/>
      <c r="E81" s="530"/>
      <c r="F81" s="530"/>
      <c r="G81" s="536"/>
      <c r="H81" s="539"/>
      <c r="I81" s="539"/>
      <c r="J81" s="539"/>
      <c r="K81" s="533"/>
      <c r="L81" s="533"/>
      <c r="M81" s="533"/>
      <c r="N81" s="372" t="str">
        <f>IF(I80="","",IFERROR(VLOOKUP($I80,【選択肢】!$K$3:$O$74,2,)," "))</f>
        <v/>
      </c>
      <c r="O81" s="372" t="str">
        <f>IF(I80="","",IFERROR(VLOOKUP($I80,【選択肢】!$K$3:$O$74,4,)," "))</f>
        <v/>
      </c>
      <c r="P81" s="372" t="str">
        <f>IF(I80="","",IFERROR(VLOOKUP($I80,【選択肢】!$K$3:$O$74,5,)," "))</f>
        <v/>
      </c>
      <c r="Q81" s="373" t="str">
        <f>IF(VLOOKUP($A80,作業日報!$I:$T,11,FALSE)=0,"",VLOOKUP($A80,作業日報!$I:$T,11,FALSE))</f>
        <v/>
      </c>
      <c r="R81" s="349"/>
      <c r="S81" s="350"/>
      <c r="T81" s="350"/>
      <c r="U81" s="350"/>
      <c r="V81" s="350"/>
      <c r="W81" s="350"/>
      <c r="X81" s="350"/>
    </row>
    <row r="82" spans="1:24" ht="12" customHeight="1" x14ac:dyDescent="0.2">
      <c r="A82" s="550"/>
      <c r="B82" s="543"/>
      <c r="C82" s="546"/>
      <c r="D82" s="549"/>
      <c r="E82" s="531"/>
      <c r="F82" s="531"/>
      <c r="G82" s="537"/>
      <c r="H82" s="540"/>
      <c r="I82" s="540"/>
      <c r="J82" s="540"/>
      <c r="K82" s="534"/>
      <c r="L82" s="534"/>
      <c r="M82" s="534"/>
      <c r="N82" s="374" t="str">
        <f>IF(J80="","",IFERROR(VLOOKUP($J80,【選択肢】!$K$3:$O$74,2,)," "))</f>
        <v/>
      </c>
      <c r="O82" s="374" t="str">
        <f>IF(J80="","",IFERROR(VLOOKUP($J80,【選択肢】!$K$3:$O$74,4,)," "))</f>
        <v/>
      </c>
      <c r="P82" s="374" t="str">
        <f>IF(J80="","",IFERROR(VLOOKUP($J80,【選択肢】!$K$3:$O$74,5,)," "))</f>
        <v/>
      </c>
      <c r="Q82" s="375" t="str">
        <f>IF(VLOOKUP($A80,作業日報!$I:$T,12,FALSE)=0,"",VLOOKUP($A80,作業日報!$I:$T,12,FALSE))</f>
        <v/>
      </c>
      <c r="R82" s="349"/>
      <c r="S82" s="350"/>
      <c r="T82" s="350"/>
      <c r="U82" s="350"/>
      <c r="V82" s="350"/>
      <c r="W82" s="350"/>
      <c r="X82" s="350"/>
    </row>
    <row r="83" spans="1:24" ht="12" customHeight="1" x14ac:dyDescent="0.2">
      <c r="A83" s="550">
        <v>26</v>
      </c>
      <c r="B83" s="541" t="str">
        <f>IF(VLOOKUP($A83,作業日報!$I:$T,2,FALSE)=0,"",VLOOKUP($A83,作業日報!$I:$T,2,FALSE))</f>
        <v/>
      </c>
      <c r="C83" s="544" t="str">
        <f>IF(VLOOKUP($A83,作業日報!$I:$T,3,FALSE)=0,"",VLOOKUP($A83,作業日報!$I:$T,3,FALSE))</f>
        <v/>
      </c>
      <c r="D83" s="547" t="str">
        <f>IF(ISERROR(VLOOKUP($A83,作業日報!$I:$T,4,FALSE))=TRUE,"",VLOOKUP($A83,作業日報!$I:$T,4,FALSE))</f>
        <v/>
      </c>
      <c r="E83" s="529" t="str">
        <f>IF(VLOOKUP($A83,作業日報!$I:$T,5,FALSE)=0,"",VLOOKUP($A83,作業日報!$I:$T,5,FALSE))</f>
        <v/>
      </c>
      <c r="F83" s="529" t="str">
        <f>IF(VLOOKUP($A83,作業日報!$I:$T,6,FALSE)=0,"",VLOOKUP($A83,作業日報!$I:$T,6,FALSE))</f>
        <v/>
      </c>
      <c r="G83" s="535" t="str">
        <f t="shared" ref="G83" si="2">IF(E83="","",IF(AND(E83&gt;1,F83=""),E83,SUM(E83+F83)))</f>
        <v/>
      </c>
      <c r="H83" s="538" t="str">
        <f>IF(VLOOKUP($A83,作業日報!$I:$T,7,FALSE)=0,"",VLOOKUP($A83,作業日報!$I:$T,7,FALSE))</f>
        <v/>
      </c>
      <c r="I83" s="538" t="str">
        <f>IF(VLOOKUP($A83,作業日報!$I:$T,8,FALSE)=0,"",VLOOKUP($A83,作業日報!$I:$T,8,FALSE))</f>
        <v/>
      </c>
      <c r="J83" s="538" t="str">
        <f>IF(VLOOKUP($A83,作業日報!$I:$T,9,FALSE)=0,"",VLOOKUP($A83,作業日報!$I:$T,9,FALSE))</f>
        <v/>
      </c>
      <c r="K83" s="532"/>
      <c r="L83" s="532"/>
      <c r="M83" s="532"/>
      <c r="N83" s="370" t="str">
        <f>IF(H83="","",(IFERROR(VLOOKUP($H83,【選択肢】!$K$3:$O$74,2,)," ")))</f>
        <v/>
      </c>
      <c r="O83" s="370" t="str">
        <f>IF(H83="","",(IFERROR(VLOOKUP($H83,【選択肢】!$K$3:$O$74,4,)," ")))</f>
        <v/>
      </c>
      <c r="P83" s="370" t="str">
        <f>IF(H83="","",(IFERROR(VLOOKUP($H83,【選択肢】!$K$3:$O$74,5,)," ")))</f>
        <v/>
      </c>
      <c r="Q83" s="371" t="str">
        <f>IF(VLOOKUP($A83,作業日報!$I:$T,10,FALSE)=0,"",VLOOKUP($A83,作業日報!$I:$T,10,FALSE))</f>
        <v/>
      </c>
      <c r="R83" s="349"/>
      <c r="S83" s="350"/>
      <c r="T83" s="350"/>
      <c r="U83" s="350"/>
      <c r="V83" s="350"/>
      <c r="W83" s="350"/>
      <c r="X83" s="350"/>
    </row>
    <row r="84" spans="1:24" ht="12" customHeight="1" x14ac:dyDescent="0.2">
      <c r="A84" s="550"/>
      <c r="B84" s="542"/>
      <c r="C84" s="545"/>
      <c r="D84" s="548"/>
      <c r="E84" s="530"/>
      <c r="F84" s="530"/>
      <c r="G84" s="536"/>
      <c r="H84" s="539"/>
      <c r="I84" s="539"/>
      <c r="J84" s="539"/>
      <c r="K84" s="533"/>
      <c r="L84" s="533"/>
      <c r="M84" s="533"/>
      <c r="N84" s="372" t="str">
        <f>IF(I83="","",IFERROR(VLOOKUP($I83,【選択肢】!$K$3:$O$74,2,)," "))</f>
        <v/>
      </c>
      <c r="O84" s="372" t="str">
        <f>IF(I83="","",IFERROR(VLOOKUP($I83,【選択肢】!$K$3:$O$74,4,)," "))</f>
        <v/>
      </c>
      <c r="P84" s="372" t="str">
        <f>IF(I83="","",IFERROR(VLOOKUP($I83,【選択肢】!$K$3:$O$74,5,)," "))</f>
        <v/>
      </c>
      <c r="Q84" s="373" t="str">
        <f>IF(VLOOKUP($A83,作業日報!$I:$T,11,FALSE)=0,"",VLOOKUP($A83,作業日報!$I:$T,11,FALSE))</f>
        <v/>
      </c>
      <c r="R84" s="349"/>
      <c r="S84" s="350"/>
      <c r="T84" s="350"/>
      <c r="U84" s="350"/>
      <c r="V84" s="350"/>
      <c r="W84" s="350"/>
      <c r="X84" s="350"/>
    </row>
    <row r="85" spans="1:24" ht="12" customHeight="1" x14ac:dyDescent="0.2">
      <c r="A85" s="550"/>
      <c r="B85" s="543"/>
      <c r="C85" s="546"/>
      <c r="D85" s="549"/>
      <c r="E85" s="531"/>
      <c r="F85" s="531"/>
      <c r="G85" s="537"/>
      <c r="H85" s="540"/>
      <c r="I85" s="540"/>
      <c r="J85" s="540"/>
      <c r="K85" s="534"/>
      <c r="L85" s="534"/>
      <c r="M85" s="534"/>
      <c r="N85" s="374" t="str">
        <f>IF(J83="","",IFERROR(VLOOKUP($J83,【選択肢】!$K$3:$O$74,2,)," "))</f>
        <v/>
      </c>
      <c r="O85" s="374" t="str">
        <f>IF(J83="","",IFERROR(VLOOKUP($J83,【選択肢】!$K$3:$O$74,4,)," "))</f>
        <v/>
      </c>
      <c r="P85" s="374" t="str">
        <f>IF(J83="","",IFERROR(VLOOKUP($J83,【選択肢】!$K$3:$O$74,5,)," "))</f>
        <v/>
      </c>
      <c r="Q85" s="375" t="str">
        <f>IF(VLOOKUP($A83,作業日報!$I:$T,12,FALSE)=0,"",VLOOKUP($A83,作業日報!$I:$T,12,FALSE))</f>
        <v/>
      </c>
      <c r="R85" s="349"/>
      <c r="S85" s="350"/>
      <c r="T85" s="350"/>
      <c r="U85" s="350"/>
      <c r="V85" s="350"/>
      <c r="W85" s="350"/>
      <c r="X85" s="350"/>
    </row>
    <row r="86" spans="1:24" ht="12" customHeight="1" x14ac:dyDescent="0.2">
      <c r="A86" s="550">
        <v>27</v>
      </c>
      <c r="B86" s="541" t="str">
        <f>IF(VLOOKUP($A86,作業日報!$I:$T,2,FALSE)=0,"",VLOOKUP($A86,作業日報!$I:$T,2,FALSE))</f>
        <v/>
      </c>
      <c r="C86" s="544" t="str">
        <f>IF(VLOOKUP($A86,作業日報!$I:$T,3,FALSE)=0,"",VLOOKUP($A86,作業日報!$I:$T,3,FALSE))</f>
        <v/>
      </c>
      <c r="D86" s="547" t="str">
        <f>IF(ISERROR(VLOOKUP($A86,作業日報!$I:$T,4,FALSE))=TRUE,"",VLOOKUP($A86,作業日報!$I:$T,4,FALSE))</f>
        <v/>
      </c>
      <c r="E86" s="529" t="str">
        <f>IF(VLOOKUP($A86,作業日報!$I:$T,5,FALSE)=0,"",VLOOKUP($A86,作業日報!$I:$T,5,FALSE))</f>
        <v/>
      </c>
      <c r="F86" s="529" t="str">
        <f>IF(VLOOKUP($A86,作業日報!$I:$T,6,FALSE)=0,"",VLOOKUP($A86,作業日報!$I:$T,6,FALSE))</f>
        <v/>
      </c>
      <c r="G86" s="535" t="str">
        <f t="shared" ref="G86" si="3">IF(E86="","",IF(AND(E86&gt;1,F86=""),E86,SUM(E86+F86)))</f>
        <v/>
      </c>
      <c r="H86" s="538" t="str">
        <f>IF(VLOOKUP($A86,作業日報!$I:$T,7,FALSE)=0,"",VLOOKUP($A86,作業日報!$I:$T,7,FALSE))</f>
        <v/>
      </c>
      <c r="I86" s="538" t="str">
        <f>IF(VLOOKUP($A86,作業日報!$I:$T,8,FALSE)=0,"",VLOOKUP($A86,作業日報!$I:$T,8,FALSE))</f>
        <v/>
      </c>
      <c r="J86" s="538" t="str">
        <f>IF(VLOOKUP($A86,作業日報!$I:$T,9,FALSE)=0,"",VLOOKUP($A86,作業日報!$I:$T,9,FALSE))</f>
        <v/>
      </c>
      <c r="K86" s="532"/>
      <c r="L86" s="532"/>
      <c r="M86" s="532"/>
      <c r="N86" s="370" t="str">
        <f>IF(H86="","",(IFERROR(VLOOKUP($H86,【選択肢】!$K$3:$O$74,2,)," ")))</f>
        <v/>
      </c>
      <c r="O86" s="370" t="str">
        <f>IF(H86="","",(IFERROR(VLOOKUP($H86,【選択肢】!$K$3:$O$74,4,)," ")))</f>
        <v/>
      </c>
      <c r="P86" s="370" t="str">
        <f>IF(H86="","",(IFERROR(VLOOKUP($H86,【選択肢】!$K$3:$O$74,5,)," ")))</f>
        <v/>
      </c>
      <c r="Q86" s="371" t="str">
        <f>IF(VLOOKUP($A86,作業日報!$I:$T,10,FALSE)=0,"",VLOOKUP($A86,作業日報!$I:$T,10,FALSE))</f>
        <v/>
      </c>
      <c r="R86" s="349"/>
      <c r="S86" s="350"/>
      <c r="T86" s="350"/>
      <c r="U86" s="350"/>
      <c r="V86" s="350"/>
      <c r="W86" s="350"/>
      <c r="X86" s="350"/>
    </row>
    <row r="87" spans="1:24" ht="12" customHeight="1" x14ac:dyDescent="0.2">
      <c r="A87" s="550"/>
      <c r="B87" s="542"/>
      <c r="C87" s="545"/>
      <c r="D87" s="548"/>
      <c r="E87" s="530"/>
      <c r="F87" s="530"/>
      <c r="G87" s="536"/>
      <c r="H87" s="539"/>
      <c r="I87" s="539"/>
      <c r="J87" s="539"/>
      <c r="K87" s="533"/>
      <c r="L87" s="533"/>
      <c r="M87" s="533"/>
      <c r="N87" s="372" t="str">
        <f>IF(I86="","",IFERROR(VLOOKUP($I86,【選択肢】!$K$3:$O$74,2,)," "))</f>
        <v/>
      </c>
      <c r="O87" s="372" t="str">
        <f>IF(I86="","",IFERROR(VLOOKUP($I86,【選択肢】!$K$3:$O$74,4,)," "))</f>
        <v/>
      </c>
      <c r="P87" s="372" t="str">
        <f>IF(I86="","",IFERROR(VLOOKUP($I86,【選択肢】!$K$3:$O$74,5,)," "))</f>
        <v/>
      </c>
      <c r="Q87" s="373" t="str">
        <f>IF(VLOOKUP($A86,作業日報!$I:$T,11,FALSE)=0,"",VLOOKUP($A86,作業日報!$I:$T,11,FALSE))</f>
        <v/>
      </c>
      <c r="R87" s="349"/>
      <c r="S87" s="350"/>
      <c r="T87" s="350"/>
      <c r="U87" s="350"/>
      <c r="V87" s="350"/>
      <c r="W87" s="350"/>
      <c r="X87" s="350"/>
    </row>
    <row r="88" spans="1:24" ht="12" customHeight="1" x14ac:dyDescent="0.2">
      <c r="A88" s="550"/>
      <c r="B88" s="543"/>
      <c r="C88" s="546"/>
      <c r="D88" s="549"/>
      <c r="E88" s="531"/>
      <c r="F88" s="531"/>
      <c r="G88" s="537"/>
      <c r="H88" s="540"/>
      <c r="I88" s="540"/>
      <c r="J88" s="540"/>
      <c r="K88" s="534"/>
      <c r="L88" s="534"/>
      <c r="M88" s="534"/>
      <c r="N88" s="374" t="str">
        <f>IF(J86="","",IFERROR(VLOOKUP($J86,【選択肢】!$K$3:$O$74,2,)," "))</f>
        <v/>
      </c>
      <c r="O88" s="374" t="str">
        <f>IF(J86="","",IFERROR(VLOOKUP($J86,【選択肢】!$K$3:$O$74,4,)," "))</f>
        <v/>
      </c>
      <c r="P88" s="374" t="str">
        <f>IF(J86="","",IFERROR(VLOOKUP($J86,【選択肢】!$K$3:$O$74,5,)," "))</f>
        <v/>
      </c>
      <c r="Q88" s="375" t="str">
        <f>IF(VLOOKUP($A86,作業日報!$I:$T,12,FALSE)=0,"",VLOOKUP($A86,作業日報!$I:$T,12,FALSE))</f>
        <v/>
      </c>
      <c r="R88" s="349"/>
      <c r="S88" s="350"/>
      <c r="T88" s="350"/>
      <c r="U88" s="350"/>
      <c r="V88" s="350"/>
      <c r="W88" s="350"/>
      <c r="X88" s="350"/>
    </row>
    <row r="89" spans="1:24" ht="12" customHeight="1" x14ac:dyDescent="0.2">
      <c r="A89" s="550">
        <v>28</v>
      </c>
      <c r="B89" s="541" t="str">
        <f>IF(VLOOKUP($A89,作業日報!$I:$T,2,FALSE)=0,"",VLOOKUP($A89,作業日報!$I:$T,2,FALSE))</f>
        <v/>
      </c>
      <c r="C89" s="544" t="str">
        <f>IF(VLOOKUP($A89,作業日報!$I:$T,3,FALSE)=0,"",VLOOKUP($A89,作業日報!$I:$T,3,FALSE))</f>
        <v/>
      </c>
      <c r="D89" s="547" t="str">
        <f>IF(ISERROR(VLOOKUP($A89,作業日報!$I:$T,4,FALSE))=TRUE,"",VLOOKUP($A89,作業日報!$I:$T,4,FALSE))</f>
        <v/>
      </c>
      <c r="E89" s="529" t="str">
        <f>IF(VLOOKUP($A89,作業日報!$I:$T,5,FALSE)=0,"",VLOOKUP($A89,作業日報!$I:$T,5,FALSE))</f>
        <v/>
      </c>
      <c r="F89" s="529" t="str">
        <f>IF(VLOOKUP($A89,作業日報!$I:$T,6,FALSE)=0,"",VLOOKUP($A89,作業日報!$I:$T,6,FALSE))</f>
        <v/>
      </c>
      <c r="G89" s="535" t="str">
        <f t="shared" ref="G89" si="4">IF(E89="","",IF(AND(E89&gt;1,F89=""),E89,SUM(E89+F89)))</f>
        <v/>
      </c>
      <c r="H89" s="538" t="str">
        <f>IF(VLOOKUP($A89,作業日報!$I:$T,7,FALSE)=0,"",VLOOKUP($A89,作業日報!$I:$T,7,FALSE))</f>
        <v/>
      </c>
      <c r="I89" s="538" t="str">
        <f>IF(VLOOKUP($A89,作業日報!$I:$T,8,FALSE)=0,"",VLOOKUP($A89,作業日報!$I:$T,8,FALSE))</f>
        <v/>
      </c>
      <c r="J89" s="538" t="str">
        <f>IF(VLOOKUP($A89,作業日報!$I:$T,9,FALSE)=0,"",VLOOKUP($A89,作業日報!$I:$T,9,FALSE))</f>
        <v/>
      </c>
      <c r="K89" s="532"/>
      <c r="L89" s="532"/>
      <c r="M89" s="532"/>
      <c r="N89" s="370" t="str">
        <f>IF(H89="","",(IFERROR(VLOOKUP($H89,【選択肢】!$K$3:$O$74,2,)," ")))</f>
        <v/>
      </c>
      <c r="O89" s="370" t="str">
        <f>IF(H89="","",(IFERROR(VLOOKUP($H89,【選択肢】!$K$3:$O$74,4,)," ")))</f>
        <v/>
      </c>
      <c r="P89" s="370" t="str">
        <f>IF(H89="","",(IFERROR(VLOOKUP($H89,【選択肢】!$K$3:$O$74,5,)," ")))</f>
        <v/>
      </c>
      <c r="Q89" s="371" t="str">
        <f>IF(VLOOKUP($A89,作業日報!$I:$T,10,FALSE)=0,"",VLOOKUP($A89,作業日報!$I:$T,10,FALSE))</f>
        <v/>
      </c>
      <c r="R89" s="349"/>
      <c r="S89" s="350"/>
      <c r="T89" s="350"/>
      <c r="U89" s="350"/>
      <c r="V89" s="350"/>
      <c r="W89" s="350"/>
      <c r="X89" s="350"/>
    </row>
    <row r="90" spans="1:24" ht="12" customHeight="1" x14ac:dyDescent="0.2">
      <c r="A90" s="550"/>
      <c r="B90" s="542"/>
      <c r="C90" s="545"/>
      <c r="D90" s="548"/>
      <c r="E90" s="530"/>
      <c r="F90" s="530"/>
      <c r="G90" s="536"/>
      <c r="H90" s="539"/>
      <c r="I90" s="539"/>
      <c r="J90" s="539"/>
      <c r="K90" s="533"/>
      <c r="L90" s="533"/>
      <c r="M90" s="533"/>
      <c r="N90" s="372" t="str">
        <f>IF(I89="","",IFERROR(VLOOKUP($I89,【選択肢】!$K$3:$O$74,2,)," "))</f>
        <v/>
      </c>
      <c r="O90" s="372" t="str">
        <f>IF(I89="","",IFERROR(VLOOKUP($I89,【選択肢】!$K$3:$O$74,4,)," "))</f>
        <v/>
      </c>
      <c r="P90" s="372" t="str">
        <f>IF(I89="","",IFERROR(VLOOKUP($I89,【選択肢】!$K$3:$O$74,5,)," "))</f>
        <v/>
      </c>
      <c r="Q90" s="373" t="str">
        <f>IF(VLOOKUP($A89,作業日報!$I:$T,11,FALSE)=0,"",VLOOKUP($A89,作業日報!$I:$T,11,FALSE))</f>
        <v/>
      </c>
      <c r="R90" s="349"/>
      <c r="S90" s="350"/>
      <c r="T90" s="350"/>
      <c r="U90" s="350"/>
      <c r="V90" s="350"/>
      <c r="W90" s="350"/>
      <c r="X90" s="350"/>
    </row>
    <row r="91" spans="1:24" ht="12" customHeight="1" x14ac:dyDescent="0.2">
      <c r="A91" s="550"/>
      <c r="B91" s="543"/>
      <c r="C91" s="546"/>
      <c r="D91" s="549"/>
      <c r="E91" s="531"/>
      <c r="F91" s="531"/>
      <c r="G91" s="537"/>
      <c r="H91" s="540"/>
      <c r="I91" s="540"/>
      <c r="J91" s="540"/>
      <c r="K91" s="534"/>
      <c r="L91" s="534"/>
      <c r="M91" s="534"/>
      <c r="N91" s="374" t="str">
        <f>IF(J89="","",IFERROR(VLOOKUP($J89,【選択肢】!$K$3:$O$74,2,)," "))</f>
        <v/>
      </c>
      <c r="O91" s="374" t="str">
        <f>IF(J89="","",IFERROR(VLOOKUP($J89,【選択肢】!$K$3:$O$74,4,)," "))</f>
        <v/>
      </c>
      <c r="P91" s="374" t="str">
        <f>IF(J89="","",IFERROR(VLOOKUP($J89,【選択肢】!$K$3:$O$74,5,)," "))</f>
        <v/>
      </c>
      <c r="Q91" s="375" t="str">
        <f>IF(VLOOKUP($A89,作業日報!$I:$T,12,FALSE)=0,"",VLOOKUP($A89,作業日報!$I:$T,12,FALSE))</f>
        <v/>
      </c>
      <c r="R91" s="349"/>
      <c r="S91" s="350"/>
      <c r="T91" s="350"/>
      <c r="U91" s="350"/>
      <c r="V91" s="350"/>
      <c r="W91" s="350"/>
      <c r="X91" s="350"/>
    </row>
    <row r="92" spans="1:24" ht="12" customHeight="1" x14ac:dyDescent="0.2">
      <c r="A92" s="550">
        <v>29</v>
      </c>
      <c r="B92" s="541" t="str">
        <f>IF(VLOOKUP($A92,作業日報!$I:$T,2,FALSE)=0,"",VLOOKUP($A92,作業日報!$I:$T,2,FALSE))</f>
        <v/>
      </c>
      <c r="C92" s="544" t="str">
        <f>IF(VLOOKUP($A92,作業日報!$I:$T,3,FALSE)=0,"",VLOOKUP($A92,作業日報!$I:$T,3,FALSE))</f>
        <v/>
      </c>
      <c r="D92" s="547" t="str">
        <f>IF(ISERROR(VLOOKUP($A92,作業日報!$I:$T,4,FALSE))=TRUE,"",VLOOKUP($A92,作業日報!$I:$T,4,FALSE))</f>
        <v/>
      </c>
      <c r="E92" s="529" t="str">
        <f>IF(VLOOKUP($A92,作業日報!$I:$T,5,FALSE)=0,"",VLOOKUP($A92,作業日報!$I:$T,5,FALSE))</f>
        <v/>
      </c>
      <c r="F92" s="529" t="str">
        <f>IF(VLOOKUP($A92,作業日報!$I:$T,6,FALSE)=0,"",VLOOKUP($A92,作業日報!$I:$T,6,FALSE))</f>
        <v/>
      </c>
      <c r="G92" s="535" t="str">
        <f t="shared" ref="G92" si="5">IF(E92="","",IF(AND(E92&gt;1,F92=""),E92,SUM(E92+F92)))</f>
        <v/>
      </c>
      <c r="H92" s="538" t="str">
        <f>IF(VLOOKUP($A92,作業日報!$I:$T,7,FALSE)=0,"",VLOOKUP($A92,作業日報!$I:$T,7,FALSE))</f>
        <v/>
      </c>
      <c r="I92" s="538" t="str">
        <f>IF(VLOOKUP($A92,作業日報!$I:$T,8,FALSE)=0,"",VLOOKUP($A92,作業日報!$I:$T,8,FALSE))</f>
        <v/>
      </c>
      <c r="J92" s="538" t="str">
        <f>IF(VLOOKUP($A92,作業日報!$I:$T,9,FALSE)=0,"",VLOOKUP($A92,作業日報!$I:$T,9,FALSE))</f>
        <v/>
      </c>
      <c r="K92" s="532"/>
      <c r="L92" s="532"/>
      <c r="M92" s="532"/>
      <c r="N92" s="370" t="str">
        <f>IF(H92="","",(IFERROR(VLOOKUP($H92,【選択肢】!$K$3:$O$74,2,)," ")))</f>
        <v/>
      </c>
      <c r="O92" s="370" t="str">
        <f>IF(H92="","",(IFERROR(VLOOKUP($H92,【選択肢】!$K$3:$O$74,4,)," ")))</f>
        <v/>
      </c>
      <c r="P92" s="370" t="str">
        <f>IF(H92="","",(IFERROR(VLOOKUP($H92,【選択肢】!$K$3:$O$74,5,)," ")))</f>
        <v/>
      </c>
      <c r="Q92" s="371" t="str">
        <f>IF(VLOOKUP($A92,作業日報!$I:$T,10,FALSE)=0,"",VLOOKUP($A92,作業日報!$I:$T,10,FALSE))</f>
        <v/>
      </c>
      <c r="R92" s="349"/>
      <c r="S92" s="350"/>
      <c r="T92" s="350"/>
      <c r="U92" s="350"/>
      <c r="V92" s="350"/>
      <c r="W92" s="350"/>
      <c r="X92" s="350"/>
    </row>
    <row r="93" spans="1:24" ht="12" customHeight="1" x14ac:dyDescent="0.2">
      <c r="A93" s="550"/>
      <c r="B93" s="542"/>
      <c r="C93" s="545"/>
      <c r="D93" s="548"/>
      <c r="E93" s="530"/>
      <c r="F93" s="530"/>
      <c r="G93" s="536"/>
      <c r="H93" s="539"/>
      <c r="I93" s="539"/>
      <c r="J93" s="539"/>
      <c r="K93" s="533"/>
      <c r="L93" s="533"/>
      <c r="M93" s="533"/>
      <c r="N93" s="372" t="str">
        <f>IF(I92="","",IFERROR(VLOOKUP($I92,【選択肢】!$K$3:$O$74,2,)," "))</f>
        <v/>
      </c>
      <c r="O93" s="372" t="str">
        <f>IF(I92="","",IFERROR(VLOOKUP($I92,【選択肢】!$K$3:$O$74,4,)," "))</f>
        <v/>
      </c>
      <c r="P93" s="372" t="str">
        <f>IF(I92="","",IFERROR(VLOOKUP($I92,【選択肢】!$K$3:$O$74,5,)," "))</f>
        <v/>
      </c>
      <c r="Q93" s="373" t="str">
        <f>IF(VLOOKUP($A92,作業日報!$I:$T,11,FALSE)=0,"",VLOOKUP($A92,作業日報!$I:$T,11,FALSE))</f>
        <v/>
      </c>
      <c r="R93" s="349"/>
      <c r="S93" s="350"/>
      <c r="T93" s="350"/>
      <c r="U93" s="350"/>
      <c r="V93" s="350"/>
      <c r="W93" s="350"/>
      <c r="X93" s="350"/>
    </row>
    <row r="94" spans="1:24" ht="12" customHeight="1" x14ac:dyDescent="0.2">
      <c r="A94" s="550"/>
      <c r="B94" s="543"/>
      <c r="C94" s="546"/>
      <c r="D94" s="549"/>
      <c r="E94" s="531"/>
      <c r="F94" s="531"/>
      <c r="G94" s="537"/>
      <c r="H94" s="540"/>
      <c r="I94" s="540"/>
      <c r="J94" s="540"/>
      <c r="K94" s="534"/>
      <c r="L94" s="534"/>
      <c r="M94" s="534"/>
      <c r="N94" s="374" t="str">
        <f>IF(J92="","",IFERROR(VLOOKUP($J92,【選択肢】!$K$3:$O$74,2,)," "))</f>
        <v/>
      </c>
      <c r="O94" s="374" t="str">
        <f>IF(J92="","",IFERROR(VLOOKUP($J92,【選択肢】!$K$3:$O$74,4,)," "))</f>
        <v/>
      </c>
      <c r="P94" s="374" t="str">
        <f>IF(J92="","",IFERROR(VLOOKUP($J92,【選択肢】!$K$3:$O$74,5,)," "))</f>
        <v/>
      </c>
      <c r="Q94" s="375" t="str">
        <f>IF(VLOOKUP($A92,作業日報!$I:$T,12,FALSE)=0,"",VLOOKUP($A92,作業日報!$I:$T,12,FALSE))</f>
        <v/>
      </c>
      <c r="R94" s="349"/>
      <c r="S94" s="350"/>
      <c r="T94" s="350"/>
      <c r="U94" s="350"/>
      <c r="V94" s="350"/>
      <c r="W94" s="350"/>
      <c r="X94" s="350"/>
    </row>
    <row r="95" spans="1:24" ht="12" customHeight="1" x14ac:dyDescent="0.2">
      <c r="A95" s="550">
        <v>30</v>
      </c>
      <c r="B95" s="541" t="str">
        <f>IF(VLOOKUP($A95,作業日報!$I:$T,2,FALSE)=0,"",VLOOKUP($A95,作業日報!$I:$T,2,FALSE))</f>
        <v/>
      </c>
      <c r="C95" s="544" t="str">
        <f>IF(VLOOKUP($A95,作業日報!$I:$T,3,FALSE)=0,"",VLOOKUP($A95,作業日報!$I:$T,3,FALSE))</f>
        <v/>
      </c>
      <c r="D95" s="547" t="str">
        <f>IF(ISERROR(VLOOKUP($A95,作業日報!$I:$T,4,FALSE))=TRUE,"",VLOOKUP($A95,作業日報!$I:$T,4,FALSE))</f>
        <v/>
      </c>
      <c r="E95" s="529" t="str">
        <f>IF(VLOOKUP($A95,作業日報!$I:$T,5,FALSE)=0,"",VLOOKUP($A95,作業日報!$I:$T,5,FALSE))</f>
        <v/>
      </c>
      <c r="F95" s="529" t="str">
        <f>IF(VLOOKUP($A95,作業日報!$I:$T,6,FALSE)=0,"",VLOOKUP($A95,作業日報!$I:$T,6,FALSE))</f>
        <v/>
      </c>
      <c r="G95" s="535" t="str">
        <f t="shared" ref="G95" si="6">IF(E95="","",IF(AND(E95&gt;1,F95=""),E95,SUM(E95+F95)))</f>
        <v/>
      </c>
      <c r="H95" s="538" t="str">
        <f>IF(VLOOKUP($A95,作業日報!$I:$T,7,FALSE)=0,"",VLOOKUP($A95,作業日報!$I:$T,7,FALSE))</f>
        <v/>
      </c>
      <c r="I95" s="538" t="str">
        <f>IF(VLOOKUP($A95,作業日報!$I:$T,8,FALSE)=0,"",VLOOKUP($A95,作業日報!$I:$T,8,FALSE))</f>
        <v/>
      </c>
      <c r="J95" s="538" t="str">
        <f>IF(VLOOKUP($A95,作業日報!$I:$T,9,FALSE)=0,"",VLOOKUP($A95,作業日報!$I:$T,9,FALSE))</f>
        <v/>
      </c>
      <c r="K95" s="532"/>
      <c r="L95" s="532"/>
      <c r="M95" s="532"/>
      <c r="N95" s="370" t="str">
        <f>IF(H95="","",(IFERROR(VLOOKUP($H95,【選択肢】!$K$3:$O$74,2,)," ")))</f>
        <v/>
      </c>
      <c r="O95" s="370" t="str">
        <f>IF(H95="","",(IFERROR(VLOOKUP($H95,【選択肢】!$K$3:$O$74,4,)," ")))</f>
        <v/>
      </c>
      <c r="P95" s="370" t="str">
        <f>IF(H95="","",(IFERROR(VLOOKUP($H95,【選択肢】!$K$3:$O$74,5,)," ")))</f>
        <v/>
      </c>
      <c r="Q95" s="371" t="str">
        <f>IF(VLOOKUP($A95,作業日報!$I:$T,10,FALSE)=0,"",VLOOKUP($A95,作業日報!$I:$T,10,FALSE))</f>
        <v/>
      </c>
      <c r="R95" s="349"/>
      <c r="S95" s="350"/>
      <c r="T95" s="350"/>
      <c r="U95" s="350"/>
      <c r="V95" s="350"/>
      <c r="W95" s="350"/>
      <c r="X95" s="350"/>
    </row>
    <row r="96" spans="1:24" ht="12" customHeight="1" x14ac:dyDescent="0.2">
      <c r="A96" s="550"/>
      <c r="B96" s="542"/>
      <c r="C96" s="545"/>
      <c r="D96" s="548"/>
      <c r="E96" s="530"/>
      <c r="F96" s="530"/>
      <c r="G96" s="536"/>
      <c r="H96" s="539"/>
      <c r="I96" s="539"/>
      <c r="J96" s="539"/>
      <c r="K96" s="533"/>
      <c r="L96" s="533"/>
      <c r="M96" s="533"/>
      <c r="N96" s="372" t="str">
        <f>IF(I95="","",IFERROR(VLOOKUP($I95,【選択肢】!$K$3:$O$74,2,)," "))</f>
        <v/>
      </c>
      <c r="O96" s="372" t="str">
        <f>IF(I95="","",IFERROR(VLOOKUP($I95,【選択肢】!$K$3:$O$74,4,)," "))</f>
        <v/>
      </c>
      <c r="P96" s="372" t="str">
        <f>IF(I95="","",IFERROR(VLOOKUP($I95,【選択肢】!$K$3:$O$74,5,)," "))</f>
        <v/>
      </c>
      <c r="Q96" s="373" t="str">
        <f>IF(VLOOKUP($A95,作業日報!$I:$T,11,FALSE)=0,"",VLOOKUP($A95,作業日報!$I:$T,11,FALSE))</f>
        <v/>
      </c>
      <c r="R96" s="349"/>
      <c r="S96" s="350"/>
      <c r="T96" s="350"/>
      <c r="U96" s="350"/>
      <c r="V96" s="350"/>
      <c r="W96" s="350"/>
      <c r="X96" s="350"/>
    </row>
    <row r="97" spans="1:24" ht="12" customHeight="1" x14ac:dyDescent="0.2">
      <c r="A97" s="550"/>
      <c r="B97" s="543"/>
      <c r="C97" s="546"/>
      <c r="D97" s="549"/>
      <c r="E97" s="531"/>
      <c r="F97" s="531"/>
      <c r="G97" s="537"/>
      <c r="H97" s="540"/>
      <c r="I97" s="540"/>
      <c r="J97" s="540"/>
      <c r="K97" s="534"/>
      <c r="L97" s="534"/>
      <c r="M97" s="534"/>
      <c r="N97" s="374" t="str">
        <f>IF(J95="","",IFERROR(VLOOKUP($J95,【選択肢】!$K$3:$O$74,2,)," "))</f>
        <v/>
      </c>
      <c r="O97" s="374" t="str">
        <f>IF(J95="","",IFERROR(VLOOKUP($J95,【選択肢】!$K$3:$O$74,4,)," "))</f>
        <v/>
      </c>
      <c r="P97" s="374" t="str">
        <f>IF(J95="","",IFERROR(VLOOKUP($J95,【選択肢】!$K$3:$O$74,5,)," "))</f>
        <v/>
      </c>
      <c r="Q97" s="375" t="str">
        <f>IF(VLOOKUP($A95,作業日報!$I:$T,12,FALSE)=0,"",VLOOKUP($A95,作業日報!$I:$T,12,FALSE))</f>
        <v/>
      </c>
      <c r="R97" s="349"/>
      <c r="S97" s="350"/>
      <c r="T97" s="350"/>
      <c r="U97" s="350"/>
      <c r="V97" s="350"/>
      <c r="W97" s="350"/>
      <c r="X97" s="350"/>
    </row>
    <row r="98" spans="1:24" ht="12" customHeight="1" x14ac:dyDescent="0.2">
      <c r="A98" s="550">
        <v>31</v>
      </c>
      <c r="B98" s="541" t="str">
        <f>IF(VLOOKUP($A98,作業日報!$I:$T,2,FALSE)=0,"",VLOOKUP($A98,作業日報!$I:$T,2,FALSE))</f>
        <v/>
      </c>
      <c r="C98" s="544" t="str">
        <f>IF(VLOOKUP($A98,作業日報!$I:$T,3,FALSE)=0,"",VLOOKUP($A98,作業日報!$I:$T,3,FALSE))</f>
        <v/>
      </c>
      <c r="D98" s="547" t="str">
        <f>IF(ISERROR(VLOOKUP($A98,作業日報!$I:$T,4,FALSE))=TRUE,"",VLOOKUP($A98,作業日報!$I:$T,4,FALSE))</f>
        <v/>
      </c>
      <c r="E98" s="529" t="str">
        <f>IF(VLOOKUP($A98,作業日報!$I:$T,5,FALSE)=0,"",VLOOKUP($A98,作業日報!$I:$T,5,FALSE))</f>
        <v/>
      </c>
      <c r="F98" s="529" t="str">
        <f>IF(VLOOKUP($A98,作業日報!$I:$T,6,FALSE)=0,"",VLOOKUP($A98,作業日報!$I:$T,6,FALSE))</f>
        <v/>
      </c>
      <c r="G98" s="535" t="str">
        <f t="shared" ref="G98" si="7">IF(E98="","",IF(AND(E98&gt;1,F98=""),E98,SUM(E98+F98)))</f>
        <v/>
      </c>
      <c r="H98" s="538" t="str">
        <f>IF(VLOOKUP($A98,作業日報!$I:$T,7,FALSE)=0,"",VLOOKUP($A98,作業日報!$I:$T,7,FALSE))</f>
        <v/>
      </c>
      <c r="I98" s="538" t="str">
        <f>IF(VLOOKUP($A98,作業日報!$I:$T,8,FALSE)=0,"",VLOOKUP($A98,作業日報!$I:$T,8,FALSE))</f>
        <v/>
      </c>
      <c r="J98" s="538" t="str">
        <f>IF(VLOOKUP($A98,作業日報!$I:$T,9,FALSE)=0,"",VLOOKUP($A98,作業日報!$I:$T,9,FALSE))</f>
        <v/>
      </c>
      <c r="K98" s="532"/>
      <c r="L98" s="532"/>
      <c r="M98" s="532"/>
      <c r="N98" s="370" t="str">
        <f>IF(H98="","",(IFERROR(VLOOKUP($H98,【選択肢】!$K$3:$O$74,2,)," ")))</f>
        <v/>
      </c>
      <c r="O98" s="370" t="str">
        <f>IF(H98="","",(IFERROR(VLOOKUP($H98,【選択肢】!$K$3:$O$74,4,)," ")))</f>
        <v/>
      </c>
      <c r="P98" s="370" t="str">
        <f>IF(H98="","",(IFERROR(VLOOKUP($H98,【選択肢】!$K$3:$O$74,5,)," ")))</f>
        <v/>
      </c>
      <c r="Q98" s="371" t="str">
        <f>IF(VLOOKUP($A98,作業日報!$I:$T,10,FALSE)=0,"",VLOOKUP($A98,作業日報!$I:$T,10,FALSE))</f>
        <v/>
      </c>
      <c r="R98" s="349"/>
      <c r="S98" s="350"/>
      <c r="T98" s="350"/>
      <c r="U98" s="350"/>
      <c r="V98" s="350"/>
      <c r="W98" s="350"/>
      <c r="X98" s="350"/>
    </row>
    <row r="99" spans="1:24" ht="12" customHeight="1" x14ac:dyDescent="0.2">
      <c r="A99" s="550"/>
      <c r="B99" s="542"/>
      <c r="C99" s="545"/>
      <c r="D99" s="548"/>
      <c r="E99" s="530"/>
      <c r="F99" s="530"/>
      <c r="G99" s="536"/>
      <c r="H99" s="539"/>
      <c r="I99" s="539"/>
      <c r="J99" s="539"/>
      <c r="K99" s="533"/>
      <c r="L99" s="533"/>
      <c r="M99" s="533"/>
      <c r="N99" s="372" t="str">
        <f>IF(I98="","",IFERROR(VLOOKUP($I98,【選択肢】!$K$3:$O$74,2,)," "))</f>
        <v/>
      </c>
      <c r="O99" s="372" t="str">
        <f>IF(I98="","",IFERROR(VLOOKUP($I98,【選択肢】!$K$3:$O$74,4,)," "))</f>
        <v/>
      </c>
      <c r="P99" s="372" t="str">
        <f>IF(I98="","",IFERROR(VLOOKUP($I98,【選択肢】!$K$3:$O$74,5,)," "))</f>
        <v/>
      </c>
      <c r="Q99" s="373" t="str">
        <f>IF(VLOOKUP($A98,作業日報!$I:$T,11,FALSE)=0,"",VLOOKUP($A98,作業日報!$I:$T,11,FALSE))</f>
        <v/>
      </c>
      <c r="R99" s="349"/>
      <c r="S99" s="350"/>
      <c r="T99" s="350"/>
      <c r="U99" s="350"/>
      <c r="V99" s="350"/>
      <c r="W99" s="350"/>
      <c r="X99" s="350"/>
    </row>
    <row r="100" spans="1:24" ht="12" customHeight="1" x14ac:dyDescent="0.2">
      <c r="A100" s="550"/>
      <c r="B100" s="543"/>
      <c r="C100" s="546"/>
      <c r="D100" s="549"/>
      <c r="E100" s="531"/>
      <c r="F100" s="531"/>
      <c r="G100" s="537"/>
      <c r="H100" s="540"/>
      <c r="I100" s="540"/>
      <c r="J100" s="540"/>
      <c r="K100" s="534"/>
      <c r="L100" s="534"/>
      <c r="M100" s="534"/>
      <c r="N100" s="374" t="str">
        <f>IF(J98="","",IFERROR(VLOOKUP($J98,【選択肢】!$K$3:$O$74,2,)," "))</f>
        <v/>
      </c>
      <c r="O100" s="374" t="str">
        <f>IF(J98="","",IFERROR(VLOOKUP($J98,【選択肢】!$K$3:$O$74,4,)," "))</f>
        <v/>
      </c>
      <c r="P100" s="374" t="str">
        <f>IF(J98="","",IFERROR(VLOOKUP($J98,【選択肢】!$K$3:$O$74,5,)," "))</f>
        <v/>
      </c>
      <c r="Q100" s="375" t="str">
        <f>IF(VLOOKUP($A98,作業日報!$I:$T,12,FALSE)=0,"",VLOOKUP($A98,作業日報!$I:$T,12,FALSE))</f>
        <v/>
      </c>
      <c r="R100" s="349"/>
      <c r="S100" s="350"/>
      <c r="T100" s="350"/>
      <c r="U100" s="350"/>
      <c r="V100" s="350"/>
      <c r="W100" s="350"/>
      <c r="X100" s="350"/>
    </row>
    <row r="101" spans="1:24" ht="12" customHeight="1" x14ac:dyDescent="0.2">
      <c r="A101" s="550">
        <v>32</v>
      </c>
      <c r="B101" s="541" t="str">
        <f>IF(VLOOKUP($A101,作業日報!$I:$T,2,FALSE)=0,"",VLOOKUP($A101,作業日報!$I:$T,2,FALSE))</f>
        <v/>
      </c>
      <c r="C101" s="544" t="str">
        <f>IF(VLOOKUP($A101,作業日報!$I:$T,3,FALSE)=0,"",VLOOKUP($A101,作業日報!$I:$T,3,FALSE))</f>
        <v/>
      </c>
      <c r="D101" s="547" t="str">
        <f>IF(ISERROR(VLOOKUP($A101,作業日報!$I:$T,4,FALSE))=TRUE,"",VLOOKUP($A101,作業日報!$I:$T,4,FALSE))</f>
        <v/>
      </c>
      <c r="E101" s="529" t="str">
        <f>IF(VLOOKUP($A101,作業日報!$I:$T,5,FALSE)=0,"",VLOOKUP($A101,作業日報!$I:$T,5,FALSE))</f>
        <v/>
      </c>
      <c r="F101" s="529" t="str">
        <f>IF(VLOOKUP($A101,作業日報!$I:$T,6,FALSE)=0,"",VLOOKUP($A101,作業日報!$I:$T,6,FALSE))</f>
        <v/>
      </c>
      <c r="G101" s="535" t="str">
        <f t="shared" ref="G101" si="8">IF(E101="","",IF(AND(E101&gt;1,F101=""),E101,SUM(E101+F101)))</f>
        <v/>
      </c>
      <c r="H101" s="538" t="str">
        <f>IF(VLOOKUP($A101,作業日報!$I:$T,7,FALSE)=0,"",VLOOKUP($A101,作業日報!$I:$T,7,FALSE))</f>
        <v/>
      </c>
      <c r="I101" s="538" t="str">
        <f>IF(VLOOKUP($A101,作業日報!$I:$T,8,FALSE)=0,"",VLOOKUP($A101,作業日報!$I:$T,8,FALSE))</f>
        <v/>
      </c>
      <c r="J101" s="538" t="str">
        <f>IF(VLOOKUP($A101,作業日報!$I:$T,9,FALSE)=0,"",VLOOKUP($A101,作業日報!$I:$T,9,FALSE))</f>
        <v/>
      </c>
      <c r="K101" s="532"/>
      <c r="L101" s="532"/>
      <c r="M101" s="532"/>
      <c r="N101" s="370" t="str">
        <f>IF(H101="","",(IFERROR(VLOOKUP($H101,【選択肢】!$K$3:$O$74,2,)," ")))</f>
        <v/>
      </c>
      <c r="O101" s="370" t="str">
        <f>IF(H101="","",(IFERROR(VLOOKUP($H101,【選択肢】!$K$3:$O$74,4,)," ")))</f>
        <v/>
      </c>
      <c r="P101" s="370" t="str">
        <f>IF(H101="","",(IFERROR(VLOOKUP($H101,【選択肢】!$K$3:$O$74,5,)," ")))</f>
        <v/>
      </c>
      <c r="Q101" s="371" t="str">
        <f>IF(VLOOKUP($A101,作業日報!$I:$T,10,FALSE)=0,"",VLOOKUP($A101,作業日報!$I:$T,10,FALSE))</f>
        <v/>
      </c>
      <c r="R101" s="349"/>
      <c r="S101" s="350"/>
      <c r="T101" s="350"/>
      <c r="U101" s="350"/>
      <c r="V101" s="350"/>
      <c r="W101" s="350"/>
      <c r="X101" s="350"/>
    </row>
    <row r="102" spans="1:24" ht="12" customHeight="1" x14ac:dyDescent="0.2">
      <c r="A102" s="550"/>
      <c r="B102" s="542"/>
      <c r="C102" s="545"/>
      <c r="D102" s="548"/>
      <c r="E102" s="530"/>
      <c r="F102" s="530"/>
      <c r="G102" s="536"/>
      <c r="H102" s="539"/>
      <c r="I102" s="539"/>
      <c r="J102" s="539"/>
      <c r="K102" s="533"/>
      <c r="L102" s="533"/>
      <c r="M102" s="533"/>
      <c r="N102" s="372" t="str">
        <f>IF(I101="","",IFERROR(VLOOKUP($I101,【選択肢】!$K$3:$O$74,2,)," "))</f>
        <v/>
      </c>
      <c r="O102" s="372" t="str">
        <f>IF(I101="","",IFERROR(VLOOKUP($I101,【選択肢】!$K$3:$O$74,4,)," "))</f>
        <v/>
      </c>
      <c r="P102" s="372" t="str">
        <f>IF(I101="","",IFERROR(VLOOKUP($I101,【選択肢】!$K$3:$O$74,5,)," "))</f>
        <v/>
      </c>
      <c r="Q102" s="373" t="str">
        <f>IF(VLOOKUP($A101,作業日報!$I:$T,11,FALSE)=0,"",VLOOKUP($A101,作業日報!$I:$T,11,FALSE))</f>
        <v/>
      </c>
      <c r="R102" s="349"/>
      <c r="S102" s="350"/>
      <c r="T102" s="350"/>
      <c r="U102" s="350"/>
      <c r="V102" s="350"/>
      <c r="W102" s="350"/>
      <c r="X102" s="350"/>
    </row>
    <row r="103" spans="1:24" ht="12" customHeight="1" x14ac:dyDescent="0.2">
      <c r="A103" s="550"/>
      <c r="B103" s="543"/>
      <c r="C103" s="546"/>
      <c r="D103" s="549"/>
      <c r="E103" s="531"/>
      <c r="F103" s="531"/>
      <c r="G103" s="537"/>
      <c r="H103" s="540"/>
      <c r="I103" s="540"/>
      <c r="J103" s="540"/>
      <c r="K103" s="534"/>
      <c r="L103" s="534"/>
      <c r="M103" s="534"/>
      <c r="N103" s="374" t="str">
        <f>IF(J101="","",IFERROR(VLOOKUP($J101,【選択肢】!$K$3:$O$74,2,)," "))</f>
        <v/>
      </c>
      <c r="O103" s="374" t="str">
        <f>IF(J101="","",IFERROR(VLOOKUP($J101,【選択肢】!$K$3:$O$74,4,)," "))</f>
        <v/>
      </c>
      <c r="P103" s="374" t="str">
        <f>IF(J101="","",IFERROR(VLOOKUP($J101,【選択肢】!$K$3:$O$74,5,)," "))</f>
        <v/>
      </c>
      <c r="Q103" s="375" t="str">
        <f>IF(VLOOKUP($A101,作業日報!$I:$T,12,FALSE)=0,"",VLOOKUP($A101,作業日報!$I:$T,12,FALSE))</f>
        <v/>
      </c>
      <c r="R103" s="349"/>
      <c r="S103" s="350"/>
      <c r="T103" s="350"/>
      <c r="U103" s="350"/>
      <c r="V103" s="350"/>
      <c r="W103" s="350"/>
      <c r="X103" s="350"/>
    </row>
    <row r="104" spans="1:24" ht="12" customHeight="1" x14ac:dyDescent="0.2">
      <c r="A104" s="550">
        <v>33</v>
      </c>
      <c r="B104" s="541" t="str">
        <f>IF(VLOOKUP($A104,作業日報!$I:$T,2,FALSE)=0,"",VLOOKUP($A104,作業日報!$I:$T,2,FALSE))</f>
        <v/>
      </c>
      <c r="C104" s="544" t="str">
        <f>IF(VLOOKUP($A104,作業日報!$I:$T,3,FALSE)=0,"",VLOOKUP($A104,作業日報!$I:$T,3,FALSE))</f>
        <v/>
      </c>
      <c r="D104" s="547" t="str">
        <f>IF(ISERROR(VLOOKUP($A104,作業日報!$I:$T,4,FALSE))=TRUE,"",VLOOKUP($A104,作業日報!$I:$T,4,FALSE))</f>
        <v/>
      </c>
      <c r="E104" s="529" t="str">
        <f>IF(VLOOKUP($A104,作業日報!$I:$T,5,FALSE)=0,"",VLOOKUP($A104,作業日報!$I:$T,5,FALSE))</f>
        <v/>
      </c>
      <c r="F104" s="529" t="str">
        <f>IF(VLOOKUP($A104,作業日報!$I:$T,6,FALSE)=0,"",VLOOKUP($A104,作業日報!$I:$T,6,FALSE))</f>
        <v/>
      </c>
      <c r="G104" s="535" t="str">
        <f t="shared" ref="G104:G158" si="9">IF(E104="","",IF(AND(E104&gt;1,F104=""),E104,SUM(E104+F104)))</f>
        <v/>
      </c>
      <c r="H104" s="538" t="str">
        <f>IF(VLOOKUP($A104,作業日報!$I:$T,7,FALSE)=0,"",VLOOKUP($A104,作業日報!$I:$T,7,FALSE))</f>
        <v/>
      </c>
      <c r="I104" s="538" t="str">
        <f>IF(VLOOKUP($A104,作業日報!$I:$T,8,FALSE)=0,"",VLOOKUP($A104,作業日報!$I:$T,8,FALSE))</f>
        <v/>
      </c>
      <c r="J104" s="538" t="str">
        <f>IF(VLOOKUP($A104,作業日報!$I:$T,9,FALSE)=0,"",VLOOKUP($A104,作業日報!$I:$T,9,FALSE))</f>
        <v/>
      </c>
      <c r="K104" s="532"/>
      <c r="L104" s="532"/>
      <c r="M104" s="532"/>
      <c r="N104" s="370" t="str">
        <f>IF(H104="","",(IFERROR(VLOOKUP($H104,【選択肢】!$K$3:$O$74,2,)," ")))</f>
        <v/>
      </c>
      <c r="O104" s="370" t="str">
        <f>IF(H104="","",(IFERROR(VLOOKUP($H104,【選択肢】!$K$3:$O$74,4,)," ")))</f>
        <v/>
      </c>
      <c r="P104" s="370" t="str">
        <f>IF(H104="","",(IFERROR(VLOOKUP($H104,【選択肢】!$K$3:$O$74,5,)," ")))</f>
        <v/>
      </c>
      <c r="Q104" s="371" t="str">
        <f>IF(VLOOKUP($A104,作業日報!$I:$T,10,FALSE)=0,"",VLOOKUP($A104,作業日報!$I:$T,10,FALSE))</f>
        <v/>
      </c>
      <c r="R104" s="349"/>
      <c r="S104" s="350"/>
      <c r="T104" s="350"/>
      <c r="U104" s="350"/>
      <c r="V104" s="350"/>
      <c r="W104" s="350"/>
      <c r="X104" s="350"/>
    </row>
    <row r="105" spans="1:24" ht="12" customHeight="1" x14ac:dyDescent="0.2">
      <c r="A105" s="550"/>
      <c r="B105" s="542"/>
      <c r="C105" s="545"/>
      <c r="D105" s="548"/>
      <c r="E105" s="530"/>
      <c r="F105" s="530"/>
      <c r="G105" s="536"/>
      <c r="H105" s="539"/>
      <c r="I105" s="539"/>
      <c r="J105" s="539"/>
      <c r="K105" s="533"/>
      <c r="L105" s="533"/>
      <c r="M105" s="533"/>
      <c r="N105" s="372" t="str">
        <f>IF(I104="","",IFERROR(VLOOKUP($I104,【選択肢】!$K$3:$O$74,2,)," "))</f>
        <v/>
      </c>
      <c r="O105" s="372" t="str">
        <f>IF(I104="","",IFERROR(VLOOKUP($I104,【選択肢】!$K$3:$O$74,4,)," "))</f>
        <v/>
      </c>
      <c r="P105" s="372" t="str">
        <f>IF(I104="","",IFERROR(VLOOKUP($I104,【選択肢】!$K$3:$O$74,5,)," "))</f>
        <v/>
      </c>
      <c r="Q105" s="373" t="str">
        <f>IF(VLOOKUP($A104,作業日報!$I:$T,11,FALSE)=0,"",VLOOKUP($A104,作業日報!$I:$T,11,FALSE))</f>
        <v/>
      </c>
      <c r="R105" s="349"/>
      <c r="S105" s="350"/>
      <c r="T105" s="350"/>
      <c r="U105" s="350"/>
      <c r="V105" s="350"/>
      <c r="W105" s="350"/>
      <c r="X105" s="350"/>
    </row>
    <row r="106" spans="1:24" ht="12" customHeight="1" x14ac:dyDescent="0.2">
      <c r="A106" s="550"/>
      <c r="B106" s="543"/>
      <c r="C106" s="546"/>
      <c r="D106" s="549"/>
      <c r="E106" s="531"/>
      <c r="F106" s="531"/>
      <c r="G106" s="537"/>
      <c r="H106" s="540"/>
      <c r="I106" s="540"/>
      <c r="J106" s="540"/>
      <c r="K106" s="534"/>
      <c r="L106" s="534"/>
      <c r="M106" s="534"/>
      <c r="N106" s="374" t="str">
        <f>IF(J104="","",IFERROR(VLOOKUP($J104,【選択肢】!$K$3:$O$74,2,)," "))</f>
        <v/>
      </c>
      <c r="O106" s="374" t="str">
        <f>IF(J104="","",IFERROR(VLOOKUP($J104,【選択肢】!$K$3:$O$74,4,)," "))</f>
        <v/>
      </c>
      <c r="P106" s="374" t="str">
        <f>IF(J104="","",IFERROR(VLOOKUP($J104,【選択肢】!$K$3:$O$74,5,)," "))</f>
        <v/>
      </c>
      <c r="Q106" s="375" t="str">
        <f>IF(VLOOKUP($A104,作業日報!$I:$T,12,FALSE)=0,"",VLOOKUP($A104,作業日報!$I:$T,12,FALSE))</f>
        <v/>
      </c>
      <c r="R106" s="349"/>
      <c r="S106" s="350"/>
      <c r="T106" s="350"/>
      <c r="U106" s="350"/>
      <c r="V106" s="350"/>
      <c r="W106" s="350"/>
      <c r="X106" s="350"/>
    </row>
    <row r="107" spans="1:24" ht="12" customHeight="1" x14ac:dyDescent="0.2">
      <c r="A107" s="550">
        <v>34</v>
      </c>
      <c r="B107" s="541" t="str">
        <f>IF(VLOOKUP($A107,作業日報!$I:$T,2,FALSE)=0,"",VLOOKUP($A107,作業日報!$I:$T,2,FALSE))</f>
        <v/>
      </c>
      <c r="C107" s="544" t="str">
        <f>IF(VLOOKUP($A107,作業日報!$I:$T,3,FALSE)=0,"",VLOOKUP($A107,作業日報!$I:$T,3,FALSE))</f>
        <v/>
      </c>
      <c r="D107" s="547" t="str">
        <f>IF(ISERROR(VLOOKUP($A107,作業日報!$I:$T,4,FALSE))=TRUE,"",VLOOKUP($A107,作業日報!$I:$T,4,FALSE))</f>
        <v/>
      </c>
      <c r="E107" s="529" t="str">
        <f>IF(VLOOKUP($A107,作業日報!$I:$T,5,FALSE)=0,"",VLOOKUP($A107,作業日報!$I:$T,5,FALSE))</f>
        <v/>
      </c>
      <c r="F107" s="529" t="str">
        <f>IF(VLOOKUP($A107,作業日報!$I:$T,6,FALSE)=0,"",VLOOKUP($A107,作業日報!$I:$T,6,FALSE))</f>
        <v/>
      </c>
      <c r="G107" s="535" t="str">
        <f t="shared" ref="G107:G155" si="10">IF(E107="","",IF(AND(E107&gt;1,F107=""),E107,SUM(E107+F107)))</f>
        <v/>
      </c>
      <c r="H107" s="538" t="str">
        <f>IF(VLOOKUP($A107,作業日報!$I:$T,7,FALSE)=0,"",VLOOKUP($A107,作業日報!$I:$T,7,FALSE))</f>
        <v/>
      </c>
      <c r="I107" s="538" t="str">
        <f>IF(VLOOKUP($A107,作業日報!$I:$T,8,FALSE)=0,"",VLOOKUP($A107,作業日報!$I:$T,8,FALSE))</f>
        <v/>
      </c>
      <c r="J107" s="538" t="str">
        <f>IF(VLOOKUP($A107,作業日報!$I:$T,9,FALSE)=0,"",VLOOKUP($A107,作業日報!$I:$T,9,FALSE))</f>
        <v/>
      </c>
      <c r="K107" s="532"/>
      <c r="L107" s="532"/>
      <c r="M107" s="532"/>
      <c r="N107" s="370" t="str">
        <f>IF(H107="","",(IFERROR(VLOOKUP($H107,【選択肢】!$K$3:$O$74,2,)," ")))</f>
        <v/>
      </c>
      <c r="O107" s="370" t="str">
        <f>IF(H107="","",(IFERROR(VLOOKUP($H107,【選択肢】!$K$3:$O$74,4,)," ")))</f>
        <v/>
      </c>
      <c r="P107" s="370" t="str">
        <f>IF(H107="","",(IFERROR(VLOOKUP($H107,【選択肢】!$K$3:$O$74,5,)," ")))</f>
        <v/>
      </c>
      <c r="Q107" s="371" t="str">
        <f>IF(VLOOKUP($A107,作業日報!$I:$T,10,FALSE)=0,"",VLOOKUP($A107,作業日報!$I:$T,10,FALSE))</f>
        <v/>
      </c>
      <c r="R107" s="349"/>
      <c r="S107" s="350"/>
      <c r="T107" s="350"/>
      <c r="U107" s="350"/>
      <c r="V107" s="350"/>
      <c r="W107" s="350"/>
      <c r="X107" s="350"/>
    </row>
    <row r="108" spans="1:24" ht="12" customHeight="1" x14ac:dyDescent="0.2">
      <c r="A108" s="550"/>
      <c r="B108" s="542"/>
      <c r="C108" s="545"/>
      <c r="D108" s="548"/>
      <c r="E108" s="530"/>
      <c r="F108" s="530"/>
      <c r="G108" s="536"/>
      <c r="H108" s="539"/>
      <c r="I108" s="539"/>
      <c r="J108" s="539"/>
      <c r="K108" s="533"/>
      <c r="L108" s="533"/>
      <c r="M108" s="533"/>
      <c r="N108" s="372" t="str">
        <f>IF(I107="","",IFERROR(VLOOKUP($I107,【選択肢】!$K$3:$O$74,2,)," "))</f>
        <v/>
      </c>
      <c r="O108" s="372" t="str">
        <f>IF(I107="","",IFERROR(VLOOKUP($I107,【選択肢】!$K$3:$O$74,4,)," "))</f>
        <v/>
      </c>
      <c r="P108" s="372" t="str">
        <f>IF(I107="","",IFERROR(VLOOKUP($I107,【選択肢】!$K$3:$O$74,5,)," "))</f>
        <v/>
      </c>
      <c r="Q108" s="373" t="str">
        <f>IF(VLOOKUP($A107,作業日報!$I:$T,11,FALSE)=0,"",VLOOKUP($A107,作業日報!$I:$T,11,FALSE))</f>
        <v/>
      </c>
      <c r="R108" s="349"/>
      <c r="S108" s="350"/>
      <c r="T108" s="350"/>
      <c r="U108" s="350"/>
      <c r="V108" s="350"/>
      <c r="W108" s="350"/>
      <c r="X108" s="350"/>
    </row>
    <row r="109" spans="1:24" ht="12" customHeight="1" x14ac:dyDescent="0.2">
      <c r="A109" s="550"/>
      <c r="B109" s="543"/>
      <c r="C109" s="546"/>
      <c r="D109" s="549"/>
      <c r="E109" s="531"/>
      <c r="F109" s="531"/>
      <c r="G109" s="537"/>
      <c r="H109" s="540"/>
      <c r="I109" s="540"/>
      <c r="J109" s="540"/>
      <c r="K109" s="534"/>
      <c r="L109" s="534"/>
      <c r="M109" s="534"/>
      <c r="N109" s="374" t="str">
        <f>IF(J107="","",IFERROR(VLOOKUP($J107,【選択肢】!$K$3:$O$74,2,)," "))</f>
        <v/>
      </c>
      <c r="O109" s="374" t="str">
        <f>IF(J107="","",IFERROR(VLOOKUP($J107,【選択肢】!$K$3:$O$74,4,)," "))</f>
        <v/>
      </c>
      <c r="P109" s="374" t="str">
        <f>IF(J107="","",IFERROR(VLOOKUP($J107,【選択肢】!$K$3:$O$74,5,)," "))</f>
        <v/>
      </c>
      <c r="Q109" s="375" t="str">
        <f>IF(VLOOKUP($A107,作業日報!$I:$T,12,FALSE)=0,"",VLOOKUP($A107,作業日報!$I:$T,12,FALSE))</f>
        <v/>
      </c>
      <c r="R109" s="349"/>
      <c r="S109" s="350"/>
      <c r="T109" s="350"/>
      <c r="U109" s="350"/>
      <c r="V109" s="350"/>
      <c r="W109" s="350"/>
      <c r="X109" s="350"/>
    </row>
    <row r="110" spans="1:24" ht="12" customHeight="1" x14ac:dyDescent="0.2">
      <c r="A110" s="550">
        <v>35</v>
      </c>
      <c r="B110" s="541" t="str">
        <f>IF(VLOOKUP($A110,作業日報!$I:$T,2,FALSE)=0,"",VLOOKUP($A110,作業日報!$I:$T,2,FALSE))</f>
        <v/>
      </c>
      <c r="C110" s="544" t="str">
        <f>IF(VLOOKUP($A110,作業日報!$I:$T,3,FALSE)=0,"",VLOOKUP($A110,作業日報!$I:$T,3,FALSE))</f>
        <v/>
      </c>
      <c r="D110" s="547" t="str">
        <f>IF(ISERROR(VLOOKUP($A110,作業日報!$I:$T,4,FALSE))=TRUE,"",VLOOKUP($A110,作業日報!$I:$T,4,FALSE))</f>
        <v/>
      </c>
      <c r="E110" s="529" t="str">
        <f>IF(VLOOKUP($A110,作業日報!$I:$T,5,FALSE)=0,"",VLOOKUP($A110,作業日報!$I:$T,5,FALSE))</f>
        <v/>
      </c>
      <c r="F110" s="529" t="str">
        <f>IF(VLOOKUP($A110,作業日報!$I:$T,6,FALSE)=0,"",VLOOKUP($A110,作業日報!$I:$T,6,FALSE))</f>
        <v/>
      </c>
      <c r="G110" s="535" t="str">
        <f t="shared" si="9"/>
        <v/>
      </c>
      <c r="H110" s="538" t="str">
        <f>IF(VLOOKUP($A110,作業日報!$I:$T,7,FALSE)=0,"",VLOOKUP($A110,作業日報!$I:$T,7,FALSE))</f>
        <v/>
      </c>
      <c r="I110" s="538" t="str">
        <f>IF(VLOOKUP($A110,作業日報!$I:$T,8,FALSE)=0,"",VLOOKUP($A110,作業日報!$I:$T,8,FALSE))</f>
        <v/>
      </c>
      <c r="J110" s="538" t="str">
        <f>IF(VLOOKUP($A110,作業日報!$I:$T,9,FALSE)=0,"",VLOOKUP($A110,作業日報!$I:$T,9,FALSE))</f>
        <v/>
      </c>
      <c r="K110" s="532"/>
      <c r="L110" s="532"/>
      <c r="M110" s="532"/>
      <c r="N110" s="370" t="str">
        <f>IF(H110="","",(IFERROR(VLOOKUP($H110,【選択肢】!$K$3:$O$74,2,)," ")))</f>
        <v/>
      </c>
      <c r="O110" s="370" t="str">
        <f>IF(H110="","",(IFERROR(VLOOKUP($H110,【選択肢】!$K$3:$O$74,4,)," ")))</f>
        <v/>
      </c>
      <c r="P110" s="370" t="str">
        <f>IF(H110="","",(IFERROR(VLOOKUP($H110,【選択肢】!$K$3:$O$74,5,)," ")))</f>
        <v/>
      </c>
      <c r="Q110" s="371" t="str">
        <f>IF(VLOOKUP($A110,作業日報!$I:$T,10,FALSE)=0,"",VLOOKUP($A110,作業日報!$I:$T,10,FALSE))</f>
        <v/>
      </c>
      <c r="R110" s="349"/>
      <c r="S110" s="350"/>
      <c r="T110" s="350"/>
      <c r="U110" s="350"/>
      <c r="V110" s="350"/>
      <c r="W110" s="350"/>
      <c r="X110" s="350"/>
    </row>
    <row r="111" spans="1:24" ht="12" customHeight="1" x14ac:dyDescent="0.2">
      <c r="A111" s="550"/>
      <c r="B111" s="542"/>
      <c r="C111" s="545"/>
      <c r="D111" s="548"/>
      <c r="E111" s="530"/>
      <c r="F111" s="530"/>
      <c r="G111" s="536"/>
      <c r="H111" s="539"/>
      <c r="I111" s="539"/>
      <c r="J111" s="539"/>
      <c r="K111" s="533"/>
      <c r="L111" s="533"/>
      <c r="M111" s="533"/>
      <c r="N111" s="372" t="str">
        <f>IF(I110="","",IFERROR(VLOOKUP($I110,【選択肢】!$K$3:$O$74,2,)," "))</f>
        <v/>
      </c>
      <c r="O111" s="372" t="str">
        <f>IF(I110="","",IFERROR(VLOOKUP($I110,【選択肢】!$K$3:$O$74,4,)," "))</f>
        <v/>
      </c>
      <c r="P111" s="372" t="str">
        <f>IF(I110="","",IFERROR(VLOOKUP($I110,【選択肢】!$K$3:$O$74,5,)," "))</f>
        <v/>
      </c>
      <c r="Q111" s="373" t="str">
        <f>IF(VLOOKUP($A110,作業日報!$I:$T,11,FALSE)=0,"",VLOOKUP($A110,作業日報!$I:$T,11,FALSE))</f>
        <v/>
      </c>
      <c r="R111" s="349"/>
      <c r="S111" s="350"/>
      <c r="T111" s="350"/>
      <c r="U111" s="350"/>
      <c r="V111" s="350"/>
      <c r="W111" s="350"/>
      <c r="X111" s="350"/>
    </row>
    <row r="112" spans="1:24" ht="12" customHeight="1" x14ac:dyDescent="0.2">
      <c r="A112" s="550"/>
      <c r="B112" s="543"/>
      <c r="C112" s="546"/>
      <c r="D112" s="549"/>
      <c r="E112" s="531"/>
      <c r="F112" s="531"/>
      <c r="G112" s="537"/>
      <c r="H112" s="540"/>
      <c r="I112" s="540"/>
      <c r="J112" s="540"/>
      <c r="K112" s="534"/>
      <c r="L112" s="534"/>
      <c r="M112" s="534"/>
      <c r="N112" s="374" t="str">
        <f>IF(J110="","",IFERROR(VLOOKUP($J110,【選択肢】!$K$3:$O$74,2,)," "))</f>
        <v/>
      </c>
      <c r="O112" s="374" t="str">
        <f>IF(J110="","",IFERROR(VLOOKUP($J110,【選択肢】!$K$3:$O$74,4,)," "))</f>
        <v/>
      </c>
      <c r="P112" s="374" t="str">
        <f>IF(J110="","",IFERROR(VLOOKUP($J110,【選択肢】!$K$3:$O$74,5,)," "))</f>
        <v/>
      </c>
      <c r="Q112" s="375" t="str">
        <f>IF(VLOOKUP($A110,作業日報!$I:$T,12,FALSE)=0,"",VLOOKUP($A110,作業日報!$I:$T,12,FALSE))</f>
        <v/>
      </c>
      <c r="R112" s="349"/>
      <c r="S112" s="350"/>
      <c r="T112" s="350"/>
      <c r="U112" s="350"/>
      <c r="V112" s="350"/>
      <c r="W112" s="350"/>
      <c r="X112" s="350"/>
    </row>
    <row r="113" spans="1:24" ht="12" customHeight="1" x14ac:dyDescent="0.2">
      <c r="A113" s="550">
        <v>36</v>
      </c>
      <c r="B113" s="541" t="str">
        <f>IF(VLOOKUP($A113,作業日報!$I:$T,2,FALSE)=0,"",VLOOKUP($A113,作業日報!$I:$T,2,FALSE))</f>
        <v/>
      </c>
      <c r="C113" s="544" t="str">
        <f>IF(VLOOKUP($A113,作業日報!$I:$T,3,FALSE)=0,"",VLOOKUP($A113,作業日報!$I:$T,3,FALSE))</f>
        <v/>
      </c>
      <c r="D113" s="547" t="str">
        <f>IF(ISERROR(VLOOKUP($A113,作業日報!$I:$T,4,FALSE))=TRUE,"",VLOOKUP($A113,作業日報!$I:$T,4,FALSE))</f>
        <v/>
      </c>
      <c r="E113" s="529" t="str">
        <f>IF(VLOOKUP($A113,作業日報!$I:$T,5,FALSE)=0,"",VLOOKUP($A113,作業日報!$I:$T,5,FALSE))</f>
        <v/>
      </c>
      <c r="F113" s="529" t="str">
        <f>IF(VLOOKUP($A113,作業日報!$I:$T,6,FALSE)=0,"",VLOOKUP($A113,作業日報!$I:$T,6,FALSE))</f>
        <v/>
      </c>
      <c r="G113" s="535" t="str">
        <f t="shared" si="10"/>
        <v/>
      </c>
      <c r="H113" s="538" t="str">
        <f>IF(VLOOKUP($A113,作業日報!$I:$T,7,FALSE)=0,"",VLOOKUP($A113,作業日報!$I:$T,7,FALSE))</f>
        <v/>
      </c>
      <c r="I113" s="538" t="str">
        <f>IF(VLOOKUP($A113,作業日報!$I:$T,8,FALSE)=0,"",VLOOKUP($A113,作業日報!$I:$T,8,FALSE))</f>
        <v/>
      </c>
      <c r="J113" s="538" t="str">
        <f>IF(VLOOKUP($A113,作業日報!$I:$T,9,FALSE)=0,"",VLOOKUP($A113,作業日報!$I:$T,9,FALSE))</f>
        <v/>
      </c>
      <c r="K113" s="532"/>
      <c r="L113" s="532"/>
      <c r="M113" s="532"/>
      <c r="N113" s="370" t="str">
        <f>IF(H113="","",(IFERROR(VLOOKUP($H113,【選択肢】!$K$3:$O$74,2,)," ")))</f>
        <v/>
      </c>
      <c r="O113" s="370" t="str">
        <f>IF(H113="","",(IFERROR(VLOOKUP($H113,【選択肢】!$K$3:$O$74,4,)," ")))</f>
        <v/>
      </c>
      <c r="P113" s="370" t="str">
        <f>IF(H113="","",(IFERROR(VLOOKUP($H113,【選択肢】!$K$3:$O$74,5,)," ")))</f>
        <v/>
      </c>
      <c r="Q113" s="371" t="str">
        <f>IF(VLOOKUP($A113,作業日報!$I:$T,10,FALSE)=0,"",VLOOKUP($A113,作業日報!$I:$T,10,FALSE))</f>
        <v/>
      </c>
      <c r="R113" s="349"/>
      <c r="S113" s="350"/>
      <c r="T113" s="350"/>
      <c r="U113" s="350"/>
      <c r="V113" s="350"/>
      <c r="W113" s="350"/>
      <c r="X113" s="350"/>
    </row>
    <row r="114" spans="1:24" ht="12" customHeight="1" x14ac:dyDescent="0.2">
      <c r="A114" s="550"/>
      <c r="B114" s="542"/>
      <c r="C114" s="545"/>
      <c r="D114" s="548"/>
      <c r="E114" s="530"/>
      <c r="F114" s="530"/>
      <c r="G114" s="536"/>
      <c r="H114" s="539"/>
      <c r="I114" s="539"/>
      <c r="J114" s="539"/>
      <c r="K114" s="533"/>
      <c r="L114" s="533"/>
      <c r="M114" s="533"/>
      <c r="N114" s="372" t="str">
        <f>IF(I113="","",IFERROR(VLOOKUP($I113,【選択肢】!$K$3:$O$74,2,)," "))</f>
        <v/>
      </c>
      <c r="O114" s="372" t="str">
        <f>IF(I113="","",IFERROR(VLOOKUP($I113,【選択肢】!$K$3:$O$74,4,)," "))</f>
        <v/>
      </c>
      <c r="P114" s="372" t="str">
        <f>IF(I113="","",IFERROR(VLOOKUP($I113,【選択肢】!$K$3:$O$74,5,)," "))</f>
        <v/>
      </c>
      <c r="Q114" s="373" t="str">
        <f>IF(VLOOKUP($A113,作業日報!$I:$T,11,FALSE)=0,"",VLOOKUP($A113,作業日報!$I:$T,11,FALSE))</f>
        <v/>
      </c>
      <c r="R114" s="349"/>
      <c r="S114" s="350"/>
      <c r="T114" s="350"/>
      <c r="U114" s="350"/>
      <c r="V114" s="350"/>
      <c r="W114" s="350"/>
      <c r="X114" s="350"/>
    </row>
    <row r="115" spans="1:24" ht="12" customHeight="1" x14ac:dyDescent="0.2">
      <c r="A115" s="550"/>
      <c r="B115" s="543"/>
      <c r="C115" s="546"/>
      <c r="D115" s="549"/>
      <c r="E115" s="531"/>
      <c r="F115" s="531"/>
      <c r="G115" s="537"/>
      <c r="H115" s="540"/>
      <c r="I115" s="540"/>
      <c r="J115" s="540"/>
      <c r="K115" s="534"/>
      <c r="L115" s="534"/>
      <c r="M115" s="534"/>
      <c r="N115" s="374" t="str">
        <f>IF(J113="","",IFERROR(VLOOKUP($J113,【選択肢】!$K$3:$O$74,2,)," "))</f>
        <v/>
      </c>
      <c r="O115" s="374" t="str">
        <f>IF(J113="","",IFERROR(VLOOKUP($J113,【選択肢】!$K$3:$O$74,4,)," "))</f>
        <v/>
      </c>
      <c r="P115" s="374" t="str">
        <f>IF(J113="","",IFERROR(VLOOKUP($J113,【選択肢】!$K$3:$O$74,5,)," "))</f>
        <v/>
      </c>
      <c r="Q115" s="375" t="str">
        <f>IF(VLOOKUP($A113,作業日報!$I:$T,12,FALSE)=0,"",VLOOKUP($A113,作業日報!$I:$T,12,FALSE))</f>
        <v/>
      </c>
      <c r="R115" s="349"/>
      <c r="S115" s="350"/>
      <c r="T115" s="350"/>
      <c r="U115" s="350"/>
      <c r="V115" s="350"/>
      <c r="W115" s="350"/>
      <c r="X115" s="350"/>
    </row>
    <row r="116" spans="1:24" ht="12" customHeight="1" x14ac:dyDescent="0.2">
      <c r="A116" s="550">
        <v>37</v>
      </c>
      <c r="B116" s="541" t="str">
        <f>IF(VLOOKUP($A116,作業日報!$I:$T,2,FALSE)=0,"",VLOOKUP($A116,作業日報!$I:$T,2,FALSE))</f>
        <v/>
      </c>
      <c r="C116" s="544" t="str">
        <f>IF(VLOOKUP($A116,作業日報!$I:$T,3,FALSE)=0,"",VLOOKUP($A116,作業日報!$I:$T,3,FALSE))</f>
        <v/>
      </c>
      <c r="D116" s="547" t="str">
        <f>IF(ISERROR(VLOOKUP($A116,作業日報!$I:$T,4,FALSE))=TRUE,"",VLOOKUP($A116,作業日報!$I:$T,4,FALSE))</f>
        <v/>
      </c>
      <c r="E116" s="529" t="str">
        <f>IF(VLOOKUP($A116,作業日報!$I:$T,5,FALSE)=0,"",VLOOKUP($A116,作業日報!$I:$T,5,FALSE))</f>
        <v/>
      </c>
      <c r="F116" s="529" t="str">
        <f>IF(VLOOKUP($A116,作業日報!$I:$T,6,FALSE)=0,"",VLOOKUP($A116,作業日報!$I:$T,6,FALSE))</f>
        <v/>
      </c>
      <c r="G116" s="535" t="str">
        <f t="shared" si="9"/>
        <v/>
      </c>
      <c r="H116" s="538" t="str">
        <f>IF(VLOOKUP($A116,作業日報!$I:$T,7,FALSE)=0,"",VLOOKUP($A116,作業日報!$I:$T,7,FALSE))</f>
        <v/>
      </c>
      <c r="I116" s="538" t="str">
        <f>IF(VLOOKUP($A116,作業日報!$I:$T,8,FALSE)=0,"",VLOOKUP($A116,作業日報!$I:$T,8,FALSE))</f>
        <v/>
      </c>
      <c r="J116" s="538" t="str">
        <f>IF(VLOOKUP($A116,作業日報!$I:$T,9,FALSE)=0,"",VLOOKUP($A116,作業日報!$I:$T,9,FALSE))</f>
        <v/>
      </c>
      <c r="K116" s="532"/>
      <c r="L116" s="532"/>
      <c r="M116" s="532"/>
      <c r="N116" s="370" t="str">
        <f>IF(H116="","",(IFERROR(VLOOKUP($H116,【選択肢】!$K$3:$O$74,2,)," ")))</f>
        <v/>
      </c>
      <c r="O116" s="370" t="str">
        <f>IF(H116="","",(IFERROR(VLOOKUP($H116,【選択肢】!$K$3:$O$74,4,)," ")))</f>
        <v/>
      </c>
      <c r="P116" s="370" t="str">
        <f>IF(H116="","",(IFERROR(VLOOKUP($H116,【選択肢】!$K$3:$O$74,5,)," ")))</f>
        <v/>
      </c>
      <c r="Q116" s="371" t="str">
        <f>IF(VLOOKUP($A116,作業日報!$I:$T,10,FALSE)=0,"",VLOOKUP($A116,作業日報!$I:$T,10,FALSE))</f>
        <v/>
      </c>
      <c r="R116" s="349"/>
      <c r="S116" s="350"/>
      <c r="T116" s="350"/>
      <c r="U116" s="350"/>
      <c r="V116" s="350"/>
      <c r="W116" s="350"/>
      <c r="X116" s="350"/>
    </row>
    <row r="117" spans="1:24" ht="12" customHeight="1" x14ac:dyDescent="0.2">
      <c r="A117" s="550"/>
      <c r="B117" s="542"/>
      <c r="C117" s="545"/>
      <c r="D117" s="548"/>
      <c r="E117" s="530"/>
      <c r="F117" s="530"/>
      <c r="G117" s="536"/>
      <c r="H117" s="539"/>
      <c r="I117" s="539"/>
      <c r="J117" s="539"/>
      <c r="K117" s="533"/>
      <c r="L117" s="533"/>
      <c r="M117" s="533"/>
      <c r="N117" s="372" t="str">
        <f>IF(I116="","",IFERROR(VLOOKUP($I116,【選択肢】!$K$3:$O$74,2,)," "))</f>
        <v/>
      </c>
      <c r="O117" s="372" t="str">
        <f>IF(I116="","",IFERROR(VLOOKUP($I116,【選択肢】!$K$3:$O$74,4,)," "))</f>
        <v/>
      </c>
      <c r="P117" s="372" t="str">
        <f>IF(I116="","",IFERROR(VLOOKUP($I116,【選択肢】!$K$3:$O$74,5,)," "))</f>
        <v/>
      </c>
      <c r="Q117" s="373" t="str">
        <f>IF(VLOOKUP($A116,作業日報!$I:$T,11,FALSE)=0,"",VLOOKUP($A116,作業日報!$I:$T,11,FALSE))</f>
        <v/>
      </c>
      <c r="R117" s="349"/>
      <c r="S117" s="350"/>
      <c r="T117" s="350"/>
      <c r="U117" s="350"/>
      <c r="V117" s="350"/>
      <c r="W117" s="350"/>
      <c r="X117" s="350"/>
    </row>
    <row r="118" spans="1:24" ht="12" customHeight="1" x14ac:dyDescent="0.2">
      <c r="A118" s="550"/>
      <c r="B118" s="543"/>
      <c r="C118" s="546"/>
      <c r="D118" s="549"/>
      <c r="E118" s="531"/>
      <c r="F118" s="531"/>
      <c r="G118" s="537"/>
      <c r="H118" s="540"/>
      <c r="I118" s="540"/>
      <c r="J118" s="540"/>
      <c r="K118" s="534"/>
      <c r="L118" s="534"/>
      <c r="M118" s="534"/>
      <c r="N118" s="374" t="str">
        <f>IF(J116="","",IFERROR(VLOOKUP($J116,【選択肢】!$K$3:$O$74,2,)," "))</f>
        <v/>
      </c>
      <c r="O118" s="374" t="str">
        <f>IF(J116="","",IFERROR(VLOOKUP($J116,【選択肢】!$K$3:$O$74,4,)," "))</f>
        <v/>
      </c>
      <c r="P118" s="374" t="str">
        <f>IF(J116="","",IFERROR(VLOOKUP($J116,【選択肢】!$K$3:$O$74,5,)," "))</f>
        <v/>
      </c>
      <c r="Q118" s="375" t="str">
        <f>IF(VLOOKUP($A116,作業日報!$I:$T,12,FALSE)=0,"",VLOOKUP($A116,作業日報!$I:$T,12,FALSE))</f>
        <v/>
      </c>
      <c r="R118" s="349"/>
      <c r="S118" s="350"/>
      <c r="T118" s="350"/>
      <c r="U118" s="350"/>
      <c r="V118" s="350"/>
      <c r="W118" s="350"/>
      <c r="X118" s="350"/>
    </row>
    <row r="119" spans="1:24" ht="12" customHeight="1" x14ac:dyDescent="0.2">
      <c r="A119" s="550">
        <v>38</v>
      </c>
      <c r="B119" s="541" t="str">
        <f>IF(VLOOKUP($A119,作業日報!$I:$T,2,FALSE)=0,"",VLOOKUP($A119,作業日報!$I:$T,2,FALSE))</f>
        <v/>
      </c>
      <c r="C119" s="544" t="str">
        <f>IF(VLOOKUP($A119,作業日報!$I:$T,3,FALSE)=0,"",VLOOKUP($A119,作業日報!$I:$T,3,FALSE))</f>
        <v/>
      </c>
      <c r="D119" s="547" t="str">
        <f>IF(ISERROR(VLOOKUP($A119,作業日報!$I:$T,4,FALSE))=TRUE,"",VLOOKUP($A119,作業日報!$I:$T,4,FALSE))</f>
        <v/>
      </c>
      <c r="E119" s="529" t="str">
        <f>IF(VLOOKUP($A119,作業日報!$I:$T,5,FALSE)=0,"",VLOOKUP($A119,作業日報!$I:$T,5,FALSE))</f>
        <v/>
      </c>
      <c r="F119" s="529" t="str">
        <f>IF(VLOOKUP($A119,作業日報!$I:$T,6,FALSE)=0,"",VLOOKUP($A119,作業日報!$I:$T,6,FALSE))</f>
        <v/>
      </c>
      <c r="G119" s="535" t="str">
        <f t="shared" si="10"/>
        <v/>
      </c>
      <c r="H119" s="538" t="str">
        <f>IF(VLOOKUP($A119,作業日報!$I:$T,7,FALSE)=0,"",VLOOKUP($A119,作業日報!$I:$T,7,FALSE))</f>
        <v/>
      </c>
      <c r="I119" s="538" t="str">
        <f>IF(VLOOKUP($A119,作業日報!$I:$T,8,FALSE)=0,"",VLOOKUP($A119,作業日報!$I:$T,8,FALSE))</f>
        <v/>
      </c>
      <c r="J119" s="538" t="str">
        <f>IF(VLOOKUP($A119,作業日報!$I:$T,9,FALSE)=0,"",VLOOKUP($A119,作業日報!$I:$T,9,FALSE))</f>
        <v/>
      </c>
      <c r="K119" s="532"/>
      <c r="L119" s="532"/>
      <c r="M119" s="532"/>
      <c r="N119" s="370" t="str">
        <f>IF(H119="","",(IFERROR(VLOOKUP($H119,【選択肢】!$K$3:$O$74,2,)," ")))</f>
        <v/>
      </c>
      <c r="O119" s="370" t="str">
        <f>IF(H119="","",(IFERROR(VLOOKUP($H119,【選択肢】!$K$3:$O$74,4,)," ")))</f>
        <v/>
      </c>
      <c r="P119" s="370" t="str">
        <f>IF(H119="","",(IFERROR(VLOOKUP($H119,【選択肢】!$K$3:$O$74,5,)," ")))</f>
        <v/>
      </c>
      <c r="Q119" s="371" t="str">
        <f>IF(VLOOKUP($A119,作業日報!$I:$T,10,FALSE)=0,"",VLOOKUP($A119,作業日報!$I:$T,10,FALSE))</f>
        <v/>
      </c>
      <c r="R119" s="349"/>
      <c r="S119" s="350"/>
      <c r="T119" s="350"/>
      <c r="U119" s="350"/>
      <c r="V119" s="350"/>
      <c r="W119" s="350"/>
      <c r="X119" s="350"/>
    </row>
    <row r="120" spans="1:24" ht="12" customHeight="1" x14ac:dyDescent="0.2">
      <c r="A120" s="550"/>
      <c r="B120" s="542"/>
      <c r="C120" s="545"/>
      <c r="D120" s="548"/>
      <c r="E120" s="530"/>
      <c r="F120" s="530"/>
      <c r="G120" s="536"/>
      <c r="H120" s="539"/>
      <c r="I120" s="539"/>
      <c r="J120" s="539"/>
      <c r="K120" s="533"/>
      <c r="L120" s="533"/>
      <c r="M120" s="533"/>
      <c r="N120" s="372" t="str">
        <f>IF(I119="","",IFERROR(VLOOKUP($I119,【選択肢】!$K$3:$O$74,2,)," "))</f>
        <v/>
      </c>
      <c r="O120" s="372" t="str">
        <f>IF(I119="","",IFERROR(VLOOKUP($I119,【選択肢】!$K$3:$O$74,4,)," "))</f>
        <v/>
      </c>
      <c r="P120" s="372" t="str">
        <f>IF(I119="","",IFERROR(VLOOKUP($I119,【選択肢】!$K$3:$O$74,5,)," "))</f>
        <v/>
      </c>
      <c r="Q120" s="373" t="str">
        <f>IF(VLOOKUP($A119,作業日報!$I:$T,11,FALSE)=0,"",VLOOKUP($A119,作業日報!$I:$T,11,FALSE))</f>
        <v/>
      </c>
      <c r="R120" s="349"/>
      <c r="S120" s="350"/>
      <c r="T120" s="350"/>
      <c r="U120" s="350"/>
      <c r="V120" s="350"/>
      <c r="W120" s="350"/>
      <c r="X120" s="350"/>
    </row>
    <row r="121" spans="1:24" ht="12" customHeight="1" x14ac:dyDescent="0.2">
      <c r="A121" s="550"/>
      <c r="B121" s="543"/>
      <c r="C121" s="546"/>
      <c r="D121" s="549"/>
      <c r="E121" s="531"/>
      <c r="F121" s="531"/>
      <c r="G121" s="537"/>
      <c r="H121" s="540"/>
      <c r="I121" s="540"/>
      <c r="J121" s="540"/>
      <c r="K121" s="534"/>
      <c r="L121" s="534"/>
      <c r="M121" s="534"/>
      <c r="N121" s="374" t="str">
        <f>IF(J119="","",IFERROR(VLOOKUP($J119,【選択肢】!$K$3:$O$74,2,)," "))</f>
        <v/>
      </c>
      <c r="O121" s="374" t="str">
        <f>IF(J119="","",IFERROR(VLOOKUP($J119,【選択肢】!$K$3:$O$74,4,)," "))</f>
        <v/>
      </c>
      <c r="P121" s="374" t="str">
        <f>IF(J119="","",IFERROR(VLOOKUP($J119,【選択肢】!$K$3:$O$74,5,)," "))</f>
        <v/>
      </c>
      <c r="Q121" s="375" t="str">
        <f>IF(VLOOKUP($A119,作業日報!$I:$T,12,FALSE)=0,"",VLOOKUP($A119,作業日報!$I:$T,12,FALSE))</f>
        <v/>
      </c>
      <c r="R121" s="349"/>
      <c r="S121" s="350"/>
      <c r="T121" s="350"/>
      <c r="U121" s="350"/>
      <c r="V121" s="350"/>
      <c r="W121" s="350"/>
      <c r="X121" s="350"/>
    </row>
    <row r="122" spans="1:24" ht="12" customHeight="1" x14ac:dyDescent="0.2">
      <c r="A122" s="550">
        <v>39</v>
      </c>
      <c r="B122" s="541" t="str">
        <f>IF(VLOOKUP($A122,作業日報!$I:$T,2,FALSE)=0,"",VLOOKUP($A122,作業日報!$I:$T,2,FALSE))</f>
        <v/>
      </c>
      <c r="C122" s="544" t="str">
        <f>IF(VLOOKUP($A122,作業日報!$I:$T,3,FALSE)=0,"",VLOOKUP($A122,作業日報!$I:$T,3,FALSE))</f>
        <v/>
      </c>
      <c r="D122" s="547" t="str">
        <f>IF(ISERROR(VLOOKUP($A122,作業日報!$I:$T,4,FALSE))=TRUE,"",VLOOKUP($A122,作業日報!$I:$T,4,FALSE))</f>
        <v/>
      </c>
      <c r="E122" s="529" t="str">
        <f>IF(VLOOKUP($A122,作業日報!$I:$T,5,FALSE)=0,"",VLOOKUP($A122,作業日報!$I:$T,5,FALSE))</f>
        <v/>
      </c>
      <c r="F122" s="529" t="str">
        <f>IF(VLOOKUP($A122,作業日報!$I:$T,6,FALSE)=0,"",VLOOKUP($A122,作業日報!$I:$T,6,FALSE))</f>
        <v/>
      </c>
      <c r="G122" s="535" t="str">
        <f t="shared" si="9"/>
        <v/>
      </c>
      <c r="H122" s="538" t="str">
        <f>IF(VLOOKUP($A122,作業日報!$I:$T,7,FALSE)=0,"",VLOOKUP($A122,作業日報!$I:$T,7,FALSE))</f>
        <v/>
      </c>
      <c r="I122" s="538" t="str">
        <f>IF(VLOOKUP($A122,作業日報!$I:$T,8,FALSE)=0,"",VLOOKUP($A122,作業日報!$I:$T,8,FALSE))</f>
        <v/>
      </c>
      <c r="J122" s="538" t="str">
        <f>IF(VLOOKUP($A122,作業日報!$I:$T,9,FALSE)=0,"",VLOOKUP($A122,作業日報!$I:$T,9,FALSE))</f>
        <v/>
      </c>
      <c r="K122" s="532"/>
      <c r="L122" s="532"/>
      <c r="M122" s="532"/>
      <c r="N122" s="370" t="str">
        <f>IF(H122="","",(IFERROR(VLOOKUP($H122,【選択肢】!$K$3:$O$74,2,)," ")))</f>
        <v/>
      </c>
      <c r="O122" s="370" t="str">
        <f>IF(H122="","",(IFERROR(VLOOKUP($H122,【選択肢】!$K$3:$O$74,4,)," ")))</f>
        <v/>
      </c>
      <c r="P122" s="370" t="str">
        <f>IF(H122="","",(IFERROR(VLOOKUP($H122,【選択肢】!$K$3:$O$74,5,)," ")))</f>
        <v/>
      </c>
      <c r="Q122" s="371" t="str">
        <f>IF(VLOOKUP($A122,作業日報!$I:$T,10,FALSE)=0,"",VLOOKUP($A122,作業日報!$I:$T,10,FALSE))</f>
        <v/>
      </c>
      <c r="R122" s="349"/>
      <c r="S122" s="350"/>
      <c r="T122" s="350"/>
      <c r="U122" s="350"/>
      <c r="V122" s="350"/>
      <c r="W122" s="350"/>
      <c r="X122" s="350"/>
    </row>
    <row r="123" spans="1:24" ht="12" customHeight="1" x14ac:dyDescent="0.2">
      <c r="A123" s="550"/>
      <c r="B123" s="542"/>
      <c r="C123" s="545"/>
      <c r="D123" s="548"/>
      <c r="E123" s="530"/>
      <c r="F123" s="530"/>
      <c r="G123" s="536"/>
      <c r="H123" s="539"/>
      <c r="I123" s="539"/>
      <c r="J123" s="539"/>
      <c r="K123" s="533"/>
      <c r="L123" s="533"/>
      <c r="M123" s="533"/>
      <c r="N123" s="372" t="str">
        <f>IF(I122="","",IFERROR(VLOOKUP($I122,【選択肢】!$K$3:$O$74,2,)," "))</f>
        <v/>
      </c>
      <c r="O123" s="372" t="str">
        <f>IF(I122="","",IFERROR(VLOOKUP($I122,【選択肢】!$K$3:$O$74,4,)," "))</f>
        <v/>
      </c>
      <c r="P123" s="372" t="str">
        <f>IF(I122="","",IFERROR(VLOOKUP($I122,【選択肢】!$K$3:$O$74,5,)," "))</f>
        <v/>
      </c>
      <c r="Q123" s="373" t="str">
        <f>IF(VLOOKUP($A122,作業日報!$I:$T,11,FALSE)=0,"",VLOOKUP($A122,作業日報!$I:$T,11,FALSE))</f>
        <v/>
      </c>
      <c r="R123" s="349"/>
      <c r="S123" s="350"/>
      <c r="T123" s="350"/>
      <c r="U123" s="350"/>
      <c r="V123" s="350"/>
      <c r="W123" s="350"/>
      <c r="X123" s="350"/>
    </row>
    <row r="124" spans="1:24" ht="12" customHeight="1" x14ac:dyDescent="0.2">
      <c r="A124" s="550"/>
      <c r="B124" s="543"/>
      <c r="C124" s="546"/>
      <c r="D124" s="549"/>
      <c r="E124" s="531"/>
      <c r="F124" s="531"/>
      <c r="G124" s="537"/>
      <c r="H124" s="540"/>
      <c r="I124" s="540"/>
      <c r="J124" s="540"/>
      <c r="K124" s="534"/>
      <c r="L124" s="534"/>
      <c r="M124" s="534"/>
      <c r="N124" s="374" t="str">
        <f>IF(J122="","",IFERROR(VLOOKUP($J122,【選択肢】!$K$3:$O$74,2,)," "))</f>
        <v/>
      </c>
      <c r="O124" s="374" t="str">
        <f>IF(J122="","",IFERROR(VLOOKUP($J122,【選択肢】!$K$3:$O$74,4,)," "))</f>
        <v/>
      </c>
      <c r="P124" s="374" t="str">
        <f>IF(J122="","",IFERROR(VLOOKUP($J122,【選択肢】!$K$3:$O$74,5,)," "))</f>
        <v/>
      </c>
      <c r="Q124" s="375" t="str">
        <f>IF(VLOOKUP($A122,作業日報!$I:$T,12,FALSE)=0,"",VLOOKUP($A122,作業日報!$I:$T,12,FALSE))</f>
        <v/>
      </c>
      <c r="R124" s="349"/>
      <c r="S124" s="350"/>
      <c r="T124" s="350"/>
      <c r="U124" s="350"/>
      <c r="V124" s="350"/>
      <c r="W124" s="350"/>
      <c r="X124" s="350"/>
    </row>
    <row r="125" spans="1:24" ht="12" customHeight="1" x14ac:dyDescent="0.2">
      <c r="A125" s="550">
        <v>40</v>
      </c>
      <c r="B125" s="541" t="str">
        <f>IF(VLOOKUP($A125,作業日報!$I:$T,2,FALSE)=0,"",VLOOKUP($A125,作業日報!$I:$T,2,FALSE))</f>
        <v/>
      </c>
      <c r="C125" s="544" t="str">
        <f>IF(VLOOKUP($A125,作業日報!$I:$T,3,FALSE)=0,"",VLOOKUP($A125,作業日報!$I:$T,3,FALSE))</f>
        <v/>
      </c>
      <c r="D125" s="547" t="str">
        <f>IF(ISERROR(VLOOKUP($A125,作業日報!$I:$T,4,FALSE))=TRUE,"",VLOOKUP($A125,作業日報!$I:$T,4,FALSE))</f>
        <v/>
      </c>
      <c r="E125" s="529" t="str">
        <f>IF(VLOOKUP($A125,作業日報!$I:$T,5,FALSE)=0,"",VLOOKUP($A125,作業日報!$I:$T,5,FALSE))</f>
        <v/>
      </c>
      <c r="F125" s="529" t="str">
        <f>IF(VLOOKUP($A125,作業日報!$I:$T,6,FALSE)=0,"",VLOOKUP($A125,作業日報!$I:$T,6,FALSE))</f>
        <v/>
      </c>
      <c r="G125" s="535" t="str">
        <f t="shared" si="10"/>
        <v/>
      </c>
      <c r="H125" s="538" t="str">
        <f>IF(VLOOKUP($A125,作業日報!$I:$T,7,FALSE)=0,"",VLOOKUP($A125,作業日報!$I:$T,7,FALSE))</f>
        <v/>
      </c>
      <c r="I125" s="538" t="str">
        <f>IF(VLOOKUP($A125,作業日報!$I:$T,8,FALSE)=0,"",VLOOKUP($A125,作業日報!$I:$T,8,FALSE))</f>
        <v/>
      </c>
      <c r="J125" s="538" t="str">
        <f>IF(VLOOKUP($A125,作業日報!$I:$T,9,FALSE)=0,"",VLOOKUP($A125,作業日報!$I:$T,9,FALSE))</f>
        <v/>
      </c>
      <c r="K125" s="532"/>
      <c r="L125" s="532"/>
      <c r="M125" s="532"/>
      <c r="N125" s="370" t="str">
        <f>IF(H125="","",(IFERROR(VLOOKUP($H125,【選択肢】!$K$3:$O$74,2,)," ")))</f>
        <v/>
      </c>
      <c r="O125" s="370" t="str">
        <f>IF(H125="","",(IFERROR(VLOOKUP($H125,【選択肢】!$K$3:$O$74,4,)," ")))</f>
        <v/>
      </c>
      <c r="P125" s="370" t="str">
        <f>IF(H125="","",(IFERROR(VLOOKUP($H125,【選択肢】!$K$3:$O$74,5,)," ")))</f>
        <v/>
      </c>
      <c r="Q125" s="371" t="str">
        <f>IF(VLOOKUP($A125,作業日報!$I:$T,10,FALSE)=0,"",VLOOKUP($A125,作業日報!$I:$T,10,FALSE))</f>
        <v/>
      </c>
      <c r="R125" s="349"/>
      <c r="S125" s="350"/>
      <c r="T125" s="350"/>
      <c r="U125" s="350"/>
      <c r="V125" s="350"/>
      <c r="W125" s="350"/>
      <c r="X125" s="350"/>
    </row>
    <row r="126" spans="1:24" ht="12" customHeight="1" x14ac:dyDescent="0.2">
      <c r="A126" s="550"/>
      <c r="B126" s="542"/>
      <c r="C126" s="545"/>
      <c r="D126" s="548"/>
      <c r="E126" s="530"/>
      <c r="F126" s="530"/>
      <c r="G126" s="536"/>
      <c r="H126" s="539"/>
      <c r="I126" s="539"/>
      <c r="J126" s="539"/>
      <c r="K126" s="533"/>
      <c r="L126" s="533"/>
      <c r="M126" s="533"/>
      <c r="N126" s="372" t="str">
        <f>IF(I125="","",IFERROR(VLOOKUP($I125,【選択肢】!$K$3:$O$74,2,)," "))</f>
        <v/>
      </c>
      <c r="O126" s="372" t="str">
        <f>IF(I125="","",IFERROR(VLOOKUP($I125,【選択肢】!$K$3:$O$74,4,)," "))</f>
        <v/>
      </c>
      <c r="P126" s="372" t="str">
        <f>IF(I125="","",IFERROR(VLOOKUP($I125,【選択肢】!$K$3:$O$74,5,)," "))</f>
        <v/>
      </c>
      <c r="Q126" s="373" t="str">
        <f>IF(VLOOKUP($A125,作業日報!$I:$T,11,FALSE)=0,"",VLOOKUP($A125,作業日報!$I:$T,11,FALSE))</f>
        <v/>
      </c>
      <c r="R126" s="349"/>
      <c r="S126" s="350"/>
      <c r="T126" s="350"/>
      <c r="U126" s="350"/>
      <c r="V126" s="350"/>
      <c r="W126" s="350"/>
      <c r="X126" s="350"/>
    </row>
    <row r="127" spans="1:24" ht="12" customHeight="1" x14ac:dyDescent="0.2">
      <c r="A127" s="550"/>
      <c r="B127" s="543"/>
      <c r="C127" s="546"/>
      <c r="D127" s="549"/>
      <c r="E127" s="531"/>
      <c r="F127" s="531"/>
      <c r="G127" s="537"/>
      <c r="H127" s="540"/>
      <c r="I127" s="540"/>
      <c r="J127" s="540"/>
      <c r="K127" s="534"/>
      <c r="L127" s="534"/>
      <c r="M127" s="534"/>
      <c r="N127" s="374" t="str">
        <f>IF(J125="","",IFERROR(VLOOKUP($J125,【選択肢】!$K$3:$O$74,2,)," "))</f>
        <v/>
      </c>
      <c r="O127" s="374" t="str">
        <f>IF(J125="","",IFERROR(VLOOKUP($J125,【選択肢】!$K$3:$O$74,4,)," "))</f>
        <v/>
      </c>
      <c r="P127" s="374" t="str">
        <f>IF(J125="","",IFERROR(VLOOKUP($J125,【選択肢】!$K$3:$O$74,5,)," "))</f>
        <v/>
      </c>
      <c r="Q127" s="375" t="str">
        <f>IF(VLOOKUP($A125,作業日報!$I:$T,12,FALSE)=0,"",VLOOKUP($A125,作業日報!$I:$T,12,FALSE))</f>
        <v/>
      </c>
      <c r="R127" s="349"/>
      <c r="S127" s="350"/>
      <c r="T127" s="350"/>
      <c r="U127" s="350"/>
      <c r="V127" s="350"/>
      <c r="W127" s="350"/>
      <c r="X127" s="350"/>
    </row>
    <row r="128" spans="1:24" ht="12" customHeight="1" x14ac:dyDescent="0.2">
      <c r="A128" s="550">
        <v>41</v>
      </c>
      <c r="B128" s="541" t="str">
        <f>IF(VLOOKUP($A128,作業日報!$I:$T,2,FALSE)=0,"",VLOOKUP($A128,作業日報!$I:$T,2,FALSE))</f>
        <v/>
      </c>
      <c r="C128" s="544" t="str">
        <f>IF(VLOOKUP($A128,作業日報!$I:$T,3,FALSE)=0,"",VLOOKUP($A128,作業日報!$I:$T,3,FALSE))</f>
        <v/>
      </c>
      <c r="D128" s="547" t="str">
        <f>IF(ISERROR(VLOOKUP($A128,作業日報!$I:$T,4,FALSE))=TRUE,"",VLOOKUP($A128,作業日報!$I:$T,4,FALSE))</f>
        <v/>
      </c>
      <c r="E128" s="529" t="str">
        <f>IF(VLOOKUP($A128,作業日報!$I:$T,5,FALSE)=0,"",VLOOKUP($A128,作業日報!$I:$T,5,FALSE))</f>
        <v/>
      </c>
      <c r="F128" s="529" t="str">
        <f>IF(VLOOKUP($A128,作業日報!$I:$T,6,FALSE)=0,"",VLOOKUP($A128,作業日報!$I:$T,6,FALSE))</f>
        <v/>
      </c>
      <c r="G128" s="535" t="str">
        <f t="shared" si="9"/>
        <v/>
      </c>
      <c r="H128" s="538" t="str">
        <f>IF(VLOOKUP($A128,作業日報!$I:$T,7,FALSE)=0,"",VLOOKUP($A128,作業日報!$I:$T,7,FALSE))</f>
        <v/>
      </c>
      <c r="I128" s="538" t="str">
        <f>IF(VLOOKUP($A128,作業日報!$I:$T,8,FALSE)=0,"",VLOOKUP($A128,作業日報!$I:$T,8,FALSE))</f>
        <v/>
      </c>
      <c r="J128" s="538" t="str">
        <f>IF(VLOOKUP($A128,作業日報!$I:$T,9,FALSE)=0,"",VLOOKUP($A128,作業日報!$I:$T,9,FALSE))</f>
        <v/>
      </c>
      <c r="K128" s="532"/>
      <c r="L128" s="532"/>
      <c r="M128" s="532"/>
      <c r="N128" s="370" t="str">
        <f>IF(H128="","",(IFERROR(VLOOKUP($H128,【選択肢】!$K$3:$O$74,2,)," ")))</f>
        <v/>
      </c>
      <c r="O128" s="370" t="str">
        <f>IF(H128="","",(IFERROR(VLOOKUP($H128,【選択肢】!$K$3:$O$74,4,)," ")))</f>
        <v/>
      </c>
      <c r="P128" s="370" t="str">
        <f>IF(H128="","",(IFERROR(VLOOKUP($H128,【選択肢】!$K$3:$O$74,5,)," ")))</f>
        <v/>
      </c>
      <c r="Q128" s="371" t="str">
        <f>IF(VLOOKUP($A128,作業日報!$I:$T,10,FALSE)=0,"",VLOOKUP($A128,作業日報!$I:$T,10,FALSE))</f>
        <v/>
      </c>
      <c r="R128" s="349"/>
      <c r="S128" s="350"/>
      <c r="T128" s="350"/>
      <c r="U128" s="350"/>
      <c r="V128" s="350"/>
      <c r="W128" s="350"/>
      <c r="X128" s="350"/>
    </row>
    <row r="129" spans="1:24" ht="12" customHeight="1" x14ac:dyDescent="0.2">
      <c r="A129" s="550"/>
      <c r="B129" s="542"/>
      <c r="C129" s="545"/>
      <c r="D129" s="548"/>
      <c r="E129" s="530"/>
      <c r="F129" s="530"/>
      <c r="G129" s="536"/>
      <c r="H129" s="539"/>
      <c r="I129" s="539"/>
      <c r="J129" s="539"/>
      <c r="K129" s="533"/>
      <c r="L129" s="533"/>
      <c r="M129" s="533"/>
      <c r="N129" s="372" t="str">
        <f>IF(I128="","",IFERROR(VLOOKUP($I128,【選択肢】!$K$3:$O$74,2,)," "))</f>
        <v/>
      </c>
      <c r="O129" s="372" t="str">
        <f>IF(I128="","",IFERROR(VLOOKUP($I128,【選択肢】!$K$3:$O$74,4,)," "))</f>
        <v/>
      </c>
      <c r="P129" s="372" t="str">
        <f>IF(I128="","",IFERROR(VLOOKUP($I128,【選択肢】!$K$3:$O$74,5,)," "))</f>
        <v/>
      </c>
      <c r="Q129" s="373" t="str">
        <f>IF(VLOOKUP($A128,作業日報!$I:$T,11,FALSE)=0,"",VLOOKUP($A128,作業日報!$I:$T,11,FALSE))</f>
        <v/>
      </c>
      <c r="R129" s="349"/>
      <c r="S129" s="350"/>
      <c r="T129" s="350"/>
      <c r="U129" s="350"/>
      <c r="V129" s="350"/>
      <c r="W129" s="350"/>
      <c r="X129" s="350"/>
    </row>
    <row r="130" spans="1:24" ht="12" customHeight="1" x14ac:dyDescent="0.2">
      <c r="A130" s="550"/>
      <c r="B130" s="543"/>
      <c r="C130" s="546"/>
      <c r="D130" s="549"/>
      <c r="E130" s="531"/>
      <c r="F130" s="531"/>
      <c r="G130" s="537"/>
      <c r="H130" s="540"/>
      <c r="I130" s="540"/>
      <c r="J130" s="540"/>
      <c r="K130" s="534"/>
      <c r="L130" s="534"/>
      <c r="M130" s="534"/>
      <c r="N130" s="374" t="str">
        <f>IF(J128="","",IFERROR(VLOOKUP($J128,【選択肢】!$K$3:$O$74,2,)," "))</f>
        <v/>
      </c>
      <c r="O130" s="374" t="str">
        <f>IF(J128="","",IFERROR(VLOOKUP($J128,【選択肢】!$K$3:$O$74,4,)," "))</f>
        <v/>
      </c>
      <c r="P130" s="374" t="str">
        <f>IF(J128="","",IFERROR(VLOOKUP($J128,【選択肢】!$K$3:$O$74,5,)," "))</f>
        <v/>
      </c>
      <c r="Q130" s="375" t="str">
        <f>IF(VLOOKUP($A128,作業日報!$I:$T,12,FALSE)=0,"",VLOOKUP($A128,作業日報!$I:$T,12,FALSE))</f>
        <v/>
      </c>
      <c r="R130" s="349"/>
      <c r="S130" s="350"/>
      <c r="T130" s="350"/>
      <c r="U130" s="350"/>
      <c r="V130" s="350"/>
      <c r="W130" s="350"/>
      <c r="X130" s="350"/>
    </row>
    <row r="131" spans="1:24" ht="12" customHeight="1" x14ac:dyDescent="0.2">
      <c r="A131" s="550">
        <v>42</v>
      </c>
      <c r="B131" s="541" t="str">
        <f>IF(VLOOKUP($A131,作業日報!$I:$T,2,FALSE)=0,"",VLOOKUP($A131,作業日報!$I:$T,2,FALSE))</f>
        <v/>
      </c>
      <c r="C131" s="544" t="str">
        <f>IF(VLOOKUP($A131,作業日報!$I:$T,3,FALSE)=0,"",VLOOKUP($A131,作業日報!$I:$T,3,FALSE))</f>
        <v/>
      </c>
      <c r="D131" s="547" t="str">
        <f>IF(ISERROR(VLOOKUP($A131,作業日報!$I:$T,4,FALSE))=TRUE,"",VLOOKUP($A131,作業日報!$I:$T,4,FALSE))</f>
        <v/>
      </c>
      <c r="E131" s="529" t="str">
        <f>IF(VLOOKUP($A131,作業日報!$I:$T,5,FALSE)=0,"",VLOOKUP($A131,作業日報!$I:$T,5,FALSE))</f>
        <v/>
      </c>
      <c r="F131" s="529" t="str">
        <f>IF(VLOOKUP($A131,作業日報!$I:$T,6,FALSE)=0,"",VLOOKUP($A131,作業日報!$I:$T,6,FALSE))</f>
        <v/>
      </c>
      <c r="G131" s="535" t="str">
        <f t="shared" si="10"/>
        <v/>
      </c>
      <c r="H131" s="538" t="str">
        <f>IF(VLOOKUP($A131,作業日報!$I:$T,7,FALSE)=0,"",VLOOKUP($A131,作業日報!$I:$T,7,FALSE))</f>
        <v/>
      </c>
      <c r="I131" s="538" t="str">
        <f>IF(VLOOKUP($A131,作業日報!$I:$T,8,FALSE)=0,"",VLOOKUP($A131,作業日報!$I:$T,8,FALSE))</f>
        <v/>
      </c>
      <c r="J131" s="538" t="str">
        <f>IF(VLOOKUP($A131,作業日報!$I:$T,9,FALSE)=0,"",VLOOKUP($A131,作業日報!$I:$T,9,FALSE))</f>
        <v/>
      </c>
      <c r="K131" s="532"/>
      <c r="L131" s="532"/>
      <c r="M131" s="532"/>
      <c r="N131" s="370" t="str">
        <f>IF(H131="","",(IFERROR(VLOOKUP($H131,【選択肢】!$K$3:$O$74,2,)," ")))</f>
        <v/>
      </c>
      <c r="O131" s="370" t="str">
        <f>IF(H131="","",(IFERROR(VLOOKUP($H131,【選択肢】!$K$3:$O$74,4,)," ")))</f>
        <v/>
      </c>
      <c r="P131" s="370" t="str">
        <f>IF(H131="","",(IFERROR(VLOOKUP($H131,【選択肢】!$K$3:$O$74,5,)," ")))</f>
        <v/>
      </c>
      <c r="Q131" s="371" t="str">
        <f>IF(VLOOKUP($A131,作業日報!$I:$T,10,FALSE)=0,"",VLOOKUP($A131,作業日報!$I:$T,10,FALSE))</f>
        <v/>
      </c>
      <c r="R131" s="349"/>
      <c r="S131" s="350"/>
      <c r="T131" s="350"/>
      <c r="U131" s="350"/>
      <c r="V131" s="350"/>
      <c r="W131" s="350"/>
      <c r="X131" s="350"/>
    </row>
    <row r="132" spans="1:24" ht="12" customHeight="1" x14ac:dyDescent="0.2">
      <c r="A132" s="550"/>
      <c r="B132" s="542"/>
      <c r="C132" s="545"/>
      <c r="D132" s="548"/>
      <c r="E132" s="530"/>
      <c r="F132" s="530"/>
      <c r="G132" s="536"/>
      <c r="H132" s="539"/>
      <c r="I132" s="539"/>
      <c r="J132" s="539"/>
      <c r="K132" s="533"/>
      <c r="L132" s="533"/>
      <c r="M132" s="533"/>
      <c r="N132" s="372" t="str">
        <f>IF(I131="","",IFERROR(VLOOKUP($I131,【選択肢】!$K$3:$O$74,2,)," "))</f>
        <v/>
      </c>
      <c r="O132" s="372" t="str">
        <f>IF(I131="","",IFERROR(VLOOKUP($I131,【選択肢】!$K$3:$O$74,4,)," "))</f>
        <v/>
      </c>
      <c r="P132" s="372" t="str">
        <f>IF(I131="","",IFERROR(VLOOKUP($I131,【選択肢】!$K$3:$O$74,5,)," "))</f>
        <v/>
      </c>
      <c r="Q132" s="373" t="str">
        <f>IF(VLOOKUP($A131,作業日報!$I:$T,11,FALSE)=0,"",VLOOKUP($A131,作業日報!$I:$T,11,FALSE))</f>
        <v/>
      </c>
      <c r="R132" s="349"/>
      <c r="S132" s="350"/>
      <c r="T132" s="350"/>
      <c r="U132" s="350"/>
      <c r="V132" s="350"/>
      <c r="W132" s="350"/>
      <c r="X132" s="350"/>
    </row>
    <row r="133" spans="1:24" ht="12" customHeight="1" x14ac:dyDescent="0.2">
      <c r="A133" s="550"/>
      <c r="B133" s="543"/>
      <c r="C133" s="546"/>
      <c r="D133" s="549"/>
      <c r="E133" s="531"/>
      <c r="F133" s="531"/>
      <c r="G133" s="537"/>
      <c r="H133" s="540"/>
      <c r="I133" s="540"/>
      <c r="J133" s="540"/>
      <c r="K133" s="534"/>
      <c r="L133" s="534"/>
      <c r="M133" s="534"/>
      <c r="N133" s="374" t="str">
        <f>IF(J131="","",IFERROR(VLOOKUP($J131,【選択肢】!$K$3:$O$74,2,)," "))</f>
        <v/>
      </c>
      <c r="O133" s="374" t="str">
        <f>IF(J131="","",IFERROR(VLOOKUP($J131,【選択肢】!$K$3:$O$74,4,)," "))</f>
        <v/>
      </c>
      <c r="P133" s="374" t="str">
        <f>IF(J131="","",IFERROR(VLOOKUP($J131,【選択肢】!$K$3:$O$74,5,)," "))</f>
        <v/>
      </c>
      <c r="Q133" s="375" t="str">
        <f>IF(VLOOKUP($A131,作業日報!$I:$T,12,FALSE)=0,"",VLOOKUP($A131,作業日報!$I:$T,12,FALSE))</f>
        <v/>
      </c>
      <c r="R133" s="349"/>
      <c r="S133" s="350"/>
      <c r="T133" s="350"/>
      <c r="U133" s="350"/>
      <c r="V133" s="350"/>
      <c r="W133" s="350"/>
      <c r="X133" s="350"/>
    </row>
    <row r="134" spans="1:24" ht="12" customHeight="1" x14ac:dyDescent="0.2">
      <c r="A134" s="550">
        <v>43</v>
      </c>
      <c r="B134" s="541" t="str">
        <f>IF(VLOOKUP($A134,作業日報!$I:$T,2,FALSE)=0,"",VLOOKUP($A134,作業日報!$I:$T,2,FALSE))</f>
        <v/>
      </c>
      <c r="C134" s="544" t="str">
        <f>IF(VLOOKUP($A134,作業日報!$I:$T,3,FALSE)=0,"",VLOOKUP($A134,作業日報!$I:$T,3,FALSE))</f>
        <v/>
      </c>
      <c r="D134" s="547" t="str">
        <f>IF(ISERROR(VLOOKUP($A134,作業日報!$I:$T,4,FALSE))=TRUE,"",VLOOKUP($A134,作業日報!$I:$T,4,FALSE))</f>
        <v/>
      </c>
      <c r="E134" s="529" t="str">
        <f>IF(VLOOKUP($A134,作業日報!$I:$T,5,FALSE)=0,"",VLOOKUP($A134,作業日報!$I:$T,5,FALSE))</f>
        <v/>
      </c>
      <c r="F134" s="529" t="str">
        <f>IF(VLOOKUP($A134,作業日報!$I:$T,6,FALSE)=0,"",VLOOKUP($A134,作業日報!$I:$T,6,FALSE))</f>
        <v/>
      </c>
      <c r="G134" s="535" t="str">
        <f t="shared" si="9"/>
        <v/>
      </c>
      <c r="H134" s="538" t="str">
        <f>IF(VLOOKUP($A134,作業日報!$I:$T,7,FALSE)=0,"",VLOOKUP($A134,作業日報!$I:$T,7,FALSE))</f>
        <v/>
      </c>
      <c r="I134" s="538" t="str">
        <f>IF(VLOOKUP($A134,作業日報!$I:$T,8,FALSE)=0,"",VLOOKUP($A134,作業日報!$I:$T,8,FALSE))</f>
        <v/>
      </c>
      <c r="J134" s="538" t="str">
        <f>IF(VLOOKUP($A134,作業日報!$I:$T,9,FALSE)=0,"",VLOOKUP($A134,作業日報!$I:$T,9,FALSE))</f>
        <v/>
      </c>
      <c r="K134" s="532"/>
      <c r="L134" s="532"/>
      <c r="M134" s="532"/>
      <c r="N134" s="370" t="str">
        <f>IF(H134="","",(IFERROR(VLOOKUP($H134,【選択肢】!$K$3:$O$74,2,)," ")))</f>
        <v/>
      </c>
      <c r="O134" s="370" t="str">
        <f>IF(H134="","",(IFERROR(VLOOKUP($H134,【選択肢】!$K$3:$O$74,4,)," ")))</f>
        <v/>
      </c>
      <c r="P134" s="370" t="str">
        <f>IF(H134="","",(IFERROR(VLOOKUP($H134,【選択肢】!$K$3:$O$74,5,)," ")))</f>
        <v/>
      </c>
      <c r="Q134" s="371" t="str">
        <f>IF(VLOOKUP($A134,作業日報!$I:$T,10,FALSE)=0,"",VLOOKUP($A134,作業日報!$I:$T,10,FALSE))</f>
        <v/>
      </c>
      <c r="R134" s="349"/>
      <c r="S134" s="350"/>
      <c r="T134" s="350"/>
      <c r="U134" s="350"/>
      <c r="V134" s="350"/>
      <c r="W134" s="350"/>
      <c r="X134" s="350"/>
    </row>
    <row r="135" spans="1:24" ht="12" customHeight="1" x14ac:dyDescent="0.2">
      <c r="A135" s="550"/>
      <c r="B135" s="542"/>
      <c r="C135" s="545"/>
      <c r="D135" s="548"/>
      <c r="E135" s="530"/>
      <c r="F135" s="530"/>
      <c r="G135" s="536"/>
      <c r="H135" s="539"/>
      <c r="I135" s="539"/>
      <c r="J135" s="539"/>
      <c r="K135" s="533"/>
      <c r="L135" s="533"/>
      <c r="M135" s="533"/>
      <c r="N135" s="372" t="str">
        <f>IF(I134="","",IFERROR(VLOOKUP($I134,【選択肢】!$K$3:$O$74,2,)," "))</f>
        <v/>
      </c>
      <c r="O135" s="372" t="str">
        <f>IF(I134="","",IFERROR(VLOOKUP($I134,【選択肢】!$K$3:$O$74,4,)," "))</f>
        <v/>
      </c>
      <c r="P135" s="372" t="str">
        <f>IF(I134="","",IFERROR(VLOOKUP($I134,【選択肢】!$K$3:$O$74,5,)," "))</f>
        <v/>
      </c>
      <c r="Q135" s="373" t="str">
        <f>IF(VLOOKUP($A134,作業日報!$I:$T,11,FALSE)=0,"",VLOOKUP($A134,作業日報!$I:$T,11,FALSE))</f>
        <v/>
      </c>
      <c r="R135" s="349"/>
      <c r="S135" s="350"/>
      <c r="T135" s="350"/>
      <c r="U135" s="350"/>
      <c r="V135" s="350"/>
      <c r="W135" s="350"/>
      <c r="X135" s="350"/>
    </row>
    <row r="136" spans="1:24" ht="12" customHeight="1" x14ac:dyDescent="0.2">
      <c r="A136" s="550"/>
      <c r="B136" s="543"/>
      <c r="C136" s="546"/>
      <c r="D136" s="549"/>
      <c r="E136" s="531"/>
      <c r="F136" s="531"/>
      <c r="G136" s="537"/>
      <c r="H136" s="540"/>
      <c r="I136" s="540"/>
      <c r="J136" s="540"/>
      <c r="K136" s="534"/>
      <c r="L136" s="534"/>
      <c r="M136" s="534"/>
      <c r="N136" s="374" t="str">
        <f>IF(J134="","",IFERROR(VLOOKUP($J134,【選択肢】!$K$3:$O$74,2,)," "))</f>
        <v/>
      </c>
      <c r="O136" s="374" t="str">
        <f>IF(J134="","",IFERROR(VLOOKUP($J134,【選択肢】!$K$3:$O$74,4,)," "))</f>
        <v/>
      </c>
      <c r="P136" s="374" t="str">
        <f>IF(J134="","",IFERROR(VLOOKUP($J134,【選択肢】!$K$3:$O$74,5,)," "))</f>
        <v/>
      </c>
      <c r="Q136" s="375" t="str">
        <f>IF(VLOOKUP($A134,作業日報!$I:$T,12,FALSE)=0,"",VLOOKUP($A134,作業日報!$I:$T,12,FALSE))</f>
        <v/>
      </c>
      <c r="R136" s="349"/>
      <c r="S136" s="350"/>
      <c r="T136" s="350"/>
      <c r="U136" s="350"/>
      <c r="V136" s="350"/>
      <c r="W136" s="350"/>
      <c r="X136" s="350"/>
    </row>
    <row r="137" spans="1:24" ht="12" customHeight="1" x14ac:dyDescent="0.2">
      <c r="A137" s="550">
        <v>44</v>
      </c>
      <c r="B137" s="541" t="str">
        <f>IF(VLOOKUP($A137,作業日報!$I:$T,2,FALSE)=0,"",VLOOKUP($A137,作業日報!$I:$T,2,FALSE))</f>
        <v/>
      </c>
      <c r="C137" s="544" t="str">
        <f>IF(VLOOKUP($A137,作業日報!$I:$T,3,FALSE)=0,"",VLOOKUP($A137,作業日報!$I:$T,3,FALSE))</f>
        <v/>
      </c>
      <c r="D137" s="547" t="str">
        <f>IF(ISERROR(VLOOKUP($A137,作業日報!$I:$T,4,FALSE))=TRUE,"",VLOOKUP($A137,作業日報!$I:$T,4,FALSE))</f>
        <v/>
      </c>
      <c r="E137" s="529" t="str">
        <f>IF(VLOOKUP($A137,作業日報!$I:$T,5,FALSE)=0,"",VLOOKUP($A137,作業日報!$I:$T,5,FALSE))</f>
        <v/>
      </c>
      <c r="F137" s="529" t="str">
        <f>IF(VLOOKUP($A137,作業日報!$I:$T,6,FALSE)=0,"",VLOOKUP($A137,作業日報!$I:$T,6,FALSE))</f>
        <v/>
      </c>
      <c r="G137" s="535" t="str">
        <f t="shared" si="10"/>
        <v/>
      </c>
      <c r="H137" s="538" t="str">
        <f>IF(VLOOKUP($A137,作業日報!$I:$T,7,FALSE)=0,"",VLOOKUP($A137,作業日報!$I:$T,7,FALSE))</f>
        <v/>
      </c>
      <c r="I137" s="538" t="str">
        <f>IF(VLOOKUP($A137,作業日報!$I:$T,8,FALSE)=0,"",VLOOKUP($A137,作業日報!$I:$T,8,FALSE))</f>
        <v/>
      </c>
      <c r="J137" s="538" t="str">
        <f>IF(VLOOKUP($A137,作業日報!$I:$T,9,FALSE)=0,"",VLOOKUP($A137,作業日報!$I:$T,9,FALSE))</f>
        <v/>
      </c>
      <c r="K137" s="532"/>
      <c r="L137" s="532"/>
      <c r="M137" s="532"/>
      <c r="N137" s="370" t="str">
        <f>IF(H137="","",(IFERROR(VLOOKUP($H137,【選択肢】!$K$3:$O$74,2,)," ")))</f>
        <v/>
      </c>
      <c r="O137" s="370" t="str">
        <f>IF(H137="","",(IFERROR(VLOOKUP($H137,【選択肢】!$K$3:$O$74,4,)," ")))</f>
        <v/>
      </c>
      <c r="P137" s="370" t="str">
        <f>IF(H137="","",(IFERROR(VLOOKUP($H137,【選択肢】!$K$3:$O$74,5,)," ")))</f>
        <v/>
      </c>
      <c r="Q137" s="371" t="str">
        <f>IF(VLOOKUP($A137,作業日報!$I:$T,10,FALSE)=0,"",VLOOKUP($A137,作業日報!$I:$T,10,FALSE))</f>
        <v/>
      </c>
      <c r="R137" s="349"/>
      <c r="S137" s="350"/>
      <c r="T137" s="350"/>
      <c r="U137" s="350"/>
      <c r="V137" s="350"/>
      <c r="W137" s="350"/>
      <c r="X137" s="350"/>
    </row>
    <row r="138" spans="1:24" ht="12" customHeight="1" x14ac:dyDescent="0.2">
      <c r="A138" s="550"/>
      <c r="B138" s="542"/>
      <c r="C138" s="545"/>
      <c r="D138" s="548"/>
      <c r="E138" s="530"/>
      <c r="F138" s="530"/>
      <c r="G138" s="536"/>
      <c r="H138" s="539"/>
      <c r="I138" s="539"/>
      <c r="J138" s="539"/>
      <c r="K138" s="533"/>
      <c r="L138" s="533"/>
      <c r="M138" s="533"/>
      <c r="N138" s="372" t="str">
        <f>IF(I137="","",IFERROR(VLOOKUP($I137,【選択肢】!$K$3:$O$74,2,)," "))</f>
        <v/>
      </c>
      <c r="O138" s="372" t="str">
        <f>IF(I137="","",IFERROR(VLOOKUP($I137,【選択肢】!$K$3:$O$74,4,)," "))</f>
        <v/>
      </c>
      <c r="P138" s="372" t="str">
        <f>IF(I137="","",IFERROR(VLOOKUP($I137,【選択肢】!$K$3:$O$74,5,)," "))</f>
        <v/>
      </c>
      <c r="Q138" s="373" t="str">
        <f>IF(VLOOKUP($A137,作業日報!$I:$T,11,FALSE)=0,"",VLOOKUP($A137,作業日報!$I:$T,11,FALSE))</f>
        <v/>
      </c>
      <c r="R138" s="349"/>
      <c r="S138" s="350"/>
      <c r="T138" s="350"/>
      <c r="U138" s="350"/>
      <c r="V138" s="350"/>
      <c r="W138" s="350"/>
      <c r="X138" s="350"/>
    </row>
    <row r="139" spans="1:24" ht="12" customHeight="1" x14ac:dyDescent="0.2">
      <c r="A139" s="550"/>
      <c r="B139" s="543"/>
      <c r="C139" s="546"/>
      <c r="D139" s="549"/>
      <c r="E139" s="531"/>
      <c r="F139" s="531"/>
      <c r="G139" s="537"/>
      <c r="H139" s="540"/>
      <c r="I139" s="540"/>
      <c r="J139" s="540"/>
      <c r="K139" s="534"/>
      <c r="L139" s="534"/>
      <c r="M139" s="534"/>
      <c r="N139" s="374" t="str">
        <f>IF(J137="","",IFERROR(VLOOKUP($J137,【選択肢】!$K$3:$O$74,2,)," "))</f>
        <v/>
      </c>
      <c r="O139" s="374" t="str">
        <f>IF(J137="","",IFERROR(VLOOKUP($J137,【選択肢】!$K$3:$O$74,4,)," "))</f>
        <v/>
      </c>
      <c r="P139" s="374" t="str">
        <f>IF(J137="","",IFERROR(VLOOKUP($J137,【選択肢】!$K$3:$O$74,5,)," "))</f>
        <v/>
      </c>
      <c r="Q139" s="375" t="str">
        <f>IF(VLOOKUP($A137,作業日報!$I:$T,12,FALSE)=0,"",VLOOKUP($A137,作業日報!$I:$T,12,FALSE))</f>
        <v/>
      </c>
      <c r="R139" s="349"/>
      <c r="S139" s="350"/>
      <c r="T139" s="350"/>
      <c r="U139" s="350"/>
      <c r="V139" s="350"/>
      <c r="W139" s="350"/>
      <c r="X139" s="350"/>
    </row>
    <row r="140" spans="1:24" ht="12" customHeight="1" x14ac:dyDescent="0.2">
      <c r="A140" s="550">
        <v>45</v>
      </c>
      <c r="B140" s="541" t="str">
        <f>IF(VLOOKUP($A140,作業日報!$I:$T,2,FALSE)=0,"",VLOOKUP($A140,作業日報!$I:$T,2,FALSE))</f>
        <v/>
      </c>
      <c r="C140" s="544" t="str">
        <f>IF(VLOOKUP($A140,作業日報!$I:$T,3,FALSE)=0,"",VLOOKUP($A140,作業日報!$I:$T,3,FALSE))</f>
        <v/>
      </c>
      <c r="D140" s="547" t="str">
        <f>IF(ISERROR(VLOOKUP($A140,作業日報!$I:$T,4,FALSE))=TRUE,"",VLOOKUP($A140,作業日報!$I:$T,4,FALSE))</f>
        <v/>
      </c>
      <c r="E140" s="529" t="str">
        <f>IF(VLOOKUP($A140,作業日報!$I:$T,5,FALSE)=0,"",VLOOKUP($A140,作業日報!$I:$T,5,FALSE))</f>
        <v/>
      </c>
      <c r="F140" s="529" t="str">
        <f>IF(VLOOKUP($A140,作業日報!$I:$T,6,FALSE)=0,"",VLOOKUP($A140,作業日報!$I:$T,6,FALSE))</f>
        <v/>
      </c>
      <c r="G140" s="535" t="str">
        <f t="shared" si="9"/>
        <v/>
      </c>
      <c r="H140" s="538" t="str">
        <f>IF(VLOOKUP($A140,作業日報!$I:$T,7,FALSE)=0,"",VLOOKUP($A140,作業日報!$I:$T,7,FALSE))</f>
        <v/>
      </c>
      <c r="I140" s="538" t="str">
        <f>IF(VLOOKUP($A140,作業日報!$I:$T,8,FALSE)=0,"",VLOOKUP($A140,作業日報!$I:$T,8,FALSE))</f>
        <v/>
      </c>
      <c r="J140" s="538" t="str">
        <f>IF(VLOOKUP($A140,作業日報!$I:$T,9,FALSE)=0,"",VLOOKUP($A140,作業日報!$I:$T,9,FALSE))</f>
        <v/>
      </c>
      <c r="K140" s="532"/>
      <c r="L140" s="532"/>
      <c r="M140" s="532"/>
      <c r="N140" s="370" t="str">
        <f>IF(H140="","",(IFERROR(VLOOKUP($H140,【選択肢】!$K$3:$O$74,2,)," ")))</f>
        <v/>
      </c>
      <c r="O140" s="370" t="str">
        <f>IF(H140="","",(IFERROR(VLOOKUP($H140,【選択肢】!$K$3:$O$74,4,)," ")))</f>
        <v/>
      </c>
      <c r="P140" s="370" t="str">
        <f>IF(H140="","",(IFERROR(VLOOKUP($H140,【選択肢】!$K$3:$O$74,5,)," ")))</f>
        <v/>
      </c>
      <c r="Q140" s="371" t="str">
        <f>IF(VLOOKUP($A140,作業日報!$I:$T,10,FALSE)=0,"",VLOOKUP($A140,作業日報!$I:$T,10,FALSE))</f>
        <v/>
      </c>
      <c r="R140" s="349"/>
      <c r="S140" s="350"/>
      <c r="T140" s="350"/>
      <c r="U140" s="350"/>
      <c r="V140" s="350"/>
      <c r="W140" s="350"/>
      <c r="X140" s="350"/>
    </row>
    <row r="141" spans="1:24" ht="12" customHeight="1" x14ac:dyDescent="0.2">
      <c r="A141" s="550"/>
      <c r="B141" s="542"/>
      <c r="C141" s="545"/>
      <c r="D141" s="548"/>
      <c r="E141" s="530"/>
      <c r="F141" s="530"/>
      <c r="G141" s="536"/>
      <c r="H141" s="539"/>
      <c r="I141" s="539"/>
      <c r="J141" s="539"/>
      <c r="K141" s="533"/>
      <c r="L141" s="533"/>
      <c r="M141" s="533"/>
      <c r="N141" s="372" t="str">
        <f>IF(I140="","",IFERROR(VLOOKUP($I140,【選択肢】!$K$3:$O$74,2,)," "))</f>
        <v/>
      </c>
      <c r="O141" s="372" t="str">
        <f>IF(I140="","",IFERROR(VLOOKUP($I140,【選択肢】!$K$3:$O$74,4,)," "))</f>
        <v/>
      </c>
      <c r="P141" s="372" t="str">
        <f>IF(I140="","",IFERROR(VLOOKUP($I140,【選択肢】!$K$3:$O$74,5,)," "))</f>
        <v/>
      </c>
      <c r="Q141" s="373" t="str">
        <f>IF(VLOOKUP($A140,作業日報!$I:$T,11,FALSE)=0,"",VLOOKUP($A140,作業日報!$I:$T,11,FALSE))</f>
        <v/>
      </c>
      <c r="R141" s="349"/>
      <c r="S141" s="350"/>
      <c r="T141" s="350"/>
      <c r="U141" s="350"/>
      <c r="V141" s="350"/>
      <c r="W141" s="350"/>
      <c r="X141" s="350"/>
    </row>
    <row r="142" spans="1:24" ht="12" customHeight="1" x14ac:dyDescent="0.2">
      <c r="A142" s="550"/>
      <c r="B142" s="543"/>
      <c r="C142" s="546"/>
      <c r="D142" s="549"/>
      <c r="E142" s="531"/>
      <c r="F142" s="531"/>
      <c r="G142" s="537"/>
      <c r="H142" s="540"/>
      <c r="I142" s="540"/>
      <c r="J142" s="540"/>
      <c r="K142" s="534"/>
      <c r="L142" s="534"/>
      <c r="M142" s="534"/>
      <c r="N142" s="374" t="str">
        <f>IF(J140="","",IFERROR(VLOOKUP($J140,【選択肢】!$K$3:$O$74,2,)," "))</f>
        <v/>
      </c>
      <c r="O142" s="374" t="str">
        <f>IF(J140="","",IFERROR(VLOOKUP($J140,【選択肢】!$K$3:$O$74,4,)," "))</f>
        <v/>
      </c>
      <c r="P142" s="374" t="str">
        <f>IF(J140="","",IFERROR(VLOOKUP($J140,【選択肢】!$K$3:$O$74,5,)," "))</f>
        <v/>
      </c>
      <c r="Q142" s="375" t="str">
        <f>IF(VLOOKUP($A140,作業日報!$I:$T,12,FALSE)=0,"",VLOOKUP($A140,作業日報!$I:$T,12,FALSE))</f>
        <v/>
      </c>
      <c r="R142" s="349"/>
      <c r="S142" s="350"/>
      <c r="T142" s="350"/>
      <c r="U142" s="350"/>
      <c r="V142" s="350"/>
      <c r="W142" s="350"/>
      <c r="X142" s="350"/>
    </row>
    <row r="143" spans="1:24" ht="12" customHeight="1" x14ac:dyDescent="0.2">
      <c r="A143" s="550">
        <v>46</v>
      </c>
      <c r="B143" s="541" t="str">
        <f>IF(VLOOKUP($A143,作業日報!$I:$T,2,FALSE)=0,"",VLOOKUP($A143,作業日報!$I:$T,2,FALSE))</f>
        <v/>
      </c>
      <c r="C143" s="544" t="str">
        <f>IF(VLOOKUP($A143,作業日報!$I:$T,3,FALSE)=0,"",VLOOKUP($A143,作業日報!$I:$T,3,FALSE))</f>
        <v/>
      </c>
      <c r="D143" s="547" t="str">
        <f>IF(ISERROR(VLOOKUP($A143,作業日報!$I:$T,4,FALSE))=TRUE,"",VLOOKUP($A143,作業日報!$I:$T,4,FALSE))</f>
        <v/>
      </c>
      <c r="E143" s="529" t="str">
        <f>IF(VLOOKUP($A143,作業日報!$I:$T,5,FALSE)=0,"",VLOOKUP($A143,作業日報!$I:$T,5,FALSE))</f>
        <v/>
      </c>
      <c r="F143" s="529" t="str">
        <f>IF(VLOOKUP($A143,作業日報!$I:$T,6,FALSE)=0,"",VLOOKUP($A143,作業日報!$I:$T,6,FALSE))</f>
        <v/>
      </c>
      <c r="G143" s="535" t="str">
        <f t="shared" si="10"/>
        <v/>
      </c>
      <c r="H143" s="538" t="str">
        <f>IF(VLOOKUP($A143,作業日報!$I:$T,7,FALSE)=0,"",VLOOKUP($A143,作業日報!$I:$T,7,FALSE))</f>
        <v/>
      </c>
      <c r="I143" s="538" t="str">
        <f>IF(VLOOKUP($A143,作業日報!$I:$T,8,FALSE)=0,"",VLOOKUP($A143,作業日報!$I:$T,8,FALSE))</f>
        <v/>
      </c>
      <c r="J143" s="538" t="str">
        <f>IF(VLOOKUP($A143,作業日報!$I:$T,9,FALSE)=0,"",VLOOKUP($A143,作業日報!$I:$T,9,FALSE))</f>
        <v/>
      </c>
      <c r="K143" s="532"/>
      <c r="L143" s="532"/>
      <c r="M143" s="532"/>
      <c r="N143" s="370" t="str">
        <f>IF(H143="","",(IFERROR(VLOOKUP($H143,【選択肢】!$K$3:$O$74,2,)," ")))</f>
        <v/>
      </c>
      <c r="O143" s="370" t="str">
        <f>IF(H143="","",(IFERROR(VLOOKUP($H143,【選択肢】!$K$3:$O$74,4,)," ")))</f>
        <v/>
      </c>
      <c r="P143" s="370" t="str">
        <f>IF(H143="","",(IFERROR(VLOOKUP($H143,【選択肢】!$K$3:$O$74,5,)," ")))</f>
        <v/>
      </c>
      <c r="Q143" s="371" t="str">
        <f>IF(VLOOKUP($A143,作業日報!$I:$T,10,FALSE)=0,"",VLOOKUP($A143,作業日報!$I:$T,10,FALSE))</f>
        <v/>
      </c>
      <c r="R143" s="349"/>
      <c r="S143" s="350"/>
      <c r="T143" s="350"/>
      <c r="U143" s="350"/>
      <c r="V143" s="350"/>
      <c r="W143" s="350"/>
      <c r="X143" s="350"/>
    </row>
    <row r="144" spans="1:24" ht="12" customHeight="1" x14ac:dyDescent="0.2">
      <c r="A144" s="550"/>
      <c r="B144" s="542"/>
      <c r="C144" s="545"/>
      <c r="D144" s="548"/>
      <c r="E144" s="530"/>
      <c r="F144" s="530"/>
      <c r="G144" s="536"/>
      <c r="H144" s="539"/>
      <c r="I144" s="539"/>
      <c r="J144" s="539"/>
      <c r="K144" s="533"/>
      <c r="L144" s="533"/>
      <c r="M144" s="533"/>
      <c r="N144" s="372" t="str">
        <f>IF(I143="","",IFERROR(VLOOKUP($I143,【選択肢】!$K$3:$O$74,2,)," "))</f>
        <v/>
      </c>
      <c r="O144" s="372" t="str">
        <f>IF(I143="","",IFERROR(VLOOKUP($I143,【選択肢】!$K$3:$O$74,4,)," "))</f>
        <v/>
      </c>
      <c r="P144" s="372" t="str">
        <f>IF(I143="","",IFERROR(VLOOKUP($I143,【選択肢】!$K$3:$O$74,5,)," "))</f>
        <v/>
      </c>
      <c r="Q144" s="373" t="str">
        <f>IF(VLOOKUP($A143,作業日報!$I:$T,11,FALSE)=0,"",VLOOKUP($A143,作業日報!$I:$T,11,FALSE))</f>
        <v/>
      </c>
      <c r="R144" s="349"/>
      <c r="S144" s="350"/>
      <c r="T144" s="350"/>
      <c r="U144" s="350"/>
      <c r="V144" s="350"/>
      <c r="W144" s="350"/>
      <c r="X144" s="350"/>
    </row>
    <row r="145" spans="1:24" ht="12" customHeight="1" x14ac:dyDescent="0.2">
      <c r="A145" s="550"/>
      <c r="B145" s="543"/>
      <c r="C145" s="546"/>
      <c r="D145" s="549"/>
      <c r="E145" s="531"/>
      <c r="F145" s="531"/>
      <c r="G145" s="537"/>
      <c r="H145" s="540"/>
      <c r="I145" s="540"/>
      <c r="J145" s="540"/>
      <c r="K145" s="534"/>
      <c r="L145" s="534"/>
      <c r="M145" s="534"/>
      <c r="N145" s="374" t="str">
        <f>IF(J143="","",IFERROR(VLOOKUP($J143,【選択肢】!$K$3:$O$74,2,)," "))</f>
        <v/>
      </c>
      <c r="O145" s="374" t="str">
        <f>IF(J143="","",IFERROR(VLOOKUP($J143,【選択肢】!$K$3:$O$74,4,)," "))</f>
        <v/>
      </c>
      <c r="P145" s="374" t="str">
        <f>IF(J143="","",IFERROR(VLOOKUP($J143,【選択肢】!$K$3:$O$74,5,)," "))</f>
        <v/>
      </c>
      <c r="Q145" s="375" t="str">
        <f>IF(VLOOKUP($A143,作業日報!$I:$T,12,FALSE)=0,"",VLOOKUP($A143,作業日報!$I:$T,12,FALSE))</f>
        <v/>
      </c>
      <c r="R145" s="349"/>
      <c r="S145" s="350"/>
      <c r="T145" s="350"/>
      <c r="U145" s="350"/>
      <c r="V145" s="350"/>
      <c r="W145" s="350"/>
      <c r="X145" s="350"/>
    </row>
    <row r="146" spans="1:24" ht="12" customHeight="1" x14ac:dyDescent="0.2">
      <c r="A146" s="550">
        <v>47</v>
      </c>
      <c r="B146" s="541" t="str">
        <f>IF(VLOOKUP($A146,作業日報!$I:$T,2,FALSE)=0,"",VLOOKUP($A146,作業日報!$I:$T,2,FALSE))</f>
        <v/>
      </c>
      <c r="C146" s="544" t="str">
        <f>IF(VLOOKUP($A146,作業日報!$I:$T,3,FALSE)=0,"",VLOOKUP($A146,作業日報!$I:$T,3,FALSE))</f>
        <v/>
      </c>
      <c r="D146" s="547" t="str">
        <f>IF(ISERROR(VLOOKUP($A146,作業日報!$I:$T,4,FALSE))=TRUE,"",VLOOKUP($A146,作業日報!$I:$T,4,FALSE))</f>
        <v/>
      </c>
      <c r="E146" s="529" t="str">
        <f>IF(VLOOKUP($A146,作業日報!$I:$T,5,FALSE)=0,"",VLOOKUP($A146,作業日報!$I:$T,5,FALSE))</f>
        <v/>
      </c>
      <c r="F146" s="529" t="str">
        <f>IF(VLOOKUP($A146,作業日報!$I:$T,6,FALSE)=0,"",VLOOKUP($A146,作業日報!$I:$T,6,FALSE))</f>
        <v/>
      </c>
      <c r="G146" s="535" t="str">
        <f t="shared" si="9"/>
        <v/>
      </c>
      <c r="H146" s="538" t="str">
        <f>IF(VLOOKUP($A146,作業日報!$I:$T,7,FALSE)=0,"",VLOOKUP($A146,作業日報!$I:$T,7,FALSE))</f>
        <v/>
      </c>
      <c r="I146" s="538" t="str">
        <f>IF(VLOOKUP($A146,作業日報!$I:$T,8,FALSE)=0,"",VLOOKUP($A146,作業日報!$I:$T,8,FALSE))</f>
        <v/>
      </c>
      <c r="J146" s="538" t="str">
        <f>IF(VLOOKUP($A146,作業日報!$I:$T,9,FALSE)=0,"",VLOOKUP($A146,作業日報!$I:$T,9,FALSE))</f>
        <v/>
      </c>
      <c r="K146" s="532"/>
      <c r="L146" s="532"/>
      <c r="M146" s="532"/>
      <c r="N146" s="370" t="str">
        <f>IF(H146="","",(IFERROR(VLOOKUP($H146,【選択肢】!$K$3:$O$74,2,)," ")))</f>
        <v/>
      </c>
      <c r="O146" s="370" t="str">
        <f>IF(H146="","",(IFERROR(VLOOKUP($H146,【選択肢】!$K$3:$O$74,4,)," ")))</f>
        <v/>
      </c>
      <c r="P146" s="370" t="str">
        <f>IF(H146="","",(IFERROR(VLOOKUP($H146,【選択肢】!$K$3:$O$74,5,)," ")))</f>
        <v/>
      </c>
      <c r="Q146" s="371" t="str">
        <f>IF(VLOOKUP($A146,作業日報!$I:$T,10,FALSE)=0,"",VLOOKUP($A146,作業日報!$I:$T,10,FALSE))</f>
        <v/>
      </c>
      <c r="R146" s="349"/>
      <c r="S146" s="350"/>
      <c r="T146" s="350"/>
      <c r="U146" s="350"/>
      <c r="V146" s="350"/>
      <c r="W146" s="350"/>
      <c r="X146" s="350"/>
    </row>
    <row r="147" spans="1:24" ht="12" customHeight="1" x14ac:dyDescent="0.2">
      <c r="A147" s="550"/>
      <c r="B147" s="542"/>
      <c r="C147" s="545"/>
      <c r="D147" s="548"/>
      <c r="E147" s="530"/>
      <c r="F147" s="530"/>
      <c r="G147" s="536"/>
      <c r="H147" s="539"/>
      <c r="I147" s="539"/>
      <c r="J147" s="539"/>
      <c r="K147" s="533"/>
      <c r="L147" s="533"/>
      <c r="M147" s="533"/>
      <c r="N147" s="372" t="str">
        <f>IF(I146="","",IFERROR(VLOOKUP($I146,【選択肢】!$K$3:$O$74,2,)," "))</f>
        <v/>
      </c>
      <c r="O147" s="372" t="str">
        <f>IF(I146="","",IFERROR(VLOOKUP($I146,【選択肢】!$K$3:$O$74,4,)," "))</f>
        <v/>
      </c>
      <c r="P147" s="372" t="str">
        <f>IF(I146="","",IFERROR(VLOOKUP($I146,【選択肢】!$K$3:$O$74,5,)," "))</f>
        <v/>
      </c>
      <c r="Q147" s="373" t="str">
        <f>IF(VLOOKUP($A146,作業日報!$I:$T,11,FALSE)=0,"",VLOOKUP($A146,作業日報!$I:$T,11,FALSE))</f>
        <v/>
      </c>
      <c r="R147" s="349"/>
      <c r="S147" s="350"/>
      <c r="T147" s="350"/>
      <c r="U147" s="350"/>
      <c r="V147" s="350"/>
      <c r="W147" s="350"/>
      <c r="X147" s="350"/>
    </row>
    <row r="148" spans="1:24" ht="12" customHeight="1" x14ac:dyDescent="0.2">
      <c r="A148" s="550"/>
      <c r="B148" s="543"/>
      <c r="C148" s="546"/>
      <c r="D148" s="549"/>
      <c r="E148" s="531"/>
      <c r="F148" s="531"/>
      <c r="G148" s="537"/>
      <c r="H148" s="540"/>
      <c r="I148" s="540"/>
      <c r="J148" s="540"/>
      <c r="K148" s="534"/>
      <c r="L148" s="534"/>
      <c r="M148" s="534"/>
      <c r="N148" s="374" t="str">
        <f>IF(J146="","",IFERROR(VLOOKUP($J146,【選択肢】!$K$3:$O$74,2,)," "))</f>
        <v/>
      </c>
      <c r="O148" s="374" t="str">
        <f>IF(J146="","",IFERROR(VLOOKUP($J146,【選択肢】!$K$3:$O$74,4,)," "))</f>
        <v/>
      </c>
      <c r="P148" s="374" t="str">
        <f>IF(J146="","",IFERROR(VLOOKUP($J146,【選択肢】!$K$3:$O$74,5,)," "))</f>
        <v/>
      </c>
      <c r="Q148" s="375" t="str">
        <f>IF(VLOOKUP($A146,作業日報!$I:$T,12,FALSE)=0,"",VLOOKUP($A146,作業日報!$I:$T,12,FALSE))</f>
        <v/>
      </c>
      <c r="R148" s="349"/>
      <c r="S148" s="350"/>
      <c r="T148" s="350"/>
      <c r="U148" s="350"/>
      <c r="V148" s="350"/>
      <c r="W148" s="350"/>
      <c r="X148" s="350"/>
    </row>
    <row r="149" spans="1:24" ht="12" customHeight="1" x14ac:dyDescent="0.2">
      <c r="A149" s="550">
        <v>48</v>
      </c>
      <c r="B149" s="541" t="str">
        <f>IF(VLOOKUP($A149,作業日報!$I:$T,2,FALSE)=0,"",VLOOKUP($A149,作業日報!$I:$T,2,FALSE))</f>
        <v/>
      </c>
      <c r="C149" s="544" t="str">
        <f>IF(VLOOKUP($A149,作業日報!$I:$T,3,FALSE)=0,"",VLOOKUP($A149,作業日報!$I:$T,3,FALSE))</f>
        <v/>
      </c>
      <c r="D149" s="547" t="str">
        <f>IF(ISERROR(VLOOKUP($A149,作業日報!$I:$T,4,FALSE))=TRUE,"",VLOOKUP($A149,作業日報!$I:$T,4,FALSE))</f>
        <v/>
      </c>
      <c r="E149" s="529" t="str">
        <f>IF(VLOOKUP($A149,作業日報!$I:$T,5,FALSE)=0,"",VLOOKUP($A149,作業日報!$I:$T,5,FALSE))</f>
        <v/>
      </c>
      <c r="F149" s="529" t="str">
        <f>IF(VLOOKUP($A149,作業日報!$I:$T,6,FALSE)=0,"",VLOOKUP($A149,作業日報!$I:$T,6,FALSE))</f>
        <v/>
      </c>
      <c r="G149" s="535" t="str">
        <f t="shared" si="10"/>
        <v/>
      </c>
      <c r="H149" s="538" t="str">
        <f>IF(VLOOKUP($A149,作業日報!$I:$T,7,FALSE)=0,"",VLOOKUP($A149,作業日報!$I:$T,7,FALSE))</f>
        <v/>
      </c>
      <c r="I149" s="538" t="str">
        <f>IF(VLOOKUP($A149,作業日報!$I:$T,8,FALSE)=0,"",VLOOKUP($A149,作業日報!$I:$T,8,FALSE))</f>
        <v/>
      </c>
      <c r="J149" s="538" t="str">
        <f>IF(VLOOKUP($A149,作業日報!$I:$T,9,FALSE)=0,"",VLOOKUP($A149,作業日報!$I:$T,9,FALSE))</f>
        <v/>
      </c>
      <c r="K149" s="532"/>
      <c r="L149" s="532"/>
      <c r="M149" s="532"/>
      <c r="N149" s="370" t="str">
        <f>IF(H149="","",(IFERROR(VLOOKUP($H149,【選択肢】!$K$3:$O$74,2,)," ")))</f>
        <v/>
      </c>
      <c r="O149" s="370" t="str">
        <f>IF(H149="","",(IFERROR(VLOOKUP($H149,【選択肢】!$K$3:$O$74,4,)," ")))</f>
        <v/>
      </c>
      <c r="P149" s="370" t="str">
        <f>IF(H149="","",(IFERROR(VLOOKUP($H149,【選択肢】!$K$3:$O$74,5,)," ")))</f>
        <v/>
      </c>
      <c r="Q149" s="371" t="str">
        <f>IF(VLOOKUP($A149,作業日報!$I:$T,10,FALSE)=0,"",VLOOKUP($A149,作業日報!$I:$T,10,FALSE))</f>
        <v/>
      </c>
      <c r="R149" s="349"/>
      <c r="S149" s="350"/>
      <c r="T149" s="350"/>
      <c r="U149" s="350"/>
      <c r="V149" s="350"/>
      <c r="W149" s="350"/>
      <c r="X149" s="350"/>
    </row>
    <row r="150" spans="1:24" ht="12" customHeight="1" x14ac:dyDescent="0.2">
      <c r="A150" s="550"/>
      <c r="B150" s="542"/>
      <c r="C150" s="545"/>
      <c r="D150" s="548"/>
      <c r="E150" s="530"/>
      <c r="F150" s="530"/>
      <c r="G150" s="536"/>
      <c r="H150" s="539"/>
      <c r="I150" s="539"/>
      <c r="J150" s="539"/>
      <c r="K150" s="533"/>
      <c r="L150" s="533"/>
      <c r="M150" s="533"/>
      <c r="N150" s="372" t="str">
        <f>IF(I149="","",IFERROR(VLOOKUP($I149,【選択肢】!$K$3:$O$74,2,)," "))</f>
        <v/>
      </c>
      <c r="O150" s="372" t="str">
        <f>IF(I149="","",IFERROR(VLOOKUP($I149,【選択肢】!$K$3:$O$74,4,)," "))</f>
        <v/>
      </c>
      <c r="P150" s="372" t="str">
        <f>IF(I149="","",IFERROR(VLOOKUP($I149,【選択肢】!$K$3:$O$74,5,)," "))</f>
        <v/>
      </c>
      <c r="Q150" s="373" t="str">
        <f>IF(VLOOKUP($A149,作業日報!$I:$T,11,FALSE)=0,"",VLOOKUP($A149,作業日報!$I:$T,11,FALSE))</f>
        <v/>
      </c>
      <c r="R150" s="349"/>
      <c r="S150" s="350"/>
      <c r="T150" s="350"/>
      <c r="U150" s="350"/>
      <c r="V150" s="350"/>
      <c r="W150" s="350"/>
      <c r="X150" s="350"/>
    </row>
    <row r="151" spans="1:24" ht="12" customHeight="1" x14ac:dyDescent="0.2">
      <c r="A151" s="550"/>
      <c r="B151" s="543"/>
      <c r="C151" s="546"/>
      <c r="D151" s="549"/>
      <c r="E151" s="531"/>
      <c r="F151" s="531"/>
      <c r="G151" s="537"/>
      <c r="H151" s="540"/>
      <c r="I151" s="540"/>
      <c r="J151" s="540"/>
      <c r="K151" s="534"/>
      <c r="L151" s="534"/>
      <c r="M151" s="534"/>
      <c r="N151" s="374" t="str">
        <f>IF(J149="","",IFERROR(VLOOKUP($J149,【選択肢】!$K$3:$O$74,2,)," "))</f>
        <v/>
      </c>
      <c r="O151" s="374" t="str">
        <f>IF(J149="","",IFERROR(VLOOKUP($J149,【選択肢】!$K$3:$O$74,4,)," "))</f>
        <v/>
      </c>
      <c r="P151" s="374" t="str">
        <f>IF(J149="","",IFERROR(VLOOKUP($J149,【選択肢】!$K$3:$O$74,5,)," "))</f>
        <v/>
      </c>
      <c r="Q151" s="375" t="str">
        <f>IF(VLOOKUP($A149,作業日報!$I:$T,12,FALSE)=0,"",VLOOKUP($A149,作業日報!$I:$T,12,FALSE))</f>
        <v/>
      </c>
      <c r="R151" s="349"/>
      <c r="S151" s="350"/>
      <c r="T151" s="350"/>
      <c r="U151" s="350"/>
      <c r="V151" s="350"/>
      <c r="W151" s="350"/>
      <c r="X151" s="350"/>
    </row>
    <row r="152" spans="1:24" ht="12" customHeight="1" x14ac:dyDescent="0.2">
      <c r="A152" s="550">
        <v>49</v>
      </c>
      <c r="B152" s="541" t="str">
        <f>IF(VLOOKUP($A152,作業日報!$I:$T,2,FALSE)=0,"",VLOOKUP($A152,作業日報!$I:$T,2,FALSE))</f>
        <v/>
      </c>
      <c r="C152" s="544" t="str">
        <f>IF(VLOOKUP($A152,作業日報!$I:$T,3,FALSE)=0,"",VLOOKUP($A152,作業日報!$I:$T,3,FALSE))</f>
        <v/>
      </c>
      <c r="D152" s="547" t="str">
        <f>IF(ISERROR(VLOOKUP($A152,作業日報!$I:$T,4,FALSE))=TRUE,"",VLOOKUP($A152,作業日報!$I:$T,4,FALSE))</f>
        <v/>
      </c>
      <c r="E152" s="529" t="str">
        <f>IF(VLOOKUP($A152,作業日報!$I:$T,5,FALSE)=0,"",VLOOKUP($A152,作業日報!$I:$T,5,FALSE))</f>
        <v/>
      </c>
      <c r="F152" s="529" t="str">
        <f>IF(VLOOKUP($A152,作業日報!$I:$T,6,FALSE)=0,"",VLOOKUP($A152,作業日報!$I:$T,6,FALSE))</f>
        <v/>
      </c>
      <c r="G152" s="535" t="str">
        <f t="shared" si="9"/>
        <v/>
      </c>
      <c r="H152" s="538" t="str">
        <f>IF(VLOOKUP($A152,作業日報!$I:$T,7,FALSE)=0,"",VLOOKUP($A152,作業日報!$I:$T,7,FALSE))</f>
        <v/>
      </c>
      <c r="I152" s="538" t="str">
        <f>IF(VLOOKUP($A152,作業日報!$I:$T,8,FALSE)=0,"",VLOOKUP($A152,作業日報!$I:$T,8,FALSE))</f>
        <v/>
      </c>
      <c r="J152" s="538" t="str">
        <f>IF(VLOOKUP($A152,作業日報!$I:$T,9,FALSE)=0,"",VLOOKUP($A152,作業日報!$I:$T,9,FALSE))</f>
        <v/>
      </c>
      <c r="K152" s="532"/>
      <c r="L152" s="532"/>
      <c r="M152" s="532"/>
      <c r="N152" s="370" t="str">
        <f>IF(H152="","",(IFERROR(VLOOKUP($H152,【選択肢】!$K$3:$O$74,2,)," ")))</f>
        <v/>
      </c>
      <c r="O152" s="370" t="str">
        <f>IF(H152="","",(IFERROR(VLOOKUP($H152,【選択肢】!$K$3:$O$74,4,)," ")))</f>
        <v/>
      </c>
      <c r="P152" s="370" t="str">
        <f>IF(H152="","",(IFERROR(VLOOKUP($H152,【選択肢】!$K$3:$O$74,5,)," ")))</f>
        <v/>
      </c>
      <c r="Q152" s="371" t="str">
        <f>IF(VLOOKUP($A152,作業日報!$I:$T,10,FALSE)=0,"",VLOOKUP($A152,作業日報!$I:$T,10,FALSE))</f>
        <v/>
      </c>
      <c r="R152" s="349"/>
      <c r="S152" s="350"/>
      <c r="T152" s="350"/>
      <c r="U152" s="350"/>
      <c r="V152" s="350"/>
      <c r="W152" s="350"/>
      <c r="X152" s="350"/>
    </row>
    <row r="153" spans="1:24" ht="12" customHeight="1" x14ac:dyDescent="0.2">
      <c r="A153" s="550"/>
      <c r="B153" s="542"/>
      <c r="C153" s="545"/>
      <c r="D153" s="548"/>
      <c r="E153" s="530"/>
      <c r="F153" s="530"/>
      <c r="G153" s="536"/>
      <c r="H153" s="539"/>
      <c r="I153" s="539"/>
      <c r="J153" s="539"/>
      <c r="K153" s="533"/>
      <c r="L153" s="533"/>
      <c r="M153" s="533"/>
      <c r="N153" s="372" t="str">
        <f>IF(I152="","",IFERROR(VLOOKUP($I152,【選択肢】!$K$3:$O$74,2,)," "))</f>
        <v/>
      </c>
      <c r="O153" s="372" t="str">
        <f>IF(I152="","",IFERROR(VLOOKUP($I152,【選択肢】!$K$3:$O$74,4,)," "))</f>
        <v/>
      </c>
      <c r="P153" s="372" t="str">
        <f>IF(I152="","",IFERROR(VLOOKUP($I152,【選択肢】!$K$3:$O$74,5,)," "))</f>
        <v/>
      </c>
      <c r="Q153" s="373" t="str">
        <f>IF(VLOOKUP($A152,作業日報!$I:$T,11,FALSE)=0,"",VLOOKUP($A152,作業日報!$I:$T,11,FALSE))</f>
        <v/>
      </c>
      <c r="R153" s="349"/>
      <c r="S153" s="350"/>
      <c r="T153" s="350"/>
      <c r="U153" s="350"/>
      <c r="V153" s="350"/>
      <c r="W153" s="350"/>
      <c r="X153" s="350"/>
    </row>
    <row r="154" spans="1:24" ht="12" customHeight="1" x14ac:dyDescent="0.2">
      <c r="A154" s="550"/>
      <c r="B154" s="543"/>
      <c r="C154" s="546"/>
      <c r="D154" s="549"/>
      <c r="E154" s="531"/>
      <c r="F154" s="531"/>
      <c r="G154" s="537"/>
      <c r="H154" s="540"/>
      <c r="I154" s="540"/>
      <c r="J154" s="540"/>
      <c r="K154" s="534"/>
      <c r="L154" s="534"/>
      <c r="M154" s="534"/>
      <c r="N154" s="374" t="str">
        <f>IF(J152="","",IFERROR(VLOOKUP($J152,【選択肢】!$K$3:$O$74,2,)," "))</f>
        <v/>
      </c>
      <c r="O154" s="374" t="str">
        <f>IF(J152="","",IFERROR(VLOOKUP($J152,【選択肢】!$K$3:$O$74,4,)," "))</f>
        <v/>
      </c>
      <c r="P154" s="374" t="str">
        <f>IF(J152="","",IFERROR(VLOOKUP($J152,【選択肢】!$K$3:$O$74,5,)," "))</f>
        <v/>
      </c>
      <c r="Q154" s="375" t="str">
        <f>IF(VLOOKUP($A152,作業日報!$I:$T,12,FALSE)=0,"",VLOOKUP($A152,作業日報!$I:$T,12,FALSE))</f>
        <v/>
      </c>
      <c r="R154" s="349"/>
      <c r="S154" s="350"/>
      <c r="T154" s="350"/>
      <c r="U154" s="350"/>
      <c r="V154" s="350"/>
      <c r="W154" s="350"/>
      <c r="X154" s="350"/>
    </row>
    <row r="155" spans="1:24" ht="12" customHeight="1" x14ac:dyDescent="0.2">
      <c r="A155" s="550">
        <v>50</v>
      </c>
      <c r="B155" s="541" t="str">
        <f>IF(VLOOKUP($A155,作業日報!$I:$T,2,FALSE)=0,"",VLOOKUP($A155,作業日報!$I:$T,2,FALSE))</f>
        <v/>
      </c>
      <c r="C155" s="544" t="str">
        <f>IF(VLOOKUP($A155,作業日報!$I:$T,3,FALSE)=0,"",VLOOKUP($A155,作業日報!$I:$T,3,FALSE))</f>
        <v/>
      </c>
      <c r="D155" s="547" t="str">
        <f>IF(ISERROR(VLOOKUP($A155,作業日報!$I:$T,4,FALSE))=TRUE,"",VLOOKUP($A155,作業日報!$I:$T,4,FALSE))</f>
        <v/>
      </c>
      <c r="E155" s="529" t="str">
        <f>IF(VLOOKUP($A155,作業日報!$I:$T,5,FALSE)=0,"",VLOOKUP($A155,作業日報!$I:$T,5,FALSE))</f>
        <v/>
      </c>
      <c r="F155" s="529" t="str">
        <f>IF(VLOOKUP($A155,作業日報!$I:$T,6,FALSE)=0,"",VLOOKUP($A155,作業日報!$I:$T,6,FALSE))</f>
        <v/>
      </c>
      <c r="G155" s="535" t="str">
        <f t="shared" si="10"/>
        <v/>
      </c>
      <c r="H155" s="538" t="str">
        <f>IF(VLOOKUP($A155,作業日報!$I:$T,7,FALSE)=0,"",VLOOKUP($A155,作業日報!$I:$T,7,FALSE))</f>
        <v/>
      </c>
      <c r="I155" s="538" t="str">
        <f>IF(VLOOKUP($A155,作業日報!$I:$T,8,FALSE)=0,"",VLOOKUP($A155,作業日報!$I:$T,8,FALSE))</f>
        <v/>
      </c>
      <c r="J155" s="538" t="str">
        <f>IF(VLOOKUP($A155,作業日報!$I:$T,9,FALSE)=0,"",VLOOKUP($A155,作業日報!$I:$T,9,FALSE))</f>
        <v/>
      </c>
      <c r="K155" s="532"/>
      <c r="L155" s="532"/>
      <c r="M155" s="532"/>
      <c r="N155" s="370" t="str">
        <f>IF(H155="","",(IFERROR(VLOOKUP($H155,【選択肢】!$K$3:$O$74,2,)," ")))</f>
        <v/>
      </c>
      <c r="O155" s="370" t="str">
        <f>IF(H155="","",(IFERROR(VLOOKUP($H155,【選択肢】!$K$3:$O$74,4,)," ")))</f>
        <v/>
      </c>
      <c r="P155" s="370" t="str">
        <f>IF(H155="","",(IFERROR(VLOOKUP($H155,【選択肢】!$K$3:$O$74,5,)," ")))</f>
        <v/>
      </c>
      <c r="Q155" s="371" t="str">
        <f>IF(VLOOKUP($A155,作業日報!$I:$T,10,FALSE)=0,"",VLOOKUP($A155,作業日報!$I:$T,10,FALSE))</f>
        <v/>
      </c>
      <c r="R155" s="349"/>
      <c r="S155" s="350"/>
      <c r="T155" s="350"/>
      <c r="U155" s="350"/>
      <c r="V155" s="350"/>
      <c r="W155" s="350"/>
      <c r="X155" s="350"/>
    </row>
    <row r="156" spans="1:24" ht="12" customHeight="1" x14ac:dyDescent="0.2">
      <c r="A156" s="550"/>
      <c r="B156" s="542"/>
      <c r="C156" s="545"/>
      <c r="D156" s="548"/>
      <c r="E156" s="530"/>
      <c r="F156" s="530"/>
      <c r="G156" s="536"/>
      <c r="H156" s="539"/>
      <c r="I156" s="539"/>
      <c r="J156" s="539"/>
      <c r="K156" s="533"/>
      <c r="L156" s="533"/>
      <c r="M156" s="533"/>
      <c r="N156" s="372" t="str">
        <f>IF(I155="","",IFERROR(VLOOKUP($I155,【選択肢】!$K$3:$O$74,2,)," "))</f>
        <v/>
      </c>
      <c r="O156" s="372" t="str">
        <f>IF(I155="","",IFERROR(VLOOKUP($I155,【選択肢】!$K$3:$O$74,4,)," "))</f>
        <v/>
      </c>
      <c r="P156" s="372" t="str">
        <f>IF(I155="","",IFERROR(VLOOKUP($I155,【選択肢】!$K$3:$O$74,5,)," "))</f>
        <v/>
      </c>
      <c r="Q156" s="373" t="str">
        <f>IF(VLOOKUP($A155,作業日報!$I:$T,11,FALSE)=0,"",VLOOKUP($A155,作業日報!$I:$T,11,FALSE))</f>
        <v/>
      </c>
      <c r="R156" s="349"/>
      <c r="S156" s="350"/>
      <c r="T156" s="350"/>
      <c r="U156" s="350"/>
      <c r="V156" s="350"/>
      <c r="W156" s="350"/>
      <c r="X156" s="350"/>
    </row>
    <row r="157" spans="1:24" ht="12" customHeight="1" x14ac:dyDescent="0.2">
      <c r="A157" s="550"/>
      <c r="B157" s="543"/>
      <c r="C157" s="546"/>
      <c r="D157" s="549"/>
      <c r="E157" s="531"/>
      <c r="F157" s="531"/>
      <c r="G157" s="537"/>
      <c r="H157" s="540"/>
      <c r="I157" s="540"/>
      <c r="J157" s="540"/>
      <c r="K157" s="534"/>
      <c r="L157" s="534"/>
      <c r="M157" s="534"/>
      <c r="N157" s="374" t="str">
        <f>IF(J155="","",IFERROR(VLOOKUP($J155,【選択肢】!$K$3:$O$74,2,)," "))</f>
        <v/>
      </c>
      <c r="O157" s="374" t="str">
        <f>IF(J155="","",IFERROR(VLOOKUP($J155,【選択肢】!$K$3:$O$74,4,)," "))</f>
        <v/>
      </c>
      <c r="P157" s="374" t="str">
        <f>IF(J155="","",IFERROR(VLOOKUP($J155,【選択肢】!$K$3:$O$74,5,)," "))</f>
        <v/>
      </c>
      <c r="Q157" s="375" t="str">
        <f>IF(VLOOKUP($A155,作業日報!$I:$T,12,FALSE)=0,"",VLOOKUP($A155,作業日報!$I:$T,12,FALSE))</f>
        <v/>
      </c>
      <c r="R157" s="349"/>
      <c r="S157" s="350"/>
      <c r="T157" s="350"/>
      <c r="U157" s="350"/>
      <c r="V157" s="350"/>
      <c r="W157" s="350"/>
      <c r="X157" s="350"/>
    </row>
    <row r="158" spans="1:24" ht="12" customHeight="1" x14ac:dyDescent="0.2">
      <c r="A158" s="550">
        <v>51</v>
      </c>
      <c r="B158" s="541" t="str">
        <f>IF(VLOOKUP($A158,作業日報!$I:$T,2,FALSE)=0,"",VLOOKUP($A158,作業日報!$I:$T,2,FALSE))</f>
        <v/>
      </c>
      <c r="C158" s="544" t="str">
        <f>IF(VLOOKUP($A158,作業日報!$I:$T,3,FALSE)=0,"",VLOOKUP($A158,作業日報!$I:$T,3,FALSE))</f>
        <v/>
      </c>
      <c r="D158" s="547" t="str">
        <f>IF(ISERROR(VLOOKUP($A158,作業日報!$I:$T,4,FALSE))=TRUE,"",VLOOKUP($A158,作業日報!$I:$T,4,FALSE))</f>
        <v/>
      </c>
      <c r="E158" s="529" t="str">
        <f>IF(VLOOKUP($A158,作業日報!$I:$T,5,FALSE)=0,"",VLOOKUP($A158,作業日報!$I:$T,5,FALSE))</f>
        <v/>
      </c>
      <c r="F158" s="529" t="str">
        <f>IF(VLOOKUP($A158,作業日報!$I:$T,6,FALSE)=0,"",VLOOKUP($A158,作業日報!$I:$T,6,FALSE))</f>
        <v/>
      </c>
      <c r="G158" s="535" t="str">
        <f t="shared" si="9"/>
        <v/>
      </c>
      <c r="H158" s="538" t="str">
        <f>IF(VLOOKUP($A158,作業日報!$I:$T,7,FALSE)=0,"",VLOOKUP($A158,作業日報!$I:$T,7,FALSE))</f>
        <v/>
      </c>
      <c r="I158" s="538" t="str">
        <f>IF(VLOOKUP($A158,作業日報!$I:$T,8,FALSE)=0,"",VLOOKUP($A158,作業日報!$I:$T,8,FALSE))</f>
        <v/>
      </c>
      <c r="J158" s="538" t="str">
        <f>IF(VLOOKUP($A158,作業日報!$I:$T,9,FALSE)=0,"",VLOOKUP($A158,作業日報!$I:$T,9,FALSE))</f>
        <v/>
      </c>
      <c r="K158" s="532"/>
      <c r="L158" s="532"/>
      <c r="M158" s="532"/>
      <c r="N158" s="370" t="str">
        <f>IF(H158="","",(IFERROR(VLOOKUP($H158,【選択肢】!$K$3:$O$74,2,)," ")))</f>
        <v/>
      </c>
      <c r="O158" s="370" t="str">
        <f>IF(H158="","",(IFERROR(VLOOKUP($H158,【選択肢】!$K$3:$O$74,4,)," ")))</f>
        <v/>
      </c>
      <c r="P158" s="370" t="str">
        <f>IF(H158="","",(IFERROR(VLOOKUP($H158,【選択肢】!$K$3:$O$74,5,)," ")))</f>
        <v/>
      </c>
      <c r="Q158" s="371" t="str">
        <f>IF(VLOOKUP($A158,作業日報!$I:$T,10,FALSE)=0,"",VLOOKUP($A158,作業日報!$I:$T,10,FALSE))</f>
        <v/>
      </c>
      <c r="R158" s="349"/>
      <c r="S158" s="350"/>
      <c r="T158" s="350"/>
      <c r="U158" s="350"/>
      <c r="V158" s="350"/>
      <c r="W158" s="350"/>
      <c r="X158" s="350"/>
    </row>
    <row r="159" spans="1:24" ht="12" customHeight="1" x14ac:dyDescent="0.2">
      <c r="A159" s="550"/>
      <c r="B159" s="542"/>
      <c r="C159" s="545"/>
      <c r="D159" s="548"/>
      <c r="E159" s="530"/>
      <c r="F159" s="530"/>
      <c r="G159" s="536"/>
      <c r="H159" s="539"/>
      <c r="I159" s="539"/>
      <c r="J159" s="539"/>
      <c r="K159" s="533"/>
      <c r="L159" s="533"/>
      <c r="M159" s="533"/>
      <c r="N159" s="372" t="str">
        <f>IF(I158="","",IFERROR(VLOOKUP($I158,【選択肢】!$K$3:$O$74,2,)," "))</f>
        <v/>
      </c>
      <c r="O159" s="372" t="str">
        <f>IF(I158="","",IFERROR(VLOOKUP($I158,【選択肢】!$K$3:$O$74,4,)," "))</f>
        <v/>
      </c>
      <c r="P159" s="372" t="str">
        <f>IF(I158="","",IFERROR(VLOOKUP($I158,【選択肢】!$K$3:$O$74,5,)," "))</f>
        <v/>
      </c>
      <c r="Q159" s="373" t="str">
        <f>IF(VLOOKUP($A158,作業日報!$I:$T,11,FALSE)=0,"",VLOOKUP($A158,作業日報!$I:$T,11,FALSE))</f>
        <v/>
      </c>
      <c r="R159" s="349"/>
      <c r="S159" s="350"/>
      <c r="T159" s="350"/>
      <c r="U159" s="350"/>
      <c r="V159" s="350"/>
      <c r="W159" s="350"/>
      <c r="X159" s="350"/>
    </row>
    <row r="160" spans="1:24" ht="12" customHeight="1" x14ac:dyDescent="0.2">
      <c r="A160" s="550"/>
      <c r="B160" s="543"/>
      <c r="C160" s="546"/>
      <c r="D160" s="549"/>
      <c r="E160" s="531"/>
      <c r="F160" s="531"/>
      <c r="G160" s="537"/>
      <c r="H160" s="540"/>
      <c r="I160" s="540"/>
      <c r="J160" s="540"/>
      <c r="K160" s="534"/>
      <c r="L160" s="534"/>
      <c r="M160" s="534"/>
      <c r="N160" s="374" t="str">
        <f>IF(J158="","",IFERROR(VLOOKUP($J158,【選択肢】!$K$3:$O$74,2,)," "))</f>
        <v/>
      </c>
      <c r="O160" s="374" t="str">
        <f>IF(J158="","",IFERROR(VLOOKUP($J158,【選択肢】!$K$3:$O$74,4,)," "))</f>
        <v/>
      </c>
      <c r="P160" s="374" t="str">
        <f>IF(J158="","",IFERROR(VLOOKUP($J158,【選択肢】!$K$3:$O$74,5,)," "))</f>
        <v/>
      </c>
      <c r="Q160" s="375" t="str">
        <f>IF(VLOOKUP($A158,作業日報!$I:$T,12,FALSE)=0,"",VLOOKUP($A158,作業日報!$I:$T,12,FALSE))</f>
        <v/>
      </c>
      <c r="R160" s="349"/>
      <c r="S160" s="350"/>
      <c r="T160" s="350"/>
      <c r="U160" s="350"/>
      <c r="V160" s="350"/>
      <c r="W160" s="350"/>
      <c r="X160" s="350"/>
    </row>
    <row r="161" spans="2:24" ht="18" customHeight="1" x14ac:dyDescent="0.2">
      <c r="B161" s="367"/>
      <c r="C161" s="351"/>
      <c r="D161" s="352"/>
      <c r="E161" s="353"/>
      <c r="F161" s="353"/>
      <c r="G161" s="354">
        <f>SUM(E161+F161)</f>
        <v>0</v>
      </c>
      <c r="H161" s="355"/>
      <c r="I161" s="355"/>
      <c r="J161" s="355"/>
      <c r="K161" s="355"/>
      <c r="L161" s="355"/>
      <c r="M161" s="355"/>
      <c r="N161" s="356"/>
      <c r="O161" s="357"/>
      <c r="P161" s="358"/>
      <c r="Q161" s="366"/>
      <c r="X161" s="359"/>
    </row>
    <row r="162" spans="2:24" ht="34.5" customHeight="1" x14ac:dyDescent="0.2">
      <c r="B162" s="367"/>
      <c r="C162" s="351"/>
      <c r="D162" s="352"/>
      <c r="E162" s="376" t="s">
        <v>31</v>
      </c>
      <c r="F162" s="377" t="s">
        <v>91</v>
      </c>
      <c r="G162" s="378" t="s">
        <v>18</v>
      </c>
      <c r="H162" s="355"/>
      <c r="I162" s="355"/>
      <c r="J162" s="355"/>
      <c r="K162" s="355"/>
      <c r="L162" s="355"/>
      <c r="M162" s="355"/>
      <c r="N162" s="356"/>
      <c r="O162" s="357"/>
      <c r="P162" s="358"/>
      <c r="Q162" s="366"/>
      <c r="X162" s="359"/>
    </row>
    <row r="163" spans="2:24" ht="33" customHeight="1" x14ac:dyDescent="0.2">
      <c r="B163" s="568" t="s">
        <v>5825</v>
      </c>
      <c r="C163" s="568"/>
      <c r="D163" s="568"/>
      <c r="E163" s="379">
        <f>MAX(E8:E160)</f>
        <v>0</v>
      </c>
      <c r="F163" s="379">
        <f>MAX(F8:F160)</f>
        <v>0</v>
      </c>
      <c r="G163" s="380">
        <f>SUM(E163+F163)</f>
        <v>0</v>
      </c>
      <c r="H163" s="355"/>
      <c r="I163" s="355"/>
      <c r="J163" s="355"/>
      <c r="K163" s="355"/>
      <c r="L163" s="355"/>
      <c r="M163" s="355"/>
      <c r="N163" s="356" t="s">
        <v>6109</v>
      </c>
      <c r="O163" s="357"/>
      <c r="P163" s="358"/>
      <c r="Q163" s="366"/>
      <c r="X163" s="359"/>
    </row>
    <row r="164" spans="2:24" ht="33" customHeight="1" x14ac:dyDescent="0.2">
      <c r="B164" s="367"/>
      <c r="C164" s="351"/>
      <c r="D164" s="352"/>
      <c r="E164" s="353"/>
      <c r="F164" s="353"/>
      <c r="G164" s="354"/>
      <c r="H164" s="355"/>
      <c r="I164" s="355"/>
      <c r="J164" s="355"/>
      <c r="K164" s="355"/>
      <c r="L164" s="355"/>
      <c r="M164" s="355"/>
      <c r="N164" s="356"/>
      <c r="O164" s="357"/>
      <c r="P164" s="358"/>
      <c r="Q164" s="366"/>
      <c r="X164" s="359"/>
    </row>
    <row r="165" spans="2:24" ht="18" customHeight="1" x14ac:dyDescent="0.2">
      <c r="B165" s="565"/>
      <c r="C165" s="566"/>
      <c r="D165" s="567"/>
      <c r="E165" s="360"/>
      <c r="F165" s="360"/>
      <c r="G165" s="360"/>
      <c r="H165" s="360"/>
      <c r="I165" s="360"/>
      <c r="J165" s="360"/>
      <c r="K165" s="360"/>
      <c r="L165" s="360"/>
      <c r="M165" s="360"/>
      <c r="N165" s="361"/>
      <c r="O165" s="366"/>
      <c r="P165" s="561"/>
      <c r="Q165" s="562"/>
      <c r="X165" s="359"/>
    </row>
    <row r="166" spans="2:24" ht="18" customHeight="1" x14ac:dyDescent="0.2">
      <c r="B166" s="565"/>
      <c r="C166" s="566"/>
      <c r="D166" s="567"/>
      <c r="E166" s="360"/>
      <c r="F166" s="360"/>
      <c r="G166" s="360"/>
      <c r="H166" s="360"/>
      <c r="I166" s="360"/>
      <c r="J166" s="360"/>
      <c r="K166" s="360"/>
      <c r="L166" s="360"/>
      <c r="M166" s="360"/>
      <c r="N166" s="361"/>
      <c r="O166" s="365"/>
      <c r="P166" s="561"/>
      <c r="Q166" s="562"/>
    </row>
    <row r="167" spans="2:24" ht="18" customHeight="1" x14ac:dyDescent="0.2">
      <c r="B167" s="565"/>
      <c r="C167" s="566"/>
      <c r="D167" s="567"/>
      <c r="E167" s="360"/>
      <c r="F167" s="360"/>
      <c r="G167" s="360"/>
      <c r="H167" s="360"/>
      <c r="I167" s="360"/>
      <c r="J167" s="360"/>
      <c r="K167" s="360"/>
      <c r="L167" s="360"/>
      <c r="M167" s="360"/>
      <c r="N167" s="361"/>
      <c r="O167" s="366"/>
      <c r="P167" s="561"/>
      <c r="Q167" s="562"/>
    </row>
    <row r="168" spans="2:24" ht="18" customHeight="1" x14ac:dyDescent="0.2">
      <c r="B168" s="565"/>
      <c r="C168" s="566"/>
      <c r="D168" s="567"/>
      <c r="E168" s="360"/>
      <c r="F168" s="360"/>
      <c r="G168" s="360"/>
      <c r="H168" s="360"/>
      <c r="I168" s="360"/>
      <c r="J168" s="360"/>
      <c r="K168" s="360"/>
      <c r="L168" s="360"/>
      <c r="M168" s="360"/>
      <c r="N168" s="361"/>
      <c r="O168" s="366"/>
      <c r="P168" s="561"/>
      <c r="Q168" s="562"/>
    </row>
    <row r="169" spans="2:24" ht="18" customHeight="1" x14ac:dyDescent="0.2">
      <c r="B169" s="565"/>
      <c r="C169" s="566"/>
      <c r="D169" s="567"/>
      <c r="E169" s="360"/>
      <c r="F169" s="360"/>
      <c r="G169" s="360"/>
      <c r="H169" s="360"/>
      <c r="I169" s="360"/>
      <c r="J169" s="360"/>
      <c r="K169" s="360"/>
      <c r="L169" s="360"/>
      <c r="M169" s="360"/>
      <c r="N169" s="361"/>
      <c r="O169" s="365"/>
      <c r="P169" s="561"/>
      <c r="Q169" s="562"/>
    </row>
    <row r="170" spans="2:24" ht="18" customHeight="1" x14ac:dyDescent="0.2">
      <c r="B170" s="565"/>
      <c r="C170" s="566"/>
      <c r="D170" s="567"/>
      <c r="E170" s="360"/>
      <c r="F170" s="360"/>
      <c r="G170" s="360"/>
      <c r="H170" s="360"/>
      <c r="I170" s="360"/>
      <c r="J170" s="360"/>
      <c r="K170" s="360"/>
      <c r="L170" s="360"/>
      <c r="M170" s="360"/>
      <c r="N170" s="361"/>
      <c r="O170" s="366"/>
      <c r="P170" s="561"/>
      <c r="Q170" s="562"/>
    </row>
    <row r="171" spans="2:24" ht="18" customHeight="1" x14ac:dyDescent="0.2">
      <c r="B171" s="565"/>
      <c r="C171" s="566"/>
      <c r="D171" s="567"/>
      <c r="E171" s="360"/>
      <c r="F171" s="360"/>
      <c r="G171" s="360"/>
      <c r="H171" s="360"/>
      <c r="I171" s="360"/>
      <c r="J171" s="360"/>
      <c r="K171" s="360"/>
      <c r="L171" s="360"/>
      <c r="M171" s="360"/>
      <c r="N171" s="361"/>
      <c r="O171" s="366"/>
      <c r="P171" s="561"/>
      <c r="Q171" s="562"/>
    </row>
    <row r="172" spans="2:24" ht="18" customHeight="1" x14ac:dyDescent="0.2">
      <c r="B172" s="565"/>
      <c r="C172" s="566"/>
      <c r="D172" s="567"/>
      <c r="E172" s="360"/>
      <c r="F172" s="360"/>
      <c r="G172" s="360"/>
      <c r="H172" s="360"/>
      <c r="I172" s="360"/>
      <c r="J172" s="360"/>
      <c r="K172" s="360"/>
      <c r="L172" s="360"/>
      <c r="M172" s="360"/>
      <c r="N172" s="360"/>
      <c r="O172" s="365"/>
      <c r="P172" s="561"/>
      <c r="Q172" s="562"/>
    </row>
    <row r="173" spans="2:24" ht="18" customHeight="1" x14ac:dyDescent="0.2">
      <c r="B173" s="565"/>
      <c r="C173" s="566"/>
      <c r="D173" s="567"/>
      <c r="E173" s="360"/>
      <c r="F173" s="360"/>
      <c r="G173" s="360"/>
      <c r="H173" s="360"/>
      <c r="I173" s="360"/>
      <c r="J173" s="360"/>
      <c r="K173" s="360"/>
      <c r="L173" s="360"/>
      <c r="M173" s="360"/>
      <c r="N173" s="361"/>
      <c r="O173" s="366"/>
      <c r="P173" s="561"/>
      <c r="Q173" s="562"/>
    </row>
    <row r="174" spans="2:24" ht="18" customHeight="1" x14ac:dyDescent="0.2">
      <c r="B174" s="565"/>
      <c r="C174" s="566"/>
      <c r="D174" s="567"/>
      <c r="E174" s="360"/>
      <c r="F174" s="360"/>
      <c r="G174" s="360"/>
      <c r="H174" s="360"/>
      <c r="I174" s="360"/>
      <c r="J174" s="360"/>
      <c r="K174" s="360"/>
      <c r="L174" s="360"/>
      <c r="M174" s="360"/>
      <c r="N174" s="361"/>
      <c r="O174" s="366"/>
      <c r="P174" s="561"/>
      <c r="Q174" s="562"/>
    </row>
    <row r="175" spans="2:24" ht="18" customHeight="1" x14ac:dyDescent="0.2">
      <c r="B175" s="565"/>
      <c r="C175" s="566"/>
      <c r="D175" s="567"/>
      <c r="E175" s="360"/>
      <c r="F175" s="360"/>
      <c r="G175" s="360"/>
      <c r="H175" s="360"/>
      <c r="I175" s="360"/>
      <c r="J175" s="360"/>
      <c r="K175" s="360"/>
      <c r="L175" s="360"/>
      <c r="M175" s="360"/>
      <c r="N175" s="361"/>
      <c r="O175" s="365"/>
      <c r="P175" s="561"/>
      <c r="Q175" s="562"/>
    </row>
    <row r="176" spans="2:24" ht="18" customHeight="1" x14ac:dyDescent="0.2">
      <c r="B176" s="565"/>
      <c r="C176" s="566"/>
      <c r="D176" s="567"/>
      <c r="E176" s="360"/>
      <c r="F176" s="360"/>
      <c r="G176" s="360"/>
      <c r="H176" s="360"/>
      <c r="I176" s="360"/>
      <c r="J176" s="360"/>
      <c r="K176" s="360"/>
      <c r="L176" s="360"/>
      <c r="M176" s="360"/>
      <c r="N176" s="361"/>
      <c r="O176" s="366"/>
      <c r="P176" s="561"/>
      <c r="Q176" s="562"/>
    </row>
    <row r="177" spans="2:17" ht="18" customHeight="1" x14ac:dyDescent="0.2">
      <c r="B177" s="565"/>
      <c r="C177" s="566"/>
      <c r="D177" s="567"/>
      <c r="E177" s="360"/>
      <c r="F177" s="360"/>
      <c r="G177" s="360"/>
      <c r="H177" s="360"/>
      <c r="I177" s="360"/>
      <c r="J177" s="360"/>
      <c r="K177" s="360"/>
      <c r="L177" s="360"/>
      <c r="M177" s="360"/>
      <c r="N177" s="361"/>
      <c r="O177" s="366"/>
      <c r="P177" s="561"/>
      <c r="Q177" s="562"/>
    </row>
    <row r="178" spans="2:17" ht="18" customHeight="1" x14ac:dyDescent="0.2">
      <c r="B178" s="565"/>
      <c r="C178" s="566"/>
      <c r="D178" s="567"/>
      <c r="E178" s="360"/>
      <c r="F178" s="360"/>
      <c r="G178" s="360"/>
      <c r="H178" s="360"/>
      <c r="I178" s="360"/>
      <c r="J178" s="360"/>
      <c r="K178" s="360"/>
      <c r="L178" s="360"/>
      <c r="M178" s="360"/>
      <c r="N178" s="361"/>
      <c r="O178" s="365"/>
      <c r="P178" s="561"/>
      <c r="Q178" s="562"/>
    </row>
    <row r="179" spans="2:17" ht="18" customHeight="1" x14ac:dyDescent="0.2">
      <c r="B179" s="565"/>
      <c r="C179" s="566"/>
      <c r="D179" s="567"/>
      <c r="E179" s="360"/>
      <c r="F179" s="360"/>
      <c r="G179" s="360"/>
      <c r="H179" s="360"/>
      <c r="I179" s="360"/>
      <c r="J179" s="360"/>
      <c r="K179" s="360"/>
      <c r="L179" s="360"/>
      <c r="M179" s="360"/>
      <c r="N179" s="361"/>
      <c r="O179" s="366"/>
      <c r="P179" s="561"/>
      <c r="Q179" s="562"/>
    </row>
    <row r="180" spans="2:17" ht="18" customHeight="1" x14ac:dyDescent="0.2">
      <c r="B180" s="565"/>
      <c r="C180" s="566"/>
      <c r="D180" s="567"/>
      <c r="E180" s="360"/>
      <c r="F180" s="360"/>
      <c r="G180" s="360"/>
      <c r="H180" s="360"/>
      <c r="I180" s="360"/>
      <c r="J180" s="360"/>
      <c r="K180" s="360"/>
      <c r="L180" s="360"/>
      <c r="M180" s="360"/>
      <c r="N180" s="361"/>
      <c r="O180" s="366"/>
      <c r="P180" s="561"/>
      <c r="Q180" s="562"/>
    </row>
    <row r="181" spans="2:17" ht="18" customHeight="1" x14ac:dyDescent="0.2">
      <c r="B181" s="565"/>
      <c r="C181" s="566"/>
      <c r="D181" s="567"/>
      <c r="E181" s="360"/>
      <c r="F181" s="360"/>
      <c r="G181" s="360"/>
      <c r="H181" s="360"/>
      <c r="I181" s="360"/>
      <c r="J181" s="360"/>
      <c r="K181" s="360"/>
      <c r="L181" s="360"/>
      <c r="M181" s="360"/>
      <c r="N181" s="361"/>
      <c r="O181" s="365"/>
      <c r="P181" s="561"/>
      <c r="Q181" s="562"/>
    </row>
    <row r="182" spans="2:17" ht="18" customHeight="1" x14ac:dyDescent="0.2">
      <c r="B182" s="565"/>
      <c r="C182" s="566"/>
      <c r="D182" s="567"/>
      <c r="E182" s="360"/>
      <c r="F182" s="360"/>
      <c r="G182" s="360"/>
      <c r="H182" s="360"/>
      <c r="I182" s="360"/>
      <c r="J182" s="360"/>
      <c r="K182" s="360"/>
      <c r="L182" s="360"/>
      <c r="M182" s="360"/>
      <c r="N182" s="361"/>
      <c r="O182" s="366"/>
      <c r="P182" s="561"/>
      <c r="Q182" s="562"/>
    </row>
    <row r="183" spans="2:17" ht="18" customHeight="1" x14ac:dyDescent="0.2">
      <c r="B183" s="565"/>
      <c r="C183" s="566"/>
      <c r="D183" s="567"/>
      <c r="E183" s="360"/>
      <c r="F183" s="360"/>
      <c r="G183" s="360"/>
      <c r="H183" s="360"/>
      <c r="I183" s="360"/>
      <c r="J183" s="360"/>
      <c r="K183" s="360"/>
      <c r="L183" s="360"/>
      <c r="M183" s="360"/>
      <c r="N183" s="361"/>
      <c r="O183" s="366"/>
      <c r="P183" s="561"/>
      <c r="Q183" s="562"/>
    </row>
    <row r="184" spans="2:17" ht="18" customHeight="1" x14ac:dyDescent="0.2">
      <c r="B184" s="565"/>
      <c r="C184" s="566"/>
      <c r="D184" s="567"/>
      <c r="E184" s="360"/>
      <c r="F184" s="360"/>
      <c r="G184" s="360"/>
      <c r="H184" s="360"/>
      <c r="I184" s="360"/>
      <c r="J184" s="360"/>
      <c r="K184" s="360"/>
      <c r="L184" s="360"/>
      <c r="M184" s="360"/>
      <c r="N184" s="361"/>
      <c r="O184" s="365"/>
      <c r="P184" s="561"/>
      <c r="Q184" s="562"/>
    </row>
    <row r="185" spans="2:17" ht="18" customHeight="1" x14ac:dyDescent="0.2">
      <c r="B185" s="565"/>
      <c r="C185" s="566"/>
      <c r="D185" s="567"/>
      <c r="E185" s="360"/>
      <c r="F185" s="360"/>
      <c r="G185" s="360"/>
      <c r="H185" s="360"/>
      <c r="I185" s="360"/>
      <c r="J185" s="360"/>
      <c r="K185" s="360"/>
      <c r="L185" s="360"/>
      <c r="M185" s="360"/>
      <c r="N185" s="361"/>
      <c r="O185" s="366"/>
      <c r="P185" s="561"/>
      <c r="Q185" s="562"/>
    </row>
    <row r="186" spans="2:17" ht="18" customHeight="1" x14ac:dyDescent="0.2">
      <c r="B186" s="565"/>
      <c r="C186" s="566"/>
      <c r="D186" s="567"/>
      <c r="E186" s="360"/>
      <c r="F186" s="360"/>
      <c r="G186" s="360"/>
      <c r="H186" s="360"/>
      <c r="I186" s="360"/>
      <c r="J186" s="360"/>
      <c r="K186" s="360"/>
      <c r="L186" s="360"/>
      <c r="M186" s="360"/>
      <c r="N186" s="361"/>
      <c r="O186" s="366"/>
      <c r="P186" s="561"/>
      <c r="Q186" s="562"/>
    </row>
    <row r="187" spans="2:17" ht="18" customHeight="1" x14ac:dyDescent="0.2">
      <c r="B187" s="565"/>
      <c r="C187" s="566"/>
      <c r="D187" s="567"/>
      <c r="E187" s="360"/>
      <c r="F187" s="360"/>
      <c r="G187" s="360"/>
      <c r="H187" s="360"/>
      <c r="I187" s="360"/>
      <c r="J187" s="360"/>
      <c r="K187" s="360"/>
      <c r="L187" s="360"/>
      <c r="M187" s="360"/>
      <c r="N187" s="361"/>
      <c r="O187" s="365"/>
      <c r="P187" s="561"/>
      <c r="Q187" s="562"/>
    </row>
    <row r="188" spans="2:17" ht="18" customHeight="1" x14ac:dyDescent="0.2">
      <c r="B188" s="565"/>
      <c r="C188" s="566"/>
      <c r="D188" s="567"/>
      <c r="E188" s="360"/>
      <c r="F188" s="360"/>
      <c r="G188" s="360"/>
      <c r="H188" s="360"/>
      <c r="I188" s="360"/>
      <c r="J188" s="360"/>
      <c r="K188" s="360"/>
      <c r="L188" s="360"/>
      <c r="M188" s="360"/>
      <c r="N188" s="361"/>
      <c r="O188" s="366"/>
      <c r="P188" s="561"/>
      <c r="Q188" s="562"/>
    </row>
    <row r="189" spans="2:17" ht="18" customHeight="1" x14ac:dyDescent="0.2">
      <c r="B189" s="565"/>
      <c r="C189" s="566"/>
      <c r="D189" s="567"/>
      <c r="E189" s="360"/>
      <c r="F189" s="360"/>
      <c r="G189" s="360"/>
      <c r="H189" s="360"/>
      <c r="I189" s="360"/>
      <c r="J189" s="360"/>
      <c r="K189" s="360"/>
      <c r="L189" s="360"/>
      <c r="M189" s="360"/>
      <c r="N189" s="361"/>
      <c r="O189" s="366"/>
      <c r="P189" s="561"/>
      <c r="Q189" s="562"/>
    </row>
    <row r="190" spans="2:17" ht="18" customHeight="1" x14ac:dyDescent="0.2">
      <c r="B190" s="565"/>
      <c r="C190" s="566"/>
      <c r="D190" s="567"/>
      <c r="E190" s="360"/>
      <c r="F190" s="360"/>
      <c r="G190" s="360"/>
      <c r="H190" s="360"/>
      <c r="I190" s="360"/>
      <c r="J190" s="360"/>
      <c r="K190" s="360"/>
      <c r="L190" s="360"/>
      <c r="M190" s="360"/>
      <c r="N190" s="361"/>
      <c r="O190" s="365"/>
      <c r="P190" s="561"/>
      <c r="Q190" s="562"/>
    </row>
    <row r="191" spans="2:17" ht="18" customHeight="1" x14ac:dyDescent="0.2">
      <c r="B191" s="565"/>
      <c r="C191" s="566"/>
      <c r="D191" s="567"/>
      <c r="E191" s="360"/>
      <c r="F191" s="360"/>
      <c r="G191" s="360"/>
      <c r="H191" s="360"/>
      <c r="I191" s="360"/>
      <c r="J191" s="360"/>
      <c r="K191" s="360"/>
      <c r="L191" s="360"/>
      <c r="M191" s="360"/>
      <c r="N191" s="361"/>
      <c r="O191" s="366"/>
      <c r="P191" s="561"/>
      <c r="Q191" s="562"/>
    </row>
    <row r="192" spans="2:17" ht="18" customHeight="1" x14ac:dyDescent="0.2">
      <c r="B192" s="565"/>
      <c r="C192" s="566"/>
      <c r="D192" s="567"/>
      <c r="E192" s="360"/>
      <c r="F192" s="360"/>
      <c r="G192" s="360"/>
      <c r="H192" s="360"/>
      <c r="I192" s="360"/>
      <c r="J192" s="360"/>
      <c r="K192" s="360"/>
      <c r="L192" s="360"/>
      <c r="M192" s="360"/>
      <c r="N192" s="361"/>
      <c r="O192" s="366"/>
      <c r="P192" s="561"/>
      <c r="Q192" s="562"/>
    </row>
    <row r="193" spans="2:17" ht="18" customHeight="1" x14ac:dyDescent="0.2">
      <c r="B193" s="565"/>
      <c r="C193" s="566"/>
      <c r="D193" s="567"/>
      <c r="E193" s="360"/>
      <c r="F193" s="360"/>
      <c r="G193" s="360"/>
      <c r="H193" s="360"/>
      <c r="I193" s="360"/>
      <c r="J193" s="360"/>
      <c r="K193" s="360"/>
      <c r="L193" s="360"/>
      <c r="M193" s="360"/>
      <c r="N193" s="361"/>
      <c r="O193" s="365"/>
      <c r="P193" s="561"/>
      <c r="Q193" s="562"/>
    </row>
    <row r="194" spans="2:17" ht="18" customHeight="1" x14ac:dyDescent="0.2">
      <c r="B194" s="565"/>
      <c r="C194" s="566"/>
      <c r="D194" s="567"/>
      <c r="E194" s="360"/>
      <c r="F194" s="360"/>
      <c r="G194" s="360"/>
      <c r="H194" s="360"/>
      <c r="I194" s="360"/>
      <c r="J194" s="360"/>
      <c r="K194" s="360"/>
      <c r="L194" s="360"/>
      <c r="M194" s="360"/>
      <c r="N194" s="361"/>
      <c r="O194" s="366"/>
      <c r="P194" s="561"/>
      <c r="Q194" s="562"/>
    </row>
    <row r="195" spans="2:17" ht="18" customHeight="1" x14ac:dyDescent="0.2">
      <c r="B195" s="565"/>
      <c r="C195" s="566"/>
      <c r="D195" s="567"/>
      <c r="E195" s="360"/>
      <c r="F195" s="360"/>
      <c r="G195" s="360"/>
      <c r="H195" s="360"/>
      <c r="I195" s="360"/>
      <c r="J195" s="360"/>
      <c r="K195" s="360"/>
      <c r="L195" s="360"/>
      <c r="M195" s="360"/>
      <c r="N195" s="361"/>
      <c r="O195" s="366"/>
      <c r="P195" s="561"/>
      <c r="Q195" s="562"/>
    </row>
    <row r="196" spans="2:17" ht="18" customHeight="1" x14ac:dyDescent="0.2">
      <c r="B196" s="565"/>
      <c r="C196" s="566"/>
      <c r="D196" s="567"/>
      <c r="E196" s="360"/>
      <c r="F196" s="360"/>
      <c r="G196" s="360"/>
      <c r="H196" s="360"/>
      <c r="I196" s="360"/>
      <c r="J196" s="360"/>
      <c r="K196" s="360"/>
      <c r="L196" s="360"/>
      <c r="M196" s="360"/>
      <c r="N196" s="361"/>
      <c r="O196" s="365"/>
      <c r="P196" s="561"/>
      <c r="Q196" s="562"/>
    </row>
    <row r="197" spans="2:17" ht="18" customHeight="1" x14ac:dyDescent="0.2">
      <c r="B197" s="565"/>
      <c r="C197" s="566"/>
      <c r="D197" s="567"/>
      <c r="E197" s="360"/>
      <c r="F197" s="360"/>
      <c r="G197" s="360"/>
      <c r="H197" s="360"/>
      <c r="I197" s="360"/>
      <c r="J197" s="360"/>
      <c r="K197" s="360"/>
      <c r="L197" s="360"/>
      <c r="M197" s="360"/>
      <c r="N197" s="361"/>
      <c r="O197" s="366"/>
      <c r="P197" s="561"/>
      <c r="Q197" s="562"/>
    </row>
    <row r="198" spans="2:17" ht="18" customHeight="1" x14ac:dyDescent="0.2">
      <c r="B198" s="565"/>
      <c r="C198" s="566"/>
      <c r="D198" s="567"/>
      <c r="E198" s="360"/>
      <c r="F198" s="360"/>
      <c r="G198" s="360"/>
      <c r="H198" s="360"/>
      <c r="I198" s="360"/>
      <c r="J198" s="360"/>
      <c r="K198" s="360"/>
      <c r="L198" s="360"/>
      <c r="M198" s="360"/>
      <c r="N198" s="361"/>
      <c r="O198" s="366"/>
      <c r="P198" s="561"/>
      <c r="Q198" s="562"/>
    </row>
    <row r="199" spans="2:17" ht="18" customHeight="1" x14ac:dyDescent="0.2">
      <c r="B199" s="565"/>
      <c r="C199" s="566"/>
      <c r="D199" s="567"/>
      <c r="E199" s="360"/>
      <c r="F199" s="360"/>
      <c r="G199" s="360"/>
      <c r="H199" s="360"/>
      <c r="I199" s="360"/>
      <c r="J199" s="360"/>
      <c r="K199" s="360"/>
      <c r="L199" s="360"/>
      <c r="M199" s="360"/>
      <c r="N199" s="361"/>
      <c r="O199" s="365"/>
      <c r="P199" s="561"/>
      <c r="Q199" s="562"/>
    </row>
    <row r="200" spans="2:17" ht="18" customHeight="1" x14ac:dyDescent="0.2">
      <c r="B200" s="565"/>
      <c r="C200" s="566"/>
      <c r="D200" s="567"/>
      <c r="E200" s="360"/>
      <c r="F200" s="360"/>
      <c r="G200" s="360"/>
      <c r="H200" s="360"/>
      <c r="I200" s="360"/>
      <c r="J200" s="360"/>
      <c r="K200" s="360"/>
      <c r="L200" s="360"/>
      <c r="M200" s="360"/>
      <c r="N200" s="361"/>
      <c r="O200" s="366"/>
      <c r="P200" s="561"/>
      <c r="Q200" s="562"/>
    </row>
    <row r="201" spans="2:17" ht="18" customHeight="1" x14ac:dyDescent="0.2">
      <c r="B201" s="565"/>
      <c r="C201" s="566"/>
      <c r="D201" s="567"/>
      <c r="E201" s="360"/>
      <c r="F201" s="360"/>
      <c r="G201" s="360"/>
      <c r="H201" s="360"/>
      <c r="I201" s="360"/>
      <c r="J201" s="360"/>
      <c r="K201" s="360"/>
      <c r="L201" s="360"/>
      <c r="M201" s="360"/>
      <c r="N201" s="361"/>
      <c r="O201" s="366"/>
      <c r="P201" s="561"/>
      <c r="Q201" s="562"/>
    </row>
    <row r="202" spans="2:17" ht="18" customHeight="1" x14ac:dyDescent="0.2">
      <c r="B202" s="565"/>
      <c r="C202" s="566"/>
      <c r="D202" s="567"/>
      <c r="E202" s="360"/>
      <c r="F202" s="360"/>
      <c r="G202" s="360"/>
      <c r="H202" s="360"/>
      <c r="I202" s="360"/>
      <c r="J202" s="360"/>
      <c r="K202" s="360"/>
      <c r="L202" s="360"/>
      <c r="M202" s="360"/>
      <c r="N202" s="361"/>
      <c r="O202" s="365"/>
      <c r="P202" s="561"/>
      <c r="Q202" s="562"/>
    </row>
    <row r="203" spans="2:17" ht="18" customHeight="1" x14ac:dyDescent="0.2">
      <c r="B203" s="565"/>
      <c r="C203" s="566"/>
      <c r="D203" s="567"/>
      <c r="E203" s="360"/>
      <c r="F203" s="360"/>
      <c r="G203" s="360"/>
      <c r="H203" s="360"/>
      <c r="I203" s="360"/>
      <c r="J203" s="360"/>
      <c r="K203" s="360"/>
      <c r="L203" s="360"/>
      <c r="M203" s="360"/>
      <c r="N203" s="361"/>
      <c r="O203" s="366"/>
      <c r="P203" s="561"/>
      <c r="Q203" s="562"/>
    </row>
  </sheetData>
  <sheetProtection insertRows="0" deleteRows="0" autoFilter="0"/>
  <mergeCells count="744">
    <mergeCell ref="K158:K160"/>
    <mergeCell ref="L158:L160"/>
    <mergeCell ref="M158:M160"/>
    <mergeCell ref="K149:K151"/>
    <mergeCell ref="L149:L151"/>
    <mergeCell ref="M149:M151"/>
    <mergeCell ref="K152:K154"/>
    <mergeCell ref="L152:L154"/>
    <mergeCell ref="M152:M154"/>
    <mergeCell ref="K155:K157"/>
    <mergeCell ref="L155:L157"/>
    <mergeCell ref="M155:M157"/>
    <mergeCell ref="K140:K142"/>
    <mergeCell ref="L140:L142"/>
    <mergeCell ref="M140:M142"/>
    <mergeCell ref="K143:K145"/>
    <mergeCell ref="L143:L145"/>
    <mergeCell ref="M143:M145"/>
    <mergeCell ref="K146:K148"/>
    <mergeCell ref="L146:L148"/>
    <mergeCell ref="M146:M148"/>
    <mergeCell ref="K131:K133"/>
    <mergeCell ref="L131:L133"/>
    <mergeCell ref="M131:M133"/>
    <mergeCell ref="K134:K136"/>
    <mergeCell ref="L134:L136"/>
    <mergeCell ref="M134:M136"/>
    <mergeCell ref="K137:K139"/>
    <mergeCell ref="L137:L139"/>
    <mergeCell ref="M137:M139"/>
    <mergeCell ref="L119:L121"/>
    <mergeCell ref="M119:M121"/>
    <mergeCell ref="K122:K124"/>
    <mergeCell ref="L122:L124"/>
    <mergeCell ref="M122:M124"/>
    <mergeCell ref="K125:K127"/>
    <mergeCell ref="L125:L127"/>
    <mergeCell ref="M125:M127"/>
    <mergeCell ref="K128:K130"/>
    <mergeCell ref="L128:L130"/>
    <mergeCell ref="M128:M130"/>
    <mergeCell ref="M107:M109"/>
    <mergeCell ref="K110:K112"/>
    <mergeCell ref="L110:L112"/>
    <mergeCell ref="M110:M112"/>
    <mergeCell ref="K113:K115"/>
    <mergeCell ref="L113:L115"/>
    <mergeCell ref="M113:M115"/>
    <mergeCell ref="K116:K118"/>
    <mergeCell ref="L116:L118"/>
    <mergeCell ref="M116:M118"/>
    <mergeCell ref="M95:M97"/>
    <mergeCell ref="K98:K100"/>
    <mergeCell ref="L98:L100"/>
    <mergeCell ref="M98:M100"/>
    <mergeCell ref="K101:K103"/>
    <mergeCell ref="L101:L103"/>
    <mergeCell ref="M101:M103"/>
    <mergeCell ref="K104:K106"/>
    <mergeCell ref="L104:L106"/>
    <mergeCell ref="M104:M106"/>
    <mergeCell ref="J140:J142"/>
    <mergeCell ref="J143:J145"/>
    <mergeCell ref="J146:J148"/>
    <mergeCell ref="J149:J151"/>
    <mergeCell ref="J152:J154"/>
    <mergeCell ref="J155:J157"/>
    <mergeCell ref="J158:J160"/>
    <mergeCell ref="K77:K79"/>
    <mergeCell ref="L77:L79"/>
    <mergeCell ref="K80:K82"/>
    <mergeCell ref="L80:L82"/>
    <mergeCell ref="K83:K85"/>
    <mergeCell ref="L83:L85"/>
    <mergeCell ref="K86:K88"/>
    <mergeCell ref="L86:L88"/>
    <mergeCell ref="K89:K91"/>
    <mergeCell ref="L89:L91"/>
    <mergeCell ref="K92:K94"/>
    <mergeCell ref="L92:L94"/>
    <mergeCell ref="K95:K97"/>
    <mergeCell ref="L95:L97"/>
    <mergeCell ref="K107:K109"/>
    <mergeCell ref="L107:L109"/>
    <mergeCell ref="K119:K121"/>
    <mergeCell ref="I152:I154"/>
    <mergeCell ref="I155:I157"/>
    <mergeCell ref="I158:I160"/>
    <mergeCell ref="J77:J79"/>
    <mergeCell ref="J80:J82"/>
    <mergeCell ref="J83:J85"/>
    <mergeCell ref="J86:J88"/>
    <mergeCell ref="J89:J91"/>
    <mergeCell ref="J92:J94"/>
    <mergeCell ref="J95:J97"/>
    <mergeCell ref="J98:J100"/>
    <mergeCell ref="J101:J103"/>
    <mergeCell ref="J104:J106"/>
    <mergeCell ref="J107:J109"/>
    <mergeCell ref="J110:J112"/>
    <mergeCell ref="J113:J115"/>
    <mergeCell ref="J116:J118"/>
    <mergeCell ref="J119:J121"/>
    <mergeCell ref="J122:J124"/>
    <mergeCell ref="J125:J127"/>
    <mergeCell ref="J128:J130"/>
    <mergeCell ref="J131:J133"/>
    <mergeCell ref="J134:J136"/>
    <mergeCell ref="J137:J139"/>
    <mergeCell ref="I125:I127"/>
    <mergeCell ref="I128:I130"/>
    <mergeCell ref="I131:I133"/>
    <mergeCell ref="I134:I136"/>
    <mergeCell ref="I137:I139"/>
    <mergeCell ref="I140:I142"/>
    <mergeCell ref="I143:I145"/>
    <mergeCell ref="I146:I148"/>
    <mergeCell ref="I149:I151"/>
    <mergeCell ref="H137:H139"/>
    <mergeCell ref="H140:H142"/>
    <mergeCell ref="H143:H145"/>
    <mergeCell ref="H146:H148"/>
    <mergeCell ref="H149:H151"/>
    <mergeCell ref="H152:H154"/>
    <mergeCell ref="H155:H157"/>
    <mergeCell ref="H158:H160"/>
    <mergeCell ref="I77:I79"/>
    <mergeCell ref="I80:I82"/>
    <mergeCell ref="I83:I85"/>
    <mergeCell ref="I86:I88"/>
    <mergeCell ref="I89:I91"/>
    <mergeCell ref="I92:I94"/>
    <mergeCell ref="I95:I97"/>
    <mergeCell ref="I98:I100"/>
    <mergeCell ref="I101:I103"/>
    <mergeCell ref="I104:I106"/>
    <mergeCell ref="I107:I109"/>
    <mergeCell ref="I110:I112"/>
    <mergeCell ref="I113:I115"/>
    <mergeCell ref="I116:I118"/>
    <mergeCell ref="I119:I121"/>
    <mergeCell ref="I122:I124"/>
    <mergeCell ref="H122:H124"/>
    <mergeCell ref="H125:H127"/>
    <mergeCell ref="H128:H130"/>
    <mergeCell ref="H131:H133"/>
    <mergeCell ref="H134:H136"/>
    <mergeCell ref="G104:G106"/>
    <mergeCell ref="G107:G109"/>
    <mergeCell ref="G110:G112"/>
    <mergeCell ref="G113:G115"/>
    <mergeCell ref="G116:G118"/>
    <mergeCell ref="G119:G121"/>
    <mergeCell ref="G122:G124"/>
    <mergeCell ref="G125:G127"/>
    <mergeCell ref="G128:G130"/>
    <mergeCell ref="G131:G133"/>
    <mergeCell ref="G134:G136"/>
    <mergeCell ref="H95:H97"/>
    <mergeCell ref="H98:H100"/>
    <mergeCell ref="H101:H103"/>
    <mergeCell ref="H104:H106"/>
    <mergeCell ref="H107:H109"/>
    <mergeCell ref="H110:H112"/>
    <mergeCell ref="H113:H115"/>
    <mergeCell ref="H116:H118"/>
    <mergeCell ref="H119:H121"/>
    <mergeCell ref="F149:F151"/>
    <mergeCell ref="F152:F154"/>
    <mergeCell ref="F155:F157"/>
    <mergeCell ref="F158:F160"/>
    <mergeCell ref="G77:G79"/>
    <mergeCell ref="G80:G82"/>
    <mergeCell ref="G83:G85"/>
    <mergeCell ref="G86:G88"/>
    <mergeCell ref="G89:G91"/>
    <mergeCell ref="G92:G94"/>
    <mergeCell ref="G95:G97"/>
    <mergeCell ref="G98:G100"/>
    <mergeCell ref="G101:G103"/>
    <mergeCell ref="G137:G139"/>
    <mergeCell ref="G140:G142"/>
    <mergeCell ref="G143:G145"/>
    <mergeCell ref="G146:G148"/>
    <mergeCell ref="G149:G151"/>
    <mergeCell ref="G152:G154"/>
    <mergeCell ref="G155:G157"/>
    <mergeCell ref="G158:G160"/>
    <mergeCell ref="F122:F124"/>
    <mergeCell ref="F125:F127"/>
    <mergeCell ref="F128:F130"/>
    <mergeCell ref="F131:F133"/>
    <mergeCell ref="F134:F136"/>
    <mergeCell ref="F137:F139"/>
    <mergeCell ref="F140:F142"/>
    <mergeCell ref="F143:F145"/>
    <mergeCell ref="F146:F148"/>
    <mergeCell ref="F95:F97"/>
    <mergeCell ref="F98:F100"/>
    <mergeCell ref="F101:F103"/>
    <mergeCell ref="F104:F106"/>
    <mergeCell ref="F107:F109"/>
    <mergeCell ref="F110:F112"/>
    <mergeCell ref="F113:F115"/>
    <mergeCell ref="F116:F118"/>
    <mergeCell ref="F119:F121"/>
    <mergeCell ref="E134:E136"/>
    <mergeCell ref="E137:E139"/>
    <mergeCell ref="E140:E142"/>
    <mergeCell ref="E143:E145"/>
    <mergeCell ref="E146:E148"/>
    <mergeCell ref="E149:E151"/>
    <mergeCell ref="E152:E154"/>
    <mergeCell ref="E155:E157"/>
    <mergeCell ref="E158:E160"/>
    <mergeCell ref="D146:D148"/>
    <mergeCell ref="D149:D151"/>
    <mergeCell ref="D152:D154"/>
    <mergeCell ref="D155:D157"/>
    <mergeCell ref="D158:D160"/>
    <mergeCell ref="E77:E79"/>
    <mergeCell ref="E80:E82"/>
    <mergeCell ref="E83:E85"/>
    <mergeCell ref="E86:E88"/>
    <mergeCell ref="E89:E91"/>
    <mergeCell ref="E92:E94"/>
    <mergeCell ref="E95:E97"/>
    <mergeCell ref="E98:E100"/>
    <mergeCell ref="E101:E103"/>
    <mergeCell ref="E104:E106"/>
    <mergeCell ref="E107:E109"/>
    <mergeCell ref="E110:E112"/>
    <mergeCell ref="E113:E115"/>
    <mergeCell ref="E116:E118"/>
    <mergeCell ref="E119:E121"/>
    <mergeCell ref="E122:E124"/>
    <mergeCell ref="E125:E127"/>
    <mergeCell ref="E128:E130"/>
    <mergeCell ref="E131:E133"/>
    <mergeCell ref="C158:C160"/>
    <mergeCell ref="D77:D79"/>
    <mergeCell ref="D80:D82"/>
    <mergeCell ref="D83:D85"/>
    <mergeCell ref="D86:D88"/>
    <mergeCell ref="D89:D91"/>
    <mergeCell ref="D92:D94"/>
    <mergeCell ref="D95:D97"/>
    <mergeCell ref="D98:D100"/>
    <mergeCell ref="D101:D103"/>
    <mergeCell ref="D104:D106"/>
    <mergeCell ref="D107:D109"/>
    <mergeCell ref="D110:D112"/>
    <mergeCell ref="D113:D115"/>
    <mergeCell ref="D116:D118"/>
    <mergeCell ref="D119:D121"/>
    <mergeCell ref="D122:D124"/>
    <mergeCell ref="D125:D127"/>
    <mergeCell ref="D128:D130"/>
    <mergeCell ref="D131:D133"/>
    <mergeCell ref="D134:D136"/>
    <mergeCell ref="D137:D139"/>
    <mergeCell ref="D140:D142"/>
    <mergeCell ref="D143:D145"/>
    <mergeCell ref="C131:C133"/>
    <mergeCell ref="C134:C136"/>
    <mergeCell ref="C137:C139"/>
    <mergeCell ref="C140:C142"/>
    <mergeCell ref="C143:C145"/>
    <mergeCell ref="C146:C148"/>
    <mergeCell ref="C149:C151"/>
    <mergeCell ref="C152:C154"/>
    <mergeCell ref="C155:C157"/>
    <mergeCell ref="B143:B145"/>
    <mergeCell ref="B146:B148"/>
    <mergeCell ref="B149:B151"/>
    <mergeCell ref="B152:B154"/>
    <mergeCell ref="B155:B157"/>
    <mergeCell ref="B158:B160"/>
    <mergeCell ref="C77:C79"/>
    <mergeCell ref="C80:C82"/>
    <mergeCell ref="C83:C85"/>
    <mergeCell ref="C86:C88"/>
    <mergeCell ref="C89:C91"/>
    <mergeCell ref="C92:C94"/>
    <mergeCell ref="C95:C97"/>
    <mergeCell ref="C98:C100"/>
    <mergeCell ref="C101:C103"/>
    <mergeCell ref="C104:C106"/>
    <mergeCell ref="C107:C109"/>
    <mergeCell ref="C110:C112"/>
    <mergeCell ref="C113:C115"/>
    <mergeCell ref="C116:C118"/>
    <mergeCell ref="C119:C121"/>
    <mergeCell ref="C122:C124"/>
    <mergeCell ref="C125:C127"/>
    <mergeCell ref="C128:C130"/>
    <mergeCell ref="A149:A151"/>
    <mergeCell ref="A152:A154"/>
    <mergeCell ref="A155:A157"/>
    <mergeCell ref="A158:A160"/>
    <mergeCell ref="B77:B79"/>
    <mergeCell ref="B80:B82"/>
    <mergeCell ref="B83:B85"/>
    <mergeCell ref="B86:B88"/>
    <mergeCell ref="B89:B91"/>
    <mergeCell ref="B92:B94"/>
    <mergeCell ref="B95:B97"/>
    <mergeCell ref="B98:B100"/>
    <mergeCell ref="B101:B103"/>
    <mergeCell ref="B104:B106"/>
    <mergeCell ref="B107:B109"/>
    <mergeCell ref="B110:B112"/>
    <mergeCell ref="B113:B115"/>
    <mergeCell ref="B116:B118"/>
    <mergeCell ref="B119:B121"/>
    <mergeCell ref="B122:B124"/>
    <mergeCell ref="B125:B127"/>
    <mergeCell ref="B128:B130"/>
    <mergeCell ref="B131:B133"/>
    <mergeCell ref="B134:B136"/>
    <mergeCell ref="A122:A124"/>
    <mergeCell ref="A125:A127"/>
    <mergeCell ref="A128:A130"/>
    <mergeCell ref="A131:A133"/>
    <mergeCell ref="A134:A136"/>
    <mergeCell ref="A137:A139"/>
    <mergeCell ref="A140:A142"/>
    <mergeCell ref="A143:A145"/>
    <mergeCell ref="A146:A148"/>
    <mergeCell ref="A95:A97"/>
    <mergeCell ref="A98:A100"/>
    <mergeCell ref="A101:A103"/>
    <mergeCell ref="A104:A106"/>
    <mergeCell ref="A107:A109"/>
    <mergeCell ref="A110:A112"/>
    <mergeCell ref="A113:A115"/>
    <mergeCell ref="A116:A118"/>
    <mergeCell ref="A119:A121"/>
    <mergeCell ref="A77:A79"/>
    <mergeCell ref="A80:A82"/>
    <mergeCell ref="A83:A85"/>
    <mergeCell ref="A86:A88"/>
    <mergeCell ref="A89:A91"/>
    <mergeCell ref="A92:A94"/>
    <mergeCell ref="H77:H79"/>
    <mergeCell ref="H80:H82"/>
    <mergeCell ref="H83:H85"/>
    <mergeCell ref="H86:H88"/>
    <mergeCell ref="H89:H91"/>
    <mergeCell ref="H92:H94"/>
    <mergeCell ref="F77:F79"/>
    <mergeCell ref="F80:F82"/>
    <mergeCell ref="F83:F85"/>
    <mergeCell ref="F86:F88"/>
    <mergeCell ref="F89:F91"/>
    <mergeCell ref="F92:F94"/>
    <mergeCell ref="M77:M79"/>
    <mergeCell ref="M80:M82"/>
    <mergeCell ref="M83:M85"/>
    <mergeCell ref="M86:M88"/>
    <mergeCell ref="M89:M91"/>
    <mergeCell ref="M92:M94"/>
    <mergeCell ref="B201:B203"/>
    <mergeCell ref="C201:C203"/>
    <mergeCell ref="D201:D203"/>
    <mergeCell ref="B192:B194"/>
    <mergeCell ref="C192:C194"/>
    <mergeCell ref="D192:D194"/>
    <mergeCell ref="B183:B185"/>
    <mergeCell ref="C183:C185"/>
    <mergeCell ref="D183:D185"/>
    <mergeCell ref="B174:B176"/>
    <mergeCell ref="C174:C176"/>
    <mergeCell ref="D174:D176"/>
    <mergeCell ref="B163:D163"/>
    <mergeCell ref="B165:B167"/>
    <mergeCell ref="C165:C167"/>
    <mergeCell ref="D165:D167"/>
    <mergeCell ref="B137:B139"/>
    <mergeCell ref="B140:B142"/>
    <mergeCell ref="P201:P203"/>
    <mergeCell ref="Q201:Q203"/>
    <mergeCell ref="B198:B200"/>
    <mergeCell ref="C198:C200"/>
    <mergeCell ref="D198:D200"/>
    <mergeCell ref="P198:P200"/>
    <mergeCell ref="Q198:Q200"/>
    <mergeCell ref="B195:B197"/>
    <mergeCell ref="C195:C197"/>
    <mergeCell ref="D195:D197"/>
    <mergeCell ref="P195:P197"/>
    <mergeCell ref="Q195:Q197"/>
    <mergeCell ref="P192:P194"/>
    <mergeCell ref="Q192:Q194"/>
    <mergeCell ref="B189:B191"/>
    <mergeCell ref="C189:C191"/>
    <mergeCell ref="D189:D191"/>
    <mergeCell ref="P189:P191"/>
    <mergeCell ref="Q189:Q191"/>
    <mergeCell ref="B186:B188"/>
    <mergeCell ref="C186:C188"/>
    <mergeCell ref="D186:D188"/>
    <mergeCell ref="P186:P188"/>
    <mergeCell ref="Q186:Q188"/>
    <mergeCell ref="P183:P185"/>
    <mergeCell ref="Q183:Q185"/>
    <mergeCell ref="B180:B182"/>
    <mergeCell ref="C180:C182"/>
    <mergeCell ref="D180:D182"/>
    <mergeCell ref="P180:P182"/>
    <mergeCell ref="Q180:Q182"/>
    <mergeCell ref="B177:B179"/>
    <mergeCell ref="C177:C179"/>
    <mergeCell ref="D177:D179"/>
    <mergeCell ref="P177:P179"/>
    <mergeCell ref="Q177:Q179"/>
    <mergeCell ref="P174:P176"/>
    <mergeCell ref="Q174:Q176"/>
    <mergeCell ref="B171:B173"/>
    <mergeCell ref="C171:C173"/>
    <mergeCell ref="D171:D173"/>
    <mergeCell ref="P171:P173"/>
    <mergeCell ref="Q171:Q173"/>
    <mergeCell ref="B168:B170"/>
    <mergeCell ref="C168:C170"/>
    <mergeCell ref="D168:D170"/>
    <mergeCell ref="P168:P170"/>
    <mergeCell ref="Q168:Q170"/>
    <mergeCell ref="Q165:Q167"/>
    <mergeCell ref="R5:X7"/>
    <mergeCell ref="B6:B7"/>
    <mergeCell ref="C6:D6"/>
    <mergeCell ref="E6:E7"/>
    <mergeCell ref="F6:F7"/>
    <mergeCell ref="G6:G7"/>
    <mergeCell ref="N6:N7"/>
    <mergeCell ref="O6:O7"/>
    <mergeCell ref="P6:P7"/>
    <mergeCell ref="F35:F37"/>
    <mergeCell ref="E35:E37"/>
    <mergeCell ref="D35:D37"/>
    <mergeCell ref="C35:C37"/>
    <mergeCell ref="B35:B37"/>
    <mergeCell ref="F38:F40"/>
    <mergeCell ref="E38:E40"/>
    <mergeCell ref="D38:D40"/>
    <mergeCell ref="C38:C40"/>
    <mergeCell ref="B38:B40"/>
    <mergeCell ref="F29:F31"/>
    <mergeCell ref="E29:E31"/>
    <mergeCell ref="D29:D31"/>
    <mergeCell ref="C29:C31"/>
    <mergeCell ref="P165:P167"/>
    <mergeCell ref="B8:B10"/>
    <mergeCell ref="F47:F49"/>
    <mergeCell ref="E47:E49"/>
    <mergeCell ref="D47:D49"/>
    <mergeCell ref="C47:C49"/>
    <mergeCell ref="B29:B31"/>
    <mergeCell ref="F32:F34"/>
    <mergeCell ref="E32:E34"/>
    <mergeCell ref="D32:D34"/>
    <mergeCell ref="C32:C34"/>
    <mergeCell ref="B32:B34"/>
    <mergeCell ref="C23:C25"/>
    <mergeCell ref="B23:B25"/>
    <mergeCell ref="F26:F28"/>
    <mergeCell ref="E26:E28"/>
    <mergeCell ref="D26:D28"/>
    <mergeCell ref="C26:C28"/>
    <mergeCell ref="B26:B28"/>
    <mergeCell ref="G17:G19"/>
    <mergeCell ref="L8:L10"/>
    <mergeCell ref="G11:G13"/>
    <mergeCell ref="H11:H13"/>
    <mergeCell ref="I11:I13"/>
    <mergeCell ref="B4:Q4"/>
    <mergeCell ref="B5:D5"/>
    <mergeCell ref="E5:G5"/>
    <mergeCell ref="H5:M7"/>
    <mergeCell ref="N5:P5"/>
    <mergeCell ref="Q5:Q7"/>
    <mergeCell ref="C8:C10"/>
    <mergeCell ref="B47:B49"/>
    <mergeCell ref="F50:F52"/>
    <mergeCell ref="E50:E52"/>
    <mergeCell ref="D50:D52"/>
    <mergeCell ref="D8:D10"/>
    <mergeCell ref="E8:E10"/>
    <mergeCell ref="F8:F10"/>
    <mergeCell ref="F11:F13"/>
    <mergeCell ref="B14:B16"/>
    <mergeCell ref="C14:C16"/>
    <mergeCell ref="H17:H19"/>
    <mergeCell ref="I17:I19"/>
    <mergeCell ref="F23:F25"/>
    <mergeCell ref="E23:E25"/>
    <mergeCell ref="D23:D25"/>
    <mergeCell ref="J17:J19"/>
    <mergeCell ref="K17:K19"/>
    <mergeCell ref="A8:A10"/>
    <mergeCell ref="A11:A13"/>
    <mergeCell ref="A14:A16"/>
    <mergeCell ref="A20:A22"/>
    <mergeCell ref="A23:A25"/>
    <mergeCell ref="M8:M10"/>
    <mergeCell ref="B11:B13"/>
    <mergeCell ref="C11:C13"/>
    <mergeCell ref="D11:D13"/>
    <mergeCell ref="E11:E13"/>
    <mergeCell ref="G8:G10"/>
    <mergeCell ref="L17:L19"/>
    <mergeCell ref="M17:M19"/>
    <mergeCell ref="A17:A19"/>
    <mergeCell ref="B17:B19"/>
    <mergeCell ref="C17:C19"/>
    <mergeCell ref="D17:D19"/>
    <mergeCell ref="E17:E19"/>
    <mergeCell ref="F17:F19"/>
    <mergeCell ref="M11:M13"/>
    <mergeCell ref="H8:H10"/>
    <mergeCell ref="I8:I10"/>
    <mergeCell ref="J8:J10"/>
    <mergeCell ref="K8:K10"/>
    <mergeCell ref="J11:J13"/>
    <mergeCell ref="K11:K13"/>
    <mergeCell ref="L11:L13"/>
    <mergeCell ref="A41:A43"/>
    <mergeCell ref="A62:A64"/>
    <mergeCell ref="K14:K16"/>
    <mergeCell ref="L14:L16"/>
    <mergeCell ref="L26:L28"/>
    <mergeCell ref="K29:K31"/>
    <mergeCell ref="L35:L37"/>
    <mergeCell ref="L41:L43"/>
    <mergeCell ref="H44:H46"/>
    <mergeCell ref="D56:D58"/>
    <mergeCell ref="E56:E58"/>
    <mergeCell ref="F56:F58"/>
    <mergeCell ref="F53:F55"/>
    <mergeCell ref="G53:G55"/>
    <mergeCell ref="H53:H55"/>
    <mergeCell ref="I53:I55"/>
    <mergeCell ref="J53:J55"/>
    <mergeCell ref="C20:C22"/>
    <mergeCell ref="D20:D22"/>
    <mergeCell ref="E20:E22"/>
    <mergeCell ref="F20:F22"/>
    <mergeCell ref="J14:J16"/>
    <mergeCell ref="H29:H31"/>
    <mergeCell ref="I29:I31"/>
    <mergeCell ref="J29:J31"/>
    <mergeCell ref="F65:F67"/>
    <mergeCell ref="A68:A70"/>
    <mergeCell ref="B44:B46"/>
    <mergeCell ref="C44:C46"/>
    <mergeCell ref="D44:D46"/>
    <mergeCell ref="E44:E46"/>
    <mergeCell ref="F44:F46"/>
    <mergeCell ref="B53:B55"/>
    <mergeCell ref="C53:C55"/>
    <mergeCell ref="D53:D55"/>
    <mergeCell ref="E53:E55"/>
    <mergeCell ref="G44:G46"/>
    <mergeCell ref="B20:B22"/>
    <mergeCell ref="H35:H37"/>
    <mergeCell ref="I35:I37"/>
    <mergeCell ref="J35:J37"/>
    <mergeCell ref="I14:I16"/>
    <mergeCell ref="C41:C43"/>
    <mergeCell ref="D41:D43"/>
    <mergeCell ref="E41:E43"/>
    <mergeCell ref="K35:K37"/>
    <mergeCell ref="G38:G40"/>
    <mergeCell ref="A71:A73"/>
    <mergeCell ref="A74:A76"/>
    <mergeCell ref="A26:A28"/>
    <mergeCell ref="A29:A31"/>
    <mergeCell ref="A32:A34"/>
    <mergeCell ref="A35:A37"/>
    <mergeCell ref="A38:A40"/>
    <mergeCell ref="G71:G73"/>
    <mergeCell ref="H71:H73"/>
    <mergeCell ref="I71:I73"/>
    <mergeCell ref="J71:J73"/>
    <mergeCell ref="K71:K73"/>
    <mergeCell ref="G56:G58"/>
    <mergeCell ref="I38:I40"/>
    <mergeCell ref="J38:J40"/>
    <mergeCell ref="K38:K40"/>
    <mergeCell ref="B71:B73"/>
    <mergeCell ref="C71:C73"/>
    <mergeCell ref="D71:D73"/>
    <mergeCell ref="E71:E73"/>
    <mergeCell ref="F71:F73"/>
    <mergeCell ref="B41:B43"/>
    <mergeCell ref="M14:M16"/>
    <mergeCell ref="G20:G22"/>
    <mergeCell ref="H20:H22"/>
    <mergeCell ref="I20:I22"/>
    <mergeCell ref="A65:A67"/>
    <mergeCell ref="M26:M28"/>
    <mergeCell ref="G23:G25"/>
    <mergeCell ref="H23:H25"/>
    <mergeCell ref="I23:I25"/>
    <mergeCell ref="J23:J25"/>
    <mergeCell ref="K23:K25"/>
    <mergeCell ref="L29:L31"/>
    <mergeCell ref="M29:M31"/>
    <mergeCell ref="G32:G34"/>
    <mergeCell ref="H32:H34"/>
    <mergeCell ref="I32:I34"/>
    <mergeCell ref="J32:J34"/>
    <mergeCell ref="K32:K34"/>
    <mergeCell ref="L32:L34"/>
    <mergeCell ref="M32:M34"/>
    <mergeCell ref="G29:G31"/>
    <mergeCell ref="M38:M40"/>
    <mergeCell ref="G35:G37"/>
    <mergeCell ref="L38:L40"/>
    <mergeCell ref="M35:M37"/>
    <mergeCell ref="M41:M43"/>
    <mergeCell ref="G41:G43"/>
    <mergeCell ref="H41:H43"/>
    <mergeCell ref="I41:I43"/>
    <mergeCell ref="J41:J43"/>
    <mergeCell ref="K41:K43"/>
    <mergeCell ref="D14:D16"/>
    <mergeCell ref="E14:E16"/>
    <mergeCell ref="F14:F16"/>
    <mergeCell ref="L23:L25"/>
    <mergeCell ref="M23:M25"/>
    <mergeCell ref="G26:G28"/>
    <mergeCell ref="H26:H28"/>
    <mergeCell ref="I26:I28"/>
    <mergeCell ref="J26:J28"/>
    <mergeCell ref="K26:K28"/>
    <mergeCell ref="J20:J22"/>
    <mergeCell ref="K20:K22"/>
    <mergeCell ref="L20:L22"/>
    <mergeCell ref="M20:M22"/>
    <mergeCell ref="G14:G16"/>
    <mergeCell ref="H14:H16"/>
    <mergeCell ref="H38:H40"/>
    <mergeCell ref="F41:F43"/>
    <mergeCell ref="C50:C52"/>
    <mergeCell ref="B50:B52"/>
    <mergeCell ref="B65:B67"/>
    <mergeCell ref="C65:C67"/>
    <mergeCell ref="D65:D67"/>
    <mergeCell ref="E65:E67"/>
    <mergeCell ref="M44:M46"/>
    <mergeCell ref="L71:L73"/>
    <mergeCell ref="M71:M73"/>
    <mergeCell ref="M68:M70"/>
    <mergeCell ref="M65:M67"/>
    <mergeCell ref="K44:K46"/>
    <mergeCell ref="H56:H58"/>
    <mergeCell ref="I56:I58"/>
    <mergeCell ref="J56:J58"/>
    <mergeCell ref="I59:I61"/>
    <mergeCell ref="J59:J61"/>
    <mergeCell ref="K59:K61"/>
    <mergeCell ref="L59:L61"/>
    <mergeCell ref="K53:K55"/>
    <mergeCell ref="J65:J67"/>
    <mergeCell ref="K65:K67"/>
    <mergeCell ref="M56:M58"/>
    <mergeCell ref="A44:A46"/>
    <mergeCell ref="A47:A49"/>
    <mergeCell ref="A50:A52"/>
    <mergeCell ref="A53:A55"/>
    <mergeCell ref="A56:A58"/>
    <mergeCell ref="A59:A61"/>
    <mergeCell ref="J68:J70"/>
    <mergeCell ref="K68:K70"/>
    <mergeCell ref="L68:L70"/>
    <mergeCell ref="G65:G67"/>
    <mergeCell ref="H65:H67"/>
    <mergeCell ref="I65:I67"/>
    <mergeCell ref="L65:L67"/>
    <mergeCell ref="B68:B70"/>
    <mergeCell ref="C68:C70"/>
    <mergeCell ref="D68:D70"/>
    <mergeCell ref="E68:E70"/>
    <mergeCell ref="F68:F70"/>
    <mergeCell ref="G68:G70"/>
    <mergeCell ref="L44:L46"/>
    <mergeCell ref="H68:H70"/>
    <mergeCell ref="I68:I70"/>
    <mergeCell ref="I44:I46"/>
    <mergeCell ref="J44:J46"/>
    <mergeCell ref="M62:M64"/>
    <mergeCell ref="G59:G61"/>
    <mergeCell ref="H59:H61"/>
    <mergeCell ref="M47:M49"/>
    <mergeCell ref="G50:G52"/>
    <mergeCell ref="H50:H52"/>
    <mergeCell ref="I50:I52"/>
    <mergeCell ref="J50:J52"/>
    <mergeCell ref="K50:K52"/>
    <mergeCell ref="L50:L52"/>
    <mergeCell ref="M50:M52"/>
    <mergeCell ref="G47:G49"/>
    <mergeCell ref="H47:H49"/>
    <mergeCell ref="L47:L49"/>
    <mergeCell ref="I47:I49"/>
    <mergeCell ref="J47:J49"/>
    <mergeCell ref="K47:K49"/>
    <mergeCell ref="L53:L55"/>
    <mergeCell ref="M53:M55"/>
    <mergeCell ref="E62:E64"/>
    <mergeCell ref="F62:F64"/>
    <mergeCell ref="G62:G64"/>
    <mergeCell ref="H62:H64"/>
    <mergeCell ref="K56:K58"/>
    <mergeCell ref="L56:L58"/>
    <mergeCell ref="B56:B58"/>
    <mergeCell ref="C56:C58"/>
    <mergeCell ref="L62:L64"/>
    <mergeCell ref="F74:F76"/>
    <mergeCell ref="M74:M76"/>
    <mergeCell ref="G74:G76"/>
    <mergeCell ref="H74:H76"/>
    <mergeCell ref="I74:I76"/>
    <mergeCell ref="J74:J76"/>
    <mergeCell ref="K74:K76"/>
    <mergeCell ref="B59:B61"/>
    <mergeCell ref="C59:C61"/>
    <mergeCell ref="D59:D61"/>
    <mergeCell ref="E59:E61"/>
    <mergeCell ref="F59:F61"/>
    <mergeCell ref="L74:L76"/>
    <mergeCell ref="B74:B76"/>
    <mergeCell ref="C74:C76"/>
    <mergeCell ref="D74:D76"/>
    <mergeCell ref="E74:E76"/>
    <mergeCell ref="I62:I64"/>
    <mergeCell ref="J62:J64"/>
    <mergeCell ref="K62:K64"/>
    <mergeCell ref="M59:M61"/>
    <mergeCell ref="B62:B64"/>
    <mergeCell ref="C62:C64"/>
    <mergeCell ref="D62:D64"/>
  </mergeCells>
  <phoneticPr fontId="3"/>
  <dataValidations count="2">
    <dataValidation imeMode="off" allowBlank="1" showInputMessage="1" showErrorMessage="1" sqref="C164:D164 C161:D162 H161:M164 E161:F164 B161:B164"/>
    <dataValidation imeMode="disabled" allowBlank="1" showInputMessage="1" showErrorMessage="1" sqref="E163:F163 E8:M8 E11:M11 E17:M17 E74:M74 E71:M71 E68:M68 E65:M65 E62:M62 E59:M59 E56:M56 E53:M53 E50:M50 E47:M47 E44:M44 E41:M41 E38:M38 E35:M35 E32:M32 E29:M29 E26:M26 E23:M23 E20:M20 E14:M14 E77:M77 E80:M80 E83:M83 E86:M86 E89:M89 E92:M92 E95:M95 E98:M98 E101:M101 E137:M137 E140:M140 E143:M143 E146:M146 E149:M149 E152:M152 E155:M155 E158:M158 E104:M104 E110:M110 E116:M116 E122:M122 E128:M128 E134:M134 E107:M107 E113:M113 E119:M119 E125:M125 E131:M131"/>
  </dataValidations>
  <printOptions horizontalCentered="1"/>
  <pageMargins left="0.31496062992125984" right="0.31496062992125984" top="0.59055118110236227" bottom="0.19685039370078741" header="0.51181102362204722" footer="0.51181102362204722"/>
  <pageSetup paperSize="9" fitToHeight="0" orientation="landscape" cellComments="asDisplayed" r:id="rId1"/>
  <headerFooter alignWithMargins="0"/>
  <rowBreaks count="3" manualBreakCount="3">
    <brk id="40" min="1" max="16" man="1"/>
    <brk id="82" min="1" max="16" man="1"/>
    <brk id="124" min="1"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D94"/>
  <sheetViews>
    <sheetView view="pageBreakPreview" topLeftCell="A70" zoomScaleNormal="100" zoomScaleSheetLayoutView="100" workbookViewId="0">
      <selection sqref="A1:D1"/>
    </sheetView>
  </sheetViews>
  <sheetFormatPr defaultColWidth="9" defaultRowHeight="17.5" x14ac:dyDescent="0.2"/>
  <cols>
    <col min="1" max="1" width="10.453125" style="238" customWidth="1"/>
    <col min="2" max="2" width="15.26953125" style="238" customWidth="1"/>
    <col min="3" max="3" width="54.26953125" style="321" customWidth="1"/>
    <col min="4" max="16384" width="9" style="238"/>
  </cols>
  <sheetData>
    <row r="1" spans="1:4" ht="21.75" customHeight="1" x14ac:dyDescent="0.2">
      <c r="A1" s="569" t="s">
        <v>6103</v>
      </c>
      <c r="B1" s="569"/>
      <c r="C1" s="569"/>
      <c r="D1" s="569"/>
    </row>
    <row r="2" spans="1:4" ht="15.75" customHeight="1" x14ac:dyDescent="0.2">
      <c r="A2" s="306"/>
      <c r="C2" s="307"/>
      <c r="D2" s="308" t="s">
        <v>5918</v>
      </c>
    </row>
    <row r="3" spans="1:4" ht="15.75" customHeight="1" x14ac:dyDescent="0.2">
      <c r="A3" s="309"/>
      <c r="C3" s="310" t="s">
        <v>154</v>
      </c>
      <c r="D3" s="311">
        <v>200</v>
      </c>
    </row>
    <row r="4" spans="1:4" ht="15.75" customHeight="1" x14ac:dyDescent="0.2">
      <c r="A4" s="309"/>
      <c r="C4" s="310" t="s">
        <v>191</v>
      </c>
      <c r="D4" s="311">
        <v>300</v>
      </c>
    </row>
    <row r="5" spans="1:4" ht="24" customHeight="1" x14ac:dyDescent="0.2">
      <c r="A5" s="309" t="s">
        <v>105</v>
      </c>
      <c r="B5" s="306"/>
      <c r="C5" s="312"/>
      <c r="D5" s="313"/>
    </row>
    <row r="6" spans="1:4" ht="6.75" customHeight="1" x14ac:dyDescent="0.2">
      <c r="A6" s="309"/>
      <c r="B6" s="306"/>
      <c r="C6" s="312"/>
      <c r="D6" s="313"/>
    </row>
    <row r="7" spans="1:4" ht="21" customHeight="1" x14ac:dyDescent="0.2">
      <c r="A7" s="336" t="s">
        <v>106</v>
      </c>
      <c r="B7" s="306"/>
      <c r="C7" s="312"/>
      <c r="D7" s="313"/>
    </row>
    <row r="8" spans="1:4" ht="15.75" customHeight="1" x14ac:dyDescent="0.2">
      <c r="A8" s="570" t="s">
        <v>107</v>
      </c>
      <c r="B8" s="571"/>
      <c r="C8" s="314" t="s">
        <v>108</v>
      </c>
      <c r="D8" s="315" t="s">
        <v>5919</v>
      </c>
    </row>
    <row r="9" spans="1:4" ht="15.75" customHeight="1" x14ac:dyDescent="0.2">
      <c r="A9" s="575" t="s">
        <v>5829</v>
      </c>
      <c r="B9" s="316" t="s">
        <v>109</v>
      </c>
      <c r="C9" s="316" t="s">
        <v>110</v>
      </c>
      <c r="D9" s="315">
        <v>1</v>
      </c>
    </row>
    <row r="10" spans="1:4" ht="15.75" customHeight="1" x14ac:dyDescent="0.2">
      <c r="A10" s="577"/>
      <c r="B10" s="316" t="s">
        <v>111</v>
      </c>
      <c r="C10" s="316" t="s">
        <v>112</v>
      </c>
      <c r="D10" s="315">
        <v>2</v>
      </c>
    </row>
    <row r="11" spans="1:4" ht="15.75" customHeight="1" x14ac:dyDescent="0.2">
      <c r="A11" s="572" t="s">
        <v>5828</v>
      </c>
      <c r="B11" s="573"/>
      <c r="C11" s="316" t="s">
        <v>114</v>
      </c>
      <c r="D11" s="315">
        <v>3</v>
      </c>
    </row>
    <row r="12" spans="1:4" ht="15.75" customHeight="1" x14ac:dyDescent="0.2">
      <c r="A12" s="574" t="s">
        <v>115</v>
      </c>
      <c r="B12" s="576" t="s">
        <v>116</v>
      </c>
      <c r="C12" s="316" t="s">
        <v>5760</v>
      </c>
      <c r="D12" s="315">
        <v>4</v>
      </c>
    </row>
    <row r="13" spans="1:4" ht="15.75" customHeight="1" x14ac:dyDescent="0.2">
      <c r="A13" s="574"/>
      <c r="B13" s="576"/>
      <c r="C13" s="317" t="s">
        <v>5761</v>
      </c>
      <c r="D13" s="315">
        <v>5</v>
      </c>
    </row>
    <row r="14" spans="1:4" ht="15.75" customHeight="1" x14ac:dyDescent="0.2">
      <c r="A14" s="574"/>
      <c r="B14" s="576"/>
      <c r="C14" s="318" t="s">
        <v>5739</v>
      </c>
      <c r="D14" s="315">
        <v>6</v>
      </c>
    </row>
    <row r="15" spans="1:4" ht="15.75" customHeight="1" x14ac:dyDescent="0.2">
      <c r="A15" s="574"/>
      <c r="B15" s="576" t="s">
        <v>117</v>
      </c>
      <c r="C15" s="316" t="s">
        <v>5762</v>
      </c>
      <c r="D15" s="315">
        <v>7</v>
      </c>
    </row>
    <row r="16" spans="1:4" ht="15.75" customHeight="1" x14ac:dyDescent="0.2">
      <c r="A16" s="574"/>
      <c r="B16" s="576"/>
      <c r="C16" s="316" t="s">
        <v>5763</v>
      </c>
      <c r="D16" s="315">
        <v>8</v>
      </c>
    </row>
    <row r="17" spans="1:4" ht="15.75" customHeight="1" x14ac:dyDescent="0.2">
      <c r="A17" s="574"/>
      <c r="B17" s="576"/>
      <c r="C17" s="316" t="s">
        <v>5764</v>
      </c>
      <c r="D17" s="315">
        <v>9</v>
      </c>
    </row>
    <row r="18" spans="1:4" ht="15.75" customHeight="1" x14ac:dyDescent="0.2">
      <c r="A18" s="574"/>
      <c r="B18" s="576" t="s">
        <v>118</v>
      </c>
      <c r="C18" s="318" t="s">
        <v>5765</v>
      </c>
      <c r="D18" s="315">
        <v>10</v>
      </c>
    </row>
    <row r="19" spans="1:4" ht="15.75" customHeight="1" x14ac:dyDescent="0.2">
      <c r="A19" s="574"/>
      <c r="B19" s="576"/>
      <c r="C19" s="318" t="s">
        <v>5766</v>
      </c>
      <c r="D19" s="315">
        <v>11</v>
      </c>
    </row>
    <row r="20" spans="1:4" ht="15.75" customHeight="1" x14ac:dyDescent="0.2">
      <c r="A20" s="574"/>
      <c r="B20" s="576"/>
      <c r="C20" s="318" t="s">
        <v>5740</v>
      </c>
      <c r="D20" s="315">
        <v>12</v>
      </c>
    </row>
    <row r="21" spans="1:4" ht="15.75" customHeight="1" x14ac:dyDescent="0.2">
      <c r="A21" s="574"/>
      <c r="B21" s="576" t="s">
        <v>119</v>
      </c>
      <c r="C21" s="318" t="s">
        <v>5767</v>
      </c>
      <c r="D21" s="315">
        <v>13</v>
      </c>
    </row>
    <row r="22" spans="1:4" ht="15.75" customHeight="1" x14ac:dyDescent="0.2">
      <c r="A22" s="574"/>
      <c r="B22" s="576"/>
      <c r="C22" s="318" t="s">
        <v>5768</v>
      </c>
      <c r="D22" s="315">
        <v>14</v>
      </c>
    </row>
    <row r="23" spans="1:4" ht="15.75" customHeight="1" x14ac:dyDescent="0.2">
      <c r="A23" s="575"/>
      <c r="B23" s="576"/>
      <c r="C23" s="318" t="s">
        <v>5769</v>
      </c>
      <c r="D23" s="315">
        <v>15</v>
      </c>
    </row>
    <row r="24" spans="1:4" ht="15.75" customHeight="1" x14ac:dyDescent="0.2">
      <c r="A24" s="319"/>
      <c r="B24" s="310" t="s">
        <v>120</v>
      </c>
      <c r="C24" s="310" t="s">
        <v>121</v>
      </c>
      <c r="D24" s="315">
        <v>16</v>
      </c>
    </row>
    <row r="25" spans="1:4" ht="15.75" customHeight="1" x14ac:dyDescent="0.2">
      <c r="A25" s="320"/>
      <c r="D25" s="322"/>
    </row>
    <row r="26" spans="1:4" ht="21.75" customHeight="1" x14ac:dyDescent="0.2">
      <c r="A26" s="336" t="s">
        <v>122</v>
      </c>
      <c r="B26" s="320"/>
      <c r="D26" s="322"/>
    </row>
    <row r="27" spans="1:4" ht="15.75" customHeight="1" x14ac:dyDescent="0.2">
      <c r="A27" s="570" t="s">
        <v>107</v>
      </c>
      <c r="B27" s="571"/>
      <c r="C27" s="314" t="s">
        <v>108</v>
      </c>
      <c r="D27" s="315" t="s">
        <v>5919</v>
      </c>
    </row>
    <row r="28" spans="1:4" ht="15.75" customHeight="1" x14ac:dyDescent="0.2">
      <c r="A28" s="572" t="s">
        <v>124</v>
      </c>
      <c r="B28" s="573"/>
      <c r="C28" s="323" t="s">
        <v>5921</v>
      </c>
      <c r="D28" s="308">
        <v>17</v>
      </c>
    </row>
    <row r="29" spans="1:4" ht="15.75" customHeight="1" x14ac:dyDescent="0.2">
      <c r="A29" s="572"/>
      <c r="B29" s="573"/>
      <c r="C29" s="323" t="s">
        <v>5922</v>
      </c>
      <c r="D29" s="308">
        <v>18</v>
      </c>
    </row>
    <row r="30" spans="1:4" ht="15.75" customHeight="1" x14ac:dyDescent="0.2">
      <c r="A30" s="572"/>
      <c r="B30" s="573"/>
      <c r="C30" s="323" t="s">
        <v>5923</v>
      </c>
      <c r="D30" s="308">
        <v>19</v>
      </c>
    </row>
    <row r="31" spans="1:4" ht="15.75" customHeight="1" x14ac:dyDescent="0.2">
      <c r="A31" s="572"/>
      <c r="B31" s="573"/>
      <c r="C31" s="323" t="s">
        <v>5924</v>
      </c>
      <c r="D31" s="308">
        <v>20</v>
      </c>
    </row>
    <row r="32" spans="1:4" ht="15.75" customHeight="1" x14ac:dyDescent="0.2">
      <c r="A32" s="572"/>
      <c r="B32" s="573"/>
      <c r="C32" s="323" t="s">
        <v>5925</v>
      </c>
      <c r="D32" s="308">
        <v>21</v>
      </c>
    </row>
    <row r="33" spans="1:4" ht="15.75" customHeight="1" x14ac:dyDescent="0.2">
      <c r="A33" s="572"/>
      <c r="B33" s="573"/>
      <c r="C33" s="323" t="s">
        <v>5926</v>
      </c>
      <c r="D33" s="308">
        <v>22</v>
      </c>
    </row>
    <row r="34" spans="1:4" ht="15.75" customHeight="1" x14ac:dyDescent="0.2">
      <c r="A34" s="572"/>
      <c r="B34" s="573"/>
      <c r="C34" s="323" t="s">
        <v>163</v>
      </c>
      <c r="D34" s="308">
        <v>23</v>
      </c>
    </row>
    <row r="35" spans="1:4" ht="7.5" customHeight="1" x14ac:dyDescent="0.2">
      <c r="A35" s="306"/>
      <c r="B35" s="306"/>
      <c r="C35" s="312"/>
      <c r="D35" s="313"/>
    </row>
    <row r="36" spans="1:4" ht="24" customHeight="1" x14ac:dyDescent="0.2">
      <c r="A36" s="309" t="s">
        <v>125</v>
      </c>
      <c r="B36" s="306"/>
      <c r="C36" s="312"/>
      <c r="D36" s="313"/>
    </row>
    <row r="37" spans="1:4" ht="9" customHeight="1" x14ac:dyDescent="0.2">
      <c r="A37" s="309"/>
      <c r="B37" s="306"/>
      <c r="C37" s="312"/>
      <c r="D37" s="313"/>
    </row>
    <row r="38" spans="1:4" ht="18.75" customHeight="1" x14ac:dyDescent="0.2">
      <c r="A38" s="337" t="s">
        <v>126</v>
      </c>
      <c r="B38" s="306"/>
      <c r="C38" s="312"/>
      <c r="D38" s="313"/>
    </row>
    <row r="39" spans="1:4" ht="15.75" customHeight="1" x14ac:dyDescent="0.2">
      <c r="A39" s="570" t="s">
        <v>107</v>
      </c>
      <c r="B39" s="571"/>
      <c r="C39" s="314" t="s">
        <v>108</v>
      </c>
      <c r="D39" s="308" t="s">
        <v>5918</v>
      </c>
    </row>
    <row r="40" spans="1:4" ht="15.75" customHeight="1" x14ac:dyDescent="0.2">
      <c r="A40" s="582" t="s">
        <v>5830</v>
      </c>
      <c r="B40" s="578" t="s">
        <v>127</v>
      </c>
      <c r="C40" s="318" t="s">
        <v>128</v>
      </c>
      <c r="D40" s="308">
        <v>24</v>
      </c>
    </row>
    <row r="41" spans="1:4" ht="15.75" customHeight="1" x14ac:dyDescent="0.2">
      <c r="A41" s="583"/>
      <c r="B41" s="579"/>
      <c r="C41" s="324" t="s">
        <v>129</v>
      </c>
      <c r="D41" s="308">
        <v>25</v>
      </c>
    </row>
    <row r="42" spans="1:4" ht="15.75" customHeight="1" x14ac:dyDescent="0.2">
      <c r="A42" s="583"/>
      <c r="B42" s="579"/>
      <c r="C42" s="318" t="s">
        <v>130</v>
      </c>
      <c r="D42" s="308">
        <v>26</v>
      </c>
    </row>
    <row r="43" spans="1:4" ht="15.75" customHeight="1" x14ac:dyDescent="0.2">
      <c r="A43" s="583"/>
      <c r="B43" s="579"/>
      <c r="C43" s="318" t="s">
        <v>131</v>
      </c>
      <c r="D43" s="308">
        <v>27</v>
      </c>
    </row>
    <row r="44" spans="1:4" ht="15.75" customHeight="1" x14ac:dyDescent="0.2">
      <c r="A44" s="584"/>
      <c r="B44" s="325" t="s">
        <v>111</v>
      </c>
      <c r="C44" s="326" t="s">
        <v>112</v>
      </c>
      <c r="D44" s="308">
        <v>28</v>
      </c>
    </row>
    <row r="45" spans="1:4" ht="15.75" customHeight="1" x14ac:dyDescent="0.2">
      <c r="A45" s="585" t="s">
        <v>5828</v>
      </c>
      <c r="B45" s="586"/>
      <c r="C45" s="326" t="s">
        <v>132</v>
      </c>
      <c r="D45" s="308">
        <v>29</v>
      </c>
    </row>
    <row r="46" spans="1:4" ht="15.75" customHeight="1" x14ac:dyDescent="0.2">
      <c r="A46" s="576" t="s">
        <v>115</v>
      </c>
      <c r="B46" s="318" t="s">
        <v>133</v>
      </c>
      <c r="C46" s="327" t="s">
        <v>134</v>
      </c>
      <c r="D46" s="308">
        <v>30</v>
      </c>
    </row>
    <row r="47" spans="1:4" ht="15.75" customHeight="1" x14ac:dyDescent="0.2">
      <c r="A47" s="576"/>
      <c r="B47" s="318" t="s">
        <v>135</v>
      </c>
      <c r="C47" s="316" t="s">
        <v>136</v>
      </c>
      <c r="D47" s="308">
        <v>31</v>
      </c>
    </row>
    <row r="48" spans="1:4" ht="15.75" customHeight="1" x14ac:dyDescent="0.2">
      <c r="A48" s="576"/>
      <c r="B48" s="318" t="s">
        <v>137</v>
      </c>
      <c r="C48" s="316" t="s">
        <v>138</v>
      </c>
      <c r="D48" s="308">
        <v>32</v>
      </c>
    </row>
    <row r="49" spans="1:4" ht="15.75" customHeight="1" x14ac:dyDescent="0.2">
      <c r="A49" s="576"/>
      <c r="B49" s="318" t="s">
        <v>119</v>
      </c>
      <c r="C49" s="316" t="s">
        <v>139</v>
      </c>
      <c r="D49" s="308">
        <v>33</v>
      </c>
    </row>
    <row r="50" spans="1:4" ht="15.75" customHeight="1" x14ac:dyDescent="0.2">
      <c r="A50" s="306"/>
      <c r="B50" s="306"/>
      <c r="C50" s="312"/>
      <c r="D50" s="328"/>
    </row>
    <row r="51" spans="1:4" ht="25.5" customHeight="1" x14ac:dyDescent="0.2">
      <c r="A51" s="336" t="s">
        <v>140</v>
      </c>
      <c r="B51" s="306"/>
      <c r="C51" s="329"/>
      <c r="D51" s="313"/>
    </row>
    <row r="52" spans="1:4" ht="17.25" customHeight="1" x14ac:dyDescent="0.2">
      <c r="A52" s="587" t="s">
        <v>107</v>
      </c>
      <c r="B52" s="588"/>
      <c r="C52" s="589" t="s">
        <v>123</v>
      </c>
      <c r="D52" s="580" t="s">
        <v>5920</v>
      </c>
    </row>
    <row r="53" spans="1:4" ht="17.25" customHeight="1" x14ac:dyDescent="0.2">
      <c r="A53" s="330"/>
      <c r="B53" s="314" t="s">
        <v>141</v>
      </c>
      <c r="C53" s="590"/>
      <c r="D53" s="581"/>
    </row>
    <row r="54" spans="1:4" ht="17.25" customHeight="1" x14ac:dyDescent="0.2">
      <c r="A54" s="576" t="s">
        <v>111</v>
      </c>
      <c r="B54" s="310" t="s">
        <v>98</v>
      </c>
      <c r="C54" s="325" t="s">
        <v>179</v>
      </c>
      <c r="D54" s="308">
        <v>34</v>
      </c>
    </row>
    <row r="55" spans="1:4" ht="17.25" customHeight="1" x14ac:dyDescent="0.2">
      <c r="A55" s="576"/>
      <c r="B55" s="310" t="s">
        <v>142</v>
      </c>
      <c r="C55" s="325" t="s">
        <v>180</v>
      </c>
      <c r="D55" s="308">
        <v>35</v>
      </c>
    </row>
    <row r="56" spans="1:4" ht="34.5" customHeight="1" x14ac:dyDescent="0.2">
      <c r="A56" s="576"/>
      <c r="B56" s="307" t="s">
        <v>143</v>
      </c>
      <c r="C56" s="325" t="s">
        <v>181</v>
      </c>
      <c r="D56" s="308">
        <v>36</v>
      </c>
    </row>
    <row r="57" spans="1:4" ht="32.25" customHeight="1" x14ac:dyDescent="0.2">
      <c r="A57" s="576"/>
      <c r="B57" s="331" t="s">
        <v>144</v>
      </c>
      <c r="C57" s="325" t="s">
        <v>182</v>
      </c>
      <c r="D57" s="308">
        <v>37</v>
      </c>
    </row>
    <row r="58" spans="1:4" ht="17.25" customHeight="1" x14ac:dyDescent="0.2">
      <c r="A58" s="576"/>
      <c r="B58" s="310" t="s">
        <v>145</v>
      </c>
      <c r="C58" s="325" t="s">
        <v>183</v>
      </c>
      <c r="D58" s="308">
        <v>38</v>
      </c>
    </row>
    <row r="59" spans="1:4" ht="17.25" customHeight="1" x14ac:dyDescent="0.2">
      <c r="A59" s="576" t="s">
        <v>115</v>
      </c>
      <c r="B59" s="591" t="s">
        <v>98</v>
      </c>
      <c r="C59" s="325" t="s">
        <v>184</v>
      </c>
      <c r="D59" s="308">
        <v>39</v>
      </c>
    </row>
    <row r="60" spans="1:4" ht="17.25" customHeight="1" x14ac:dyDescent="0.2">
      <c r="A60" s="576"/>
      <c r="B60" s="591"/>
      <c r="C60" s="325" t="s">
        <v>185</v>
      </c>
      <c r="D60" s="308">
        <v>40</v>
      </c>
    </row>
    <row r="61" spans="1:4" ht="17.25" customHeight="1" x14ac:dyDescent="0.2">
      <c r="A61" s="576"/>
      <c r="B61" s="591"/>
      <c r="C61" s="325" t="s">
        <v>5744</v>
      </c>
      <c r="D61" s="308">
        <v>41</v>
      </c>
    </row>
    <row r="62" spans="1:4" ht="17.25" customHeight="1" x14ac:dyDescent="0.2">
      <c r="A62" s="576"/>
      <c r="B62" s="591" t="s">
        <v>146</v>
      </c>
      <c r="C62" s="325" t="s">
        <v>186</v>
      </c>
      <c r="D62" s="308">
        <v>42</v>
      </c>
    </row>
    <row r="63" spans="1:4" ht="17.25" customHeight="1" x14ac:dyDescent="0.2">
      <c r="A63" s="576"/>
      <c r="B63" s="591"/>
      <c r="C63" s="325" t="s">
        <v>164</v>
      </c>
      <c r="D63" s="308">
        <v>43</v>
      </c>
    </row>
    <row r="64" spans="1:4" ht="17.25" customHeight="1" x14ac:dyDescent="0.2">
      <c r="A64" s="576"/>
      <c r="B64" s="591"/>
      <c r="C64" s="325" t="s">
        <v>5745</v>
      </c>
      <c r="D64" s="308">
        <v>44</v>
      </c>
    </row>
    <row r="65" spans="1:4" ht="17.25" customHeight="1" x14ac:dyDescent="0.2">
      <c r="A65" s="576"/>
      <c r="B65" s="576" t="s">
        <v>147</v>
      </c>
      <c r="C65" s="325" t="s">
        <v>5731</v>
      </c>
      <c r="D65" s="308">
        <v>45</v>
      </c>
    </row>
    <row r="66" spans="1:4" ht="17.25" customHeight="1" x14ac:dyDescent="0.2">
      <c r="A66" s="576"/>
      <c r="B66" s="576"/>
      <c r="C66" s="325" t="s">
        <v>187</v>
      </c>
      <c r="D66" s="308">
        <v>46</v>
      </c>
    </row>
    <row r="67" spans="1:4" ht="17.25" customHeight="1" x14ac:dyDescent="0.2">
      <c r="A67" s="576"/>
      <c r="B67" s="576"/>
      <c r="C67" s="325" t="s">
        <v>5746</v>
      </c>
      <c r="D67" s="308">
        <v>47</v>
      </c>
    </row>
    <row r="68" spans="1:4" ht="17.25" customHeight="1" x14ac:dyDescent="0.2">
      <c r="A68" s="576"/>
      <c r="B68" s="592" t="s">
        <v>144</v>
      </c>
      <c r="C68" s="325" t="s">
        <v>188</v>
      </c>
      <c r="D68" s="308">
        <v>48</v>
      </c>
    </row>
    <row r="69" spans="1:4" ht="17.25" customHeight="1" x14ac:dyDescent="0.2">
      <c r="A69" s="576"/>
      <c r="B69" s="592"/>
      <c r="C69" s="325" t="s">
        <v>189</v>
      </c>
      <c r="D69" s="308">
        <v>49</v>
      </c>
    </row>
    <row r="70" spans="1:4" ht="17.25" customHeight="1" x14ac:dyDescent="0.2">
      <c r="A70" s="576"/>
      <c r="B70" s="316" t="s">
        <v>145</v>
      </c>
      <c r="C70" s="325" t="s">
        <v>190</v>
      </c>
      <c r="D70" s="308">
        <v>50</v>
      </c>
    </row>
    <row r="71" spans="1:4" ht="17.25" customHeight="1" x14ac:dyDescent="0.2">
      <c r="A71" s="593" t="s">
        <v>148</v>
      </c>
      <c r="B71" s="594"/>
      <c r="C71" s="310" t="s">
        <v>165</v>
      </c>
      <c r="D71" s="308">
        <v>51</v>
      </c>
    </row>
    <row r="72" spans="1:4" ht="17.25" customHeight="1" x14ac:dyDescent="0.2">
      <c r="A72" s="306"/>
      <c r="B72" s="306"/>
      <c r="C72" s="312"/>
      <c r="D72" s="328"/>
    </row>
    <row r="73" spans="1:4" ht="17.25" customHeight="1" x14ac:dyDescent="0.2">
      <c r="A73" s="336" t="s">
        <v>149</v>
      </c>
      <c r="B73" s="332"/>
      <c r="C73" s="312"/>
      <c r="D73" s="328"/>
    </row>
    <row r="74" spans="1:4" ht="17.25" customHeight="1" x14ac:dyDescent="0.2">
      <c r="A74" s="588" t="s">
        <v>107</v>
      </c>
      <c r="B74" s="588"/>
      <c r="C74" s="333" t="s">
        <v>123</v>
      </c>
      <c r="D74" s="308" t="s">
        <v>5918</v>
      </c>
    </row>
    <row r="75" spans="1:4" ht="17.25" customHeight="1" x14ac:dyDescent="0.2">
      <c r="A75" s="576" t="s">
        <v>150</v>
      </c>
      <c r="B75" s="576"/>
      <c r="C75" s="310" t="s">
        <v>192</v>
      </c>
      <c r="D75" s="308">
        <v>52</v>
      </c>
    </row>
    <row r="76" spans="1:4" ht="17.25" customHeight="1" x14ac:dyDescent="0.2">
      <c r="A76" s="576"/>
      <c r="B76" s="576"/>
      <c r="C76" s="310" t="s">
        <v>5732</v>
      </c>
      <c r="D76" s="308">
        <v>53</v>
      </c>
    </row>
    <row r="77" spans="1:4" ht="17.25" customHeight="1" x14ac:dyDescent="0.2">
      <c r="A77" s="576"/>
      <c r="B77" s="576"/>
      <c r="C77" s="310" t="s">
        <v>193</v>
      </c>
      <c r="D77" s="308">
        <v>54</v>
      </c>
    </row>
    <row r="78" spans="1:4" ht="17.25" customHeight="1" x14ac:dyDescent="0.2">
      <c r="A78" s="576"/>
      <c r="B78" s="576"/>
      <c r="C78" s="310" t="s">
        <v>194</v>
      </c>
      <c r="D78" s="308">
        <v>55</v>
      </c>
    </row>
    <row r="79" spans="1:4" ht="17.25" customHeight="1" x14ac:dyDescent="0.2">
      <c r="A79" s="576"/>
      <c r="B79" s="576"/>
      <c r="C79" s="310" t="s">
        <v>195</v>
      </c>
      <c r="D79" s="308">
        <v>56</v>
      </c>
    </row>
    <row r="80" spans="1:4" ht="17.25" customHeight="1" x14ac:dyDescent="0.2">
      <c r="A80" s="576"/>
      <c r="B80" s="576"/>
      <c r="C80" s="310" t="s">
        <v>196</v>
      </c>
      <c r="D80" s="308">
        <v>57</v>
      </c>
    </row>
    <row r="81" spans="1:4" ht="17.25" customHeight="1" x14ac:dyDescent="0.2">
      <c r="A81" s="576"/>
      <c r="B81" s="576"/>
      <c r="C81" s="310" t="s">
        <v>197</v>
      </c>
      <c r="D81" s="308">
        <v>58</v>
      </c>
    </row>
    <row r="82" spans="1:4" ht="17.25" customHeight="1" x14ac:dyDescent="0.2">
      <c r="A82" s="576"/>
      <c r="B82" s="576"/>
      <c r="C82" s="310" t="s">
        <v>167</v>
      </c>
      <c r="D82" s="308">
        <v>59</v>
      </c>
    </row>
    <row r="83" spans="1:4" ht="17.25" customHeight="1" x14ac:dyDescent="0.2">
      <c r="A83" s="576"/>
      <c r="B83" s="576"/>
      <c r="C83" s="310" t="s">
        <v>168</v>
      </c>
      <c r="D83" s="308">
        <v>60</v>
      </c>
    </row>
    <row r="84" spans="1:4" ht="17.25" customHeight="1" x14ac:dyDescent="0.2">
      <c r="A84" s="306"/>
      <c r="B84" s="306"/>
      <c r="C84" s="312"/>
      <c r="D84" s="313"/>
    </row>
    <row r="85" spans="1:4" ht="30.75" customHeight="1" x14ac:dyDescent="0.2">
      <c r="A85" s="309" t="s">
        <v>151</v>
      </c>
      <c r="B85" s="306"/>
      <c r="C85" s="312"/>
      <c r="D85" s="313"/>
    </row>
    <row r="86" spans="1:4" ht="7.5" customHeight="1" x14ac:dyDescent="0.2">
      <c r="A86" s="306"/>
      <c r="B86" s="306"/>
      <c r="C86" s="312"/>
      <c r="D86" s="313"/>
    </row>
    <row r="87" spans="1:4" ht="17.25" customHeight="1" x14ac:dyDescent="0.2">
      <c r="A87" s="589" t="s">
        <v>152</v>
      </c>
      <c r="B87" s="596"/>
      <c r="C87" s="587" t="s">
        <v>108</v>
      </c>
      <c r="D87" s="580" t="s">
        <v>5918</v>
      </c>
    </row>
    <row r="88" spans="1:4" ht="17.25" customHeight="1" x14ac:dyDescent="0.2">
      <c r="A88" s="334"/>
      <c r="B88" s="314" t="s">
        <v>5796</v>
      </c>
      <c r="C88" s="597"/>
      <c r="D88" s="581"/>
    </row>
    <row r="89" spans="1:4" ht="17.25" customHeight="1" x14ac:dyDescent="0.2">
      <c r="A89" s="578" t="s">
        <v>115</v>
      </c>
      <c r="B89" s="582" t="s">
        <v>135</v>
      </c>
      <c r="C89" s="316" t="s">
        <v>5733</v>
      </c>
      <c r="D89" s="315">
        <v>61</v>
      </c>
    </row>
    <row r="90" spans="1:4" ht="17.25" customHeight="1" x14ac:dyDescent="0.2">
      <c r="A90" s="579"/>
      <c r="B90" s="583"/>
      <c r="C90" s="335" t="s">
        <v>5734</v>
      </c>
      <c r="D90" s="315">
        <v>62</v>
      </c>
    </row>
    <row r="91" spans="1:4" ht="17.25" customHeight="1" x14ac:dyDescent="0.2">
      <c r="A91" s="579"/>
      <c r="B91" s="582" t="s">
        <v>137</v>
      </c>
      <c r="C91" s="335" t="s">
        <v>5735</v>
      </c>
      <c r="D91" s="315">
        <v>63</v>
      </c>
    </row>
    <row r="92" spans="1:4" ht="17.25" customHeight="1" x14ac:dyDescent="0.2">
      <c r="A92" s="579"/>
      <c r="B92" s="583"/>
      <c r="C92" s="310" t="s">
        <v>5736</v>
      </c>
      <c r="D92" s="315">
        <v>64</v>
      </c>
    </row>
    <row r="93" spans="1:4" ht="17.25" customHeight="1" x14ac:dyDescent="0.2">
      <c r="A93" s="579"/>
      <c r="B93" s="582" t="s">
        <v>119</v>
      </c>
      <c r="C93" s="317" t="s">
        <v>5737</v>
      </c>
      <c r="D93" s="315">
        <v>65</v>
      </c>
    </row>
    <row r="94" spans="1:4" ht="17.25" customHeight="1" x14ac:dyDescent="0.2">
      <c r="A94" s="595"/>
      <c r="B94" s="584"/>
      <c r="C94" s="310" t="s">
        <v>5738</v>
      </c>
      <c r="D94" s="315">
        <v>66</v>
      </c>
    </row>
  </sheetData>
  <mergeCells count="35">
    <mergeCell ref="A71:B71"/>
    <mergeCell ref="A74:B74"/>
    <mergeCell ref="D87:D88"/>
    <mergeCell ref="A89:A94"/>
    <mergeCell ref="B89:B90"/>
    <mergeCell ref="B91:B92"/>
    <mergeCell ref="B93:B94"/>
    <mergeCell ref="A87:B87"/>
    <mergeCell ref="C87:C88"/>
    <mergeCell ref="A75:B83"/>
    <mergeCell ref="A54:A58"/>
    <mergeCell ref="A52:B52"/>
    <mergeCell ref="C52:C53"/>
    <mergeCell ref="A59:A70"/>
    <mergeCell ref="B59:B61"/>
    <mergeCell ref="B62:B64"/>
    <mergeCell ref="B68:B69"/>
    <mergeCell ref="B65:B67"/>
    <mergeCell ref="A39:B39"/>
    <mergeCell ref="B40:B43"/>
    <mergeCell ref="A46:A49"/>
    <mergeCell ref="D52:D53"/>
    <mergeCell ref="A40:A44"/>
    <mergeCell ref="A45:B45"/>
    <mergeCell ref="A1:D1"/>
    <mergeCell ref="A27:B27"/>
    <mergeCell ref="A28:B34"/>
    <mergeCell ref="A8:B8"/>
    <mergeCell ref="A12:A23"/>
    <mergeCell ref="B12:B14"/>
    <mergeCell ref="B15:B17"/>
    <mergeCell ref="B18:B20"/>
    <mergeCell ref="B21:B23"/>
    <mergeCell ref="A9:A10"/>
    <mergeCell ref="A11:B11"/>
  </mergeCells>
  <phoneticPr fontId="3"/>
  <pageMargins left="0.7" right="0.7" top="0.75" bottom="0.75" header="0.3" footer="0.3"/>
  <pageSetup paperSize="9" orientation="portrait" r:id="rId1"/>
  <rowBreaks count="1" manualBreakCount="1">
    <brk id="5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F187"/>
  <sheetViews>
    <sheetView view="pageBreakPreview" zoomScale="70" zoomScaleNormal="100" zoomScaleSheetLayoutView="70" workbookViewId="0">
      <selection sqref="A1:F1"/>
    </sheetView>
  </sheetViews>
  <sheetFormatPr defaultColWidth="9" defaultRowHeight="13" x14ac:dyDescent="0.2"/>
  <cols>
    <col min="1" max="1" width="17.453125" style="1" customWidth="1"/>
    <col min="2" max="2" width="20.90625" style="1" customWidth="1"/>
    <col min="3" max="3" width="27.08984375" style="1" customWidth="1"/>
    <col min="4" max="4" width="51.7265625" style="62" customWidth="1"/>
    <col min="5" max="5" width="11.08984375" style="1" customWidth="1"/>
    <col min="6" max="6" width="95.453125" style="1" customWidth="1"/>
    <col min="7" max="16384" width="9" style="1"/>
  </cols>
  <sheetData>
    <row r="1" spans="1:6" ht="31.5" customHeight="1" x14ac:dyDescent="0.2">
      <c r="A1" s="617" t="s">
        <v>5927</v>
      </c>
      <c r="B1" s="617"/>
      <c r="C1" s="617"/>
      <c r="D1" s="617"/>
      <c r="E1" s="617"/>
      <c r="F1" s="617"/>
    </row>
    <row r="2" spans="1:6" ht="22.5" customHeight="1" x14ac:dyDescent="0.2"/>
    <row r="3" spans="1:6" ht="19.5" customHeight="1" x14ac:dyDescent="0.2">
      <c r="B3" s="2"/>
      <c r="D3" s="211"/>
      <c r="E3" s="195" t="s">
        <v>5918</v>
      </c>
    </row>
    <row r="4" spans="1:6" ht="19.5" customHeight="1" x14ac:dyDescent="0.2">
      <c r="B4" s="3"/>
      <c r="D4" s="211" t="s">
        <v>154</v>
      </c>
      <c r="E4" s="237">
        <v>200</v>
      </c>
    </row>
    <row r="5" spans="1:6" ht="19.5" customHeight="1" x14ac:dyDescent="0.2">
      <c r="B5" s="3"/>
      <c r="D5" s="211" t="s">
        <v>191</v>
      </c>
      <c r="E5" s="237">
        <v>300</v>
      </c>
    </row>
    <row r="6" spans="1:6" ht="19.5" customHeight="1" x14ac:dyDescent="0.2">
      <c r="A6" s="223" t="s">
        <v>105</v>
      </c>
      <c r="B6" s="225"/>
      <c r="C6" s="224"/>
      <c r="D6" s="227"/>
      <c r="E6" s="228"/>
      <c r="F6" s="225"/>
    </row>
    <row r="7" spans="1:6" ht="19.5" customHeight="1" x14ac:dyDescent="0.2">
      <c r="A7" s="222" t="s">
        <v>5931</v>
      </c>
      <c r="B7" s="225"/>
      <c r="C7" s="224"/>
      <c r="D7" s="227"/>
      <c r="E7" s="228"/>
      <c r="F7" s="225"/>
    </row>
    <row r="8" spans="1:6" ht="19.5" customHeight="1" x14ac:dyDescent="0.2">
      <c r="A8" s="200" t="s">
        <v>178</v>
      </c>
      <c r="B8" s="647" t="s">
        <v>107</v>
      </c>
      <c r="C8" s="648"/>
      <c r="D8" s="201" t="s">
        <v>108</v>
      </c>
      <c r="E8" s="199" t="s">
        <v>5919</v>
      </c>
      <c r="F8" s="200" t="s">
        <v>5962</v>
      </c>
    </row>
    <row r="9" spans="1:6" ht="19.5" customHeight="1" x14ac:dyDescent="0.2">
      <c r="A9" s="618" t="s">
        <v>5956</v>
      </c>
      <c r="B9" s="661" t="s">
        <v>5943</v>
      </c>
      <c r="C9" s="612" t="s">
        <v>109</v>
      </c>
      <c r="D9" s="657" t="s">
        <v>110</v>
      </c>
      <c r="E9" s="653">
        <v>1</v>
      </c>
      <c r="F9" s="209" t="s">
        <v>240</v>
      </c>
    </row>
    <row r="10" spans="1:6" ht="19.5" customHeight="1" x14ac:dyDescent="0.2">
      <c r="A10" s="618"/>
      <c r="B10" s="649"/>
      <c r="C10" s="614"/>
      <c r="D10" s="658"/>
      <c r="E10" s="654"/>
      <c r="F10" s="232" t="s">
        <v>5770</v>
      </c>
    </row>
    <row r="11" spans="1:6" ht="19.5" customHeight="1" x14ac:dyDescent="0.2">
      <c r="A11" s="618"/>
      <c r="B11" s="649"/>
      <c r="C11" s="219" t="s">
        <v>111</v>
      </c>
      <c r="D11" s="233" t="s">
        <v>112</v>
      </c>
      <c r="E11" s="234">
        <v>2</v>
      </c>
      <c r="F11" s="206" t="s">
        <v>241</v>
      </c>
    </row>
    <row r="12" spans="1:6" ht="19.5" customHeight="1" x14ac:dyDescent="0.2">
      <c r="A12" s="618"/>
      <c r="B12" s="655" t="s">
        <v>5827</v>
      </c>
      <c r="C12" s="656"/>
      <c r="D12" s="233" t="s">
        <v>5944</v>
      </c>
      <c r="E12" s="234">
        <v>3</v>
      </c>
      <c r="F12" s="235" t="s">
        <v>242</v>
      </c>
    </row>
    <row r="13" spans="1:6" ht="19.5" customHeight="1" x14ac:dyDescent="0.2">
      <c r="A13" s="618"/>
      <c r="B13" s="600" t="s">
        <v>115</v>
      </c>
      <c r="C13" s="642" t="s">
        <v>116</v>
      </c>
      <c r="D13" s="233" t="s">
        <v>5945</v>
      </c>
      <c r="E13" s="234">
        <v>4</v>
      </c>
      <c r="F13" s="206" t="s">
        <v>243</v>
      </c>
    </row>
    <row r="14" spans="1:6" ht="19.5" customHeight="1" x14ac:dyDescent="0.2">
      <c r="A14" s="618"/>
      <c r="B14" s="649"/>
      <c r="C14" s="644"/>
      <c r="D14" s="651" t="s">
        <v>5946</v>
      </c>
      <c r="E14" s="653">
        <v>5</v>
      </c>
      <c r="F14" s="209" t="s">
        <v>244</v>
      </c>
    </row>
    <row r="15" spans="1:6" ht="19.5" customHeight="1" x14ac:dyDescent="0.2">
      <c r="A15" s="618"/>
      <c r="B15" s="649"/>
      <c r="C15" s="644"/>
      <c r="D15" s="652"/>
      <c r="E15" s="654"/>
      <c r="F15" s="232" t="s">
        <v>245</v>
      </c>
    </row>
    <row r="16" spans="1:6" ht="19.5" customHeight="1" x14ac:dyDescent="0.2">
      <c r="A16" s="618"/>
      <c r="B16" s="649"/>
      <c r="C16" s="644"/>
      <c r="D16" s="657" t="s">
        <v>5947</v>
      </c>
      <c r="E16" s="653">
        <v>6</v>
      </c>
      <c r="F16" s="207" t="s">
        <v>246</v>
      </c>
    </row>
    <row r="17" spans="1:6" ht="19.5" customHeight="1" x14ac:dyDescent="0.2">
      <c r="A17" s="618"/>
      <c r="B17" s="649"/>
      <c r="C17" s="646"/>
      <c r="D17" s="658"/>
      <c r="E17" s="654"/>
      <c r="F17" s="203" t="s">
        <v>247</v>
      </c>
    </row>
    <row r="18" spans="1:6" ht="19.5" customHeight="1" x14ac:dyDescent="0.2">
      <c r="A18" s="618"/>
      <c r="B18" s="649"/>
      <c r="C18" s="642" t="s">
        <v>117</v>
      </c>
      <c r="D18" s="651" t="s">
        <v>5762</v>
      </c>
      <c r="E18" s="653">
        <v>7</v>
      </c>
      <c r="F18" s="209" t="s">
        <v>248</v>
      </c>
    </row>
    <row r="19" spans="1:6" ht="19.5" customHeight="1" x14ac:dyDescent="0.2">
      <c r="A19" s="618"/>
      <c r="B19" s="649"/>
      <c r="C19" s="644"/>
      <c r="D19" s="652"/>
      <c r="E19" s="654"/>
      <c r="F19" s="232" t="s">
        <v>249</v>
      </c>
    </row>
    <row r="20" spans="1:6" ht="19.5" customHeight="1" x14ac:dyDescent="0.2">
      <c r="A20" s="618"/>
      <c r="B20" s="649"/>
      <c r="C20" s="644"/>
      <c r="D20" s="657" t="s">
        <v>5763</v>
      </c>
      <c r="E20" s="653">
        <v>8</v>
      </c>
      <c r="F20" s="207" t="s">
        <v>250</v>
      </c>
    </row>
    <row r="21" spans="1:6" ht="19.5" customHeight="1" x14ac:dyDescent="0.2">
      <c r="A21" s="618"/>
      <c r="B21" s="649"/>
      <c r="C21" s="644"/>
      <c r="D21" s="658"/>
      <c r="E21" s="654"/>
      <c r="F21" s="203" t="s">
        <v>5771</v>
      </c>
    </row>
    <row r="22" spans="1:6" ht="19.5" customHeight="1" x14ac:dyDescent="0.2">
      <c r="A22" s="618"/>
      <c r="B22" s="649"/>
      <c r="C22" s="644"/>
      <c r="D22" s="657" t="s">
        <v>5948</v>
      </c>
      <c r="E22" s="653">
        <v>9</v>
      </c>
      <c r="F22" s="209" t="s">
        <v>251</v>
      </c>
    </row>
    <row r="23" spans="1:6" ht="19.5" customHeight="1" x14ac:dyDescent="0.2">
      <c r="A23" s="618"/>
      <c r="B23" s="649"/>
      <c r="C23" s="644"/>
      <c r="D23" s="662"/>
      <c r="E23" s="663"/>
      <c r="F23" s="208" t="s">
        <v>252</v>
      </c>
    </row>
    <row r="24" spans="1:6" ht="19.5" customHeight="1" x14ac:dyDescent="0.2">
      <c r="A24" s="618"/>
      <c r="B24" s="649"/>
      <c r="C24" s="646"/>
      <c r="D24" s="658"/>
      <c r="E24" s="654"/>
      <c r="F24" s="232" t="s">
        <v>253</v>
      </c>
    </row>
    <row r="25" spans="1:6" ht="19.5" customHeight="1" x14ac:dyDescent="0.2">
      <c r="A25" s="618"/>
      <c r="B25" s="649"/>
      <c r="C25" s="656" t="s">
        <v>118</v>
      </c>
      <c r="D25" s="236" t="s">
        <v>5765</v>
      </c>
      <c r="E25" s="234">
        <v>10</v>
      </c>
      <c r="F25" s="206" t="s">
        <v>254</v>
      </c>
    </row>
    <row r="26" spans="1:6" ht="19.5" customHeight="1" x14ac:dyDescent="0.2">
      <c r="A26" s="618"/>
      <c r="B26" s="649"/>
      <c r="C26" s="656"/>
      <c r="D26" s="236" t="s">
        <v>5766</v>
      </c>
      <c r="E26" s="234">
        <v>11</v>
      </c>
      <c r="F26" s="202" t="s">
        <v>255</v>
      </c>
    </row>
    <row r="27" spans="1:6" ht="19.5" customHeight="1" x14ac:dyDescent="0.2">
      <c r="A27" s="618"/>
      <c r="B27" s="649"/>
      <c r="C27" s="656"/>
      <c r="D27" s="236" t="s">
        <v>5740</v>
      </c>
      <c r="E27" s="234">
        <v>12</v>
      </c>
      <c r="F27" s="206" t="s">
        <v>256</v>
      </c>
    </row>
    <row r="28" spans="1:6" ht="19.5" customHeight="1" x14ac:dyDescent="0.2">
      <c r="A28" s="618"/>
      <c r="B28" s="649"/>
      <c r="C28" s="642" t="s">
        <v>119</v>
      </c>
      <c r="D28" s="236" t="s">
        <v>5767</v>
      </c>
      <c r="E28" s="234">
        <v>13</v>
      </c>
      <c r="F28" s="202" t="s">
        <v>257</v>
      </c>
    </row>
    <row r="29" spans="1:6" ht="19.5" customHeight="1" x14ac:dyDescent="0.2">
      <c r="A29" s="618"/>
      <c r="B29" s="649"/>
      <c r="C29" s="644"/>
      <c r="D29" s="236" t="s">
        <v>5768</v>
      </c>
      <c r="E29" s="234">
        <v>14</v>
      </c>
      <c r="F29" s="206" t="s">
        <v>258</v>
      </c>
    </row>
    <row r="30" spans="1:6" ht="19.5" customHeight="1" x14ac:dyDescent="0.2">
      <c r="A30" s="618"/>
      <c r="B30" s="649"/>
      <c r="C30" s="644"/>
      <c r="D30" s="657" t="s">
        <v>5949</v>
      </c>
      <c r="E30" s="653">
        <v>15</v>
      </c>
      <c r="F30" s="209" t="s">
        <v>259</v>
      </c>
    </row>
    <row r="31" spans="1:6" ht="19.5" customHeight="1" x14ac:dyDescent="0.2">
      <c r="A31" s="618"/>
      <c r="B31" s="649"/>
      <c r="C31" s="644"/>
      <c r="D31" s="662"/>
      <c r="E31" s="663"/>
      <c r="F31" s="208" t="s">
        <v>260</v>
      </c>
    </row>
    <row r="32" spans="1:6" ht="19.5" customHeight="1" x14ac:dyDescent="0.2">
      <c r="A32" s="618"/>
      <c r="B32" s="649"/>
      <c r="C32" s="644"/>
      <c r="D32" s="662"/>
      <c r="E32" s="663"/>
      <c r="F32" s="208" t="s">
        <v>253</v>
      </c>
    </row>
    <row r="33" spans="1:6" ht="19.5" customHeight="1" x14ac:dyDescent="0.2">
      <c r="A33" s="618"/>
      <c r="B33" s="649"/>
      <c r="C33" s="646"/>
      <c r="D33" s="658"/>
      <c r="E33" s="654"/>
      <c r="F33" s="232" t="s">
        <v>261</v>
      </c>
    </row>
    <row r="34" spans="1:6" ht="19.5" customHeight="1" x14ac:dyDescent="0.2">
      <c r="A34" s="618"/>
      <c r="B34" s="649"/>
      <c r="C34" s="603" t="s">
        <v>120</v>
      </c>
      <c r="D34" s="651" t="s">
        <v>121</v>
      </c>
      <c r="E34" s="609">
        <v>16</v>
      </c>
      <c r="F34" s="207" t="s">
        <v>5772</v>
      </c>
    </row>
    <row r="35" spans="1:6" ht="19.5" customHeight="1" x14ac:dyDescent="0.2">
      <c r="A35" s="618"/>
      <c r="B35" s="650"/>
      <c r="C35" s="605"/>
      <c r="D35" s="652"/>
      <c r="E35" s="611"/>
      <c r="F35" s="203" t="s">
        <v>5773</v>
      </c>
    </row>
    <row r="36" spans="1:6" ht="15" customHeight="1" x14ac:dyDescent="0.2">
      <c r="B36" s="6"/>
      <c r="C36" s="6"/>
      <c r="D36" s="60"/>
      <c r="E36" s="7"/>
    </row>
    <row r="37" spans="1:6" ht="15" customHeight="1" x14ac:dyDescent="0.2">
      <c r="A37" s="222" t="s">
        <v>5932</v>
      </c>
      <c r="B37" s="225"/>
      <c r="C37" s="226"/>
      <c r="D37" s="227"/>
      <c r="E37" s="228"/>
      <c r="F37" s="225"/>
    </row>
    <row r="38" spans="1:6" ht="19.5" customHeight="1" x14ac:dyDescent="0.2">
      <c r="A38" s="200" t="s">
        <v>178</v>
      </c>
      <c r="B38" s="647" t="s">
        <v>107</v>
      </c>
      <c r="C38" s="648"/>
      <c r="D38" s="201" t="s">
        <v>108</v>
      </c>
      <c r="E38" s="195" t="s">
        <v>5919</v>
      </c>
      <c r="F38" s="200" t="s">
        <v>5962</v>
      </c>
    </row>
    <row r="39" spans="1:6" ht="19.5" customHeight="1" x14ac:dyDescent="0.2">
      <c r="A39" s="619" t="s">
        <v>5930</v>
      </c>
      <c r="B39" s="655" t="s">
        <v>5928</v>
      </c>
      <c r="C39" s="656"/>
      <c r="D39" s="229" t="s">
        <v>5921</v>
      </c>
      <c r="E39" s="197">
        <v>17</v>
      </c>
      <c r="F39" s="206" t="s">
        <v>262</v>
      </c>
    </row>
    <row r="40" spans="1:6" ht="19.5" customHeight="1" x14ac:dyDescent="0.2">
      <c r="A40" s="619"/>
      <c r="B40" s="655"/>
      <c r="C40" s="656"/>
      <c r="D40" s="229" t="s">
        <v>5922</v>
      </c>
      <c r="E40" s="197">
        <v>18</v>
      </c>
      <c r="F40" s="206" t="s">
        <v>5950</v>
      </c>
    </row>
    <row r="41" spans="1:6" ht="19.5" customHeight="1" x14ac:dyDescent="0.2">
      <c r="A41" s="619"/>
      <c r="B41" s="655"/>
      <c r="C41" s="656"/>
      <c r="D41" s="229" t="s">
        <v>5923</v>
      </c>
      <c r="E41" s="197">
        <v>19</v>
      </c>
      <c r="F41" s="206" t="s">
        <v>5951</v>
      </c>
    </row>
    <row r="42" spans="1:6" ht="19.5" customHeight="1" x14ac:dyDescent="0.2">
      <c r="A42" s="619"/>
      <c r="B42" s="655"/>
      <c r="C42" s="656"/>
      <c r="D42" s="229" t="s">
        <v>5924</v>
      </c>
      <c r="E42" s="197">
        <v>20</v>
      </c>
      <c r="F42" s="196" t="s">
        <v>5936</v>
      </c>
    </row>
    <row r="43" spans="1:6" ht="19.5" customHeight="1" x14ac:dyDescent="0.2">
      <c r="A43" s="619"/>
      <c r="B43" s="655"/>
      <c r="C43" s="656"/>
      <c r="D43" s="229" t="s">
        <v>5925</v>
      </c>
      <c r="E43" s="197">
        <v>21</v>
      </c>
      <c r="F43" s="206" t="s">
        <v>5952</v>
      </c>
    </row>
    <row r="44" spans="1:6" ht="19.5" customHeight="1" x14ac:dyDescent="0.2">
      <c r="A44" s="619"/>
      <c r="B44" s="655"/>
      <c r="C44" s="656"/>
      <c r="D44" s="229" t="s">
        <v>5926</v>
      </c>
      <c r="E44" s="197">
        <v>22</v>
      </c>
      <c r="F44" s="206" t="s">
        <v>5953</v>
      </c>
    </row>
    <row r="45" spans="1:6" ht="19.5" customHeight="1" x14ac:dyDescent="0.2">
      <c r="A45" s="619"/>
      <c r="B45" s="655"/>
      <c r="C45" s="656"/>
      <c r="D45" s="229" t="s">
        <v>163</v>
      </c>
      <c r="E45" s="197">
        <v>23</v>
      </c>
      <c r="F45" s="212" t="s">
        <v>263</v>
      </c>
    </row>
    <row r="46" spans="1:6" ht="15" customHeight="1" x14ac:dyDescent="0.2">
      <c r="B46" s="2"/>
      <c r="C46" s="2"/>
      <c r="D46" s="59"/>
      <c r="E46" s="4"/>
    </row>
    <row r="47" spans="1:6" ht="19.5" customHeight="1" x14ac:dyDescent="0.2">
      <c r="A47" s="223" t="s">
        <v>125</v>
      </c>
      <c r="C47" s="2"/>
      <c r="D47" s="59"/>
      <c r="E47" s="4"/>
    </row>
    <row r="48" spans="1:6" ht="19.5" customHeight="1" x14ac:dyDescent="0.2">
      <c r="A48" s="224" t="s">
        <v>5933</v>
      </c>
      <c r="C48" s="2"/>
      <c r="D48" s="59"/>
      <c r="E48" s="4"/>
    </row>
    <row r="49" spans="1:6" ht="19" x14ac:dyDescent="0.2">
      <c r="A49" s="200" t="s">
        <v>178</v>
      </c>
      <c r="B49" s="647" t="s">
        <v>107</v>
      </c>
      <c r="C49" s="648"/>
      <c r="D49" s="201" t="s">
        <v>108</v>
      </c>
      <c r="E49" s="195" t="s">
        <v>5918</v>
      </c>
      <c r="F49" s="200" t="s">
        <v>5962</v>
      </c>
    </row>
    <row r="50" spans="1:6" ht="18.75" customHeight="1" x14ac:dyDescent="0.2">
      <c r="A50" s="619" t="s">
        <v>5939</v>
      </c>
      <c r="B50" s="600" t="s">
        <v>5955</v>
      </c>
      <c r="C50" s="600" t="s">
        <v>127</v>
      </c>
      <c r="D50" s="612" t="s">
        <v>128</v>
      </c>
      <c r="E50" s="637">
        <v>24</v>
      </c>
      <c r="F50" s="202" t="s">
        <v>5774</v>
      </c>
    </row>
    <row r="51" spans="1:6" ht="18.75" customHeight="1" x14ac:dyDescent="0.2">
      <c r="A51" s="619"/>
      <c r="B51" s="601"/>
      <c r="C51" s="601"/>
      <c r="D51" s="614"/>
      <c r="E51" s="638"/>
      <c r="F51" s="203" t="s">
        <v>5775</v>
      </c>
    </row>
    <row r="52" spans="1:6" ht="18.75" customHeight="1" x14ac:dyDescent="0.2">
      <c r="A52" s="619"/>
      <c r="B52" s="601"/>
      <c r="C52" s="601"/>
      <c r="D52" s="659" t="s">
        <v>129</v>
      </c>
      <c r="E52" s="637">
        <v>25</v>
      </c>
      <c r="F52" s="202" t="s">
        <v>5776</v>
      </c>
    </row>
    <row r="53" spans="1:6" ht="18.75" customHeight="1" x14ac:dyDescent="0.2">
      <c r="A53" s="619"/>
      <c r="B53" s="601"/>
      <c r="C53" s="601"/>
      <c r="D53" s="660"/>
      <c r="E53" s="638"/>
      <c r="F53" s="203" t="s">
        <v>5777</v>
      </c>
    </row>
    <row r="54" spans="1:6" ht="18.75" customHeight="1" x14ac:dyDescent="0.2">
      <c r="A54" s="619"/>
      <c r="B54" s="601"/>
      <c r="C54" s="601"/>
      <c r="D54" s="612" t="s">
        <v>130</v>
      </c>
      <c r="E54" s="637">
        <v>26</v>
      </c>
      <c r="F54" s="202" t="s">
        <v>5778</v>
      </c>
    </row>
    <row r="55" spans="1:6" ht="18.75" customHeight="1" x14ac:dyDescent="0.2">
      <c r="A55" s="619"/>
      <c r="B55" s="601"/>
      <c r="C55" s="601"/>
      <c r="D55" s="614"/>
      <c r="E55" s="638"/>
      <c r="F55" s="203" t="s">
        <v>5779</v>
      </c>
    </row>
    <row r="56" spans="1:6" ht="18.75" customHeight="1" x14ac:dyDescent="0.2">
      <c r="A56" s="619"/>
      <c r="B56" s="601"/>
      <c r="C56" s="601"/>
      <c r="D56" s="612" t="s">
        <v>131</v>
      </c>
      <c r="E56" s="637">
        <v>27</v>
      </c>
      <c r="F56" s="202" t="s">
        <v>5780</v>
      </c>
    </row>
    <row r="57" spans="1:6" ht="18.75" customHeight="1" x14ac:dyDescent="0.2">
      <c r="A57" s="619"/>
      <c r="B57" s="601"/>
      <c r="C57" s="602"/>
      <c r="D57" s="614"/>
      <c r="E57" s="638"/>
      <c r="F57" s="203" t="s">
        <v>5781</v>
      </c>
    </row>
    <row r="58" spans="1:6" ht="18.75" customHeight="1" x14ac:dyDescent="0.2">
      <c r="A58" s="619"/>
      <c r="B58" s="601"/>
      <c r="C58" s="204" t="s">
        <v>111</v>
      </c>
      <c r="D58" s="205" t="s">
        <v>112</v>
      </c>
      <c r="E58" s="197">
        <v>28</v>
      </c>
      <c r="F58" s="206" t="s">
        <v>241</v>
      </c>
    </row>
    <row r="59" spans="1:6" ht="18.75" customHeight="1" x14ac:dyDescent="0.2">
      <c r="A59" s="619"/>
      <c r="B59" s="641" t="s">
        <v>5827</v>
      </c>
      <c r="C59" s="642"/>
      <c r="D59" s="612" t="s">
        <v>132</v>
      </c>
      <c r="E59" s="637">
        <v>29</v>
      </c>
      <c r="F59" s="207" t="s">
        <v>5895</v>
      </c>
    </row>
    <row r="60" spans="1:6" ht="18.75" customHeight="1" x14ac:dyDescent="0.2">
      <c r="A60" s="619"/>
      <c r="B60" s="643"/>
      <c r="C60" s="644"/>
      <c r="D60" s="613"/>
      <c r="E60" s="639"/>
      <c r="F60" s="208" t="s">
        <v>264</v>
      </c>
    </row>
    <row r="61" spans="1:6" ht="38" x14ac:dyDescent="0.2">
      <c r="A61" s="619"/>
      <c r="B61" s="645"/>
      <c r="C61" s="646"/>
      <c r="D61" s="614"/>
      <c r="E61" s="638"/>
      <c r="F61" s="203" t="s">
        <v>5954</v>
      </c>
    </row>
    <row r="62" spans="1:6" ht="18.75" customHeight="1" x14ac:dyDescent="0.2">
      <c r="A62" s="619"/>
      <c r="B62" s="600" t="s">
        <v>115</v>
      </c>
      <c r="C62" s="642" t="s">
        <v>133</v>
      </c>
      <c r="D62" s="612" t="s">
        <v>134</v>
      </c>
      <c r="E62" s="637">
        <v>30</v>
      </c>
      <c r="F62" s="207" t="s">
        <v>265</v>
      </c>
    </row>
    <row r="63" spans="1:6" ht="18.75" customHeight="1" x14ac:dyDescent="0.2">
      <c r="A63" s="619"/>
      <c r="B63" s="601"/>
      <c r="C63" s="644"/>
      <c r="D63" s="613"/>
      <c r="E63" s="639"/>
      <c r="F63" s="208" t="s">
        <v>266</v>
      </c>
    </row>
    <row r="64" spans="1:6" ht="18.75" customHeight="1" x14ac:dyDescent="0.2">
      <c r="A64" s="619"/>
      <c r="B64" s="601"/>
      <c r="C64" s="644"/>
      <c r="D64" s="613"/>
      <c r="E64" s="639"/>
      <c r="F64" s="209" t="s">
        <v>267</v>
      </c>
    </row>
    <row r="65" spans="1:6" ht="18.75" customHeight="1" x14ac:dyDescent="0.2">
      <c r="A65" s="619"/>
      <c r="B65" s="601"/>
      <c r="C65" s="644"/>
      <c r="D65" s="613"/>
      <c r="E65" s="639"/>
      <c r="F65" s="208" t="s">
        <v>268</v>
      </c>
    </row>
    <row r="66" spans="1:6" ht="18.75" customHeight="1" x14ac:dyDescent="0.2">
      <c r="A66" s="619"/>
      <c r="B66" s="601"/>
      <c r="C66" s="644"/>
      <c r="D66" s="613"/>
      <c r="E66" s="639"/>
      <c r="F66" s="208" t="s">
        <v>269</v>
      </c>
    </row>
    <row r="67" spans="1:6" ht="18.75" customHeight="1" x14ac:dyDescent="0.2">
      <c r="A67" s="619"/>
      <c r="B67" s="601"/>
      <c r="C67" s="644"/>
      <c r="D67" s="613"/>
      <c r="E67" s="639"/>
      <c r="F67" s="208" t="s">
        <v>270</v>
      </c>
    </row>
    <row r="68" spans="1:6" ht="18.75" customHeight="1" x14ac:dyDescent="0.2">
      <c r="A68" s="619"/>
      <c r="B68" s="601"/>
      <c r="C68" s="646"/>
      <c r="D68" s="614"/>
      <c r="E68" s="638"/>
      <c r="F68" s="203" t="s">
        <v>271</v>
      </c>
    </row>
    <row r="69" spans="1:6" ht="18.75" customHeight="1" x14ac:dyDescent="0.2">
      <c r="A69" s="619"/>
      <c r="B69" s="601"/>
      <c r="C69" s="642" t="s">
        <v>135</v>
      </c>
      <c r="D69" s="612" t="s">
        <v>136</v>
      </c>
      <c r="E69" s="637">
        <v>31</v>
      </c>
      <c r="F69" s="207" t="s">
        <v>272</v>
      </c>
    </row>
    <row r="70" spans="1:6" ht="18.75" customHeight="1" x14ac:dyDescent="0.2">
      <c r="A70" s="619"/>
      <c r="B70" s="601"/>
      <c r="C70" s="644"/>
      <c r="D70" s="613"/>
      <c r="E70" s="639"/>
      <c r="F70" s="208" t="s">
        <v>273</v>
      </c>
    </row>
    <row r="71" spans="1:6" ht="18.75" customHeight="1" x14ac:dyDescent="0.2">
      <c r="A71" s="619"/>
      <c r="B71" s="601"/>
      <c r="C71" s="644"/>
      <c r="D71" s="613"/>
      <c r="E71" s="639"/>
      <c r="F71" s="208" t="s">
        <v>274</v>
      </c>
    </row>
    <row r="72" spans="1:6" ht="18.75" customHeight="1" x14ac:dyDescent="0.2">
      <c r="A72" s="619"/>
      <c r="B72" s="601"/>
      <c r="C72" s="644"/>
      <c r="D72" s="613"/>
      <c r="E72" s="639"/>
      <c r="F72" s="208" t="s">
        <v>275</v>
      </c>
    </row>
    <row r="73" spans="1:6" ht="18.75" customHeight="1" x14ac:dyDescent="0.2">
      <c r="A73" s="619"/>
      <c r="B73" s="601"/>
      <c r="C73" s="644"/>
      <c r="D73" s="613"/>
      <c r="E73" s="639"/>
      <c r="F73" s="208" t="s">
        <v>5782</v>
      </c>
    </row>
    <row r="74" spans="1:6" ht="18.75" customHeight="1" x14ac:dyDescent="0.2">
      <c r="A74" s="619"/>
      <c r="B74" s="601"/>
      <c r="C74" s="644"/>
      <c r="D74" s="613"/>
      <c r="E74" s="639"/>
      <c r="F74" s="208" t="s">
        <v>276</v>
      </c>
    </row>
    <row r="75" spans="1:6" ht="18.75" customHeight="1" x14ac:dyDescent="0.2">
      <c r="A75" s="619"/>
      <c r="B75" s="601"/>
      <c r="C75" s="644"/>
      <c r="D75" s="613"/>
      <c r="E75" s="639"/>
      <c r="F75" s="208" t="s">
        <v>277</v>
      </c>
    </row>
    <row r="76" spans="1:6" ht="18.75" customHeight="1" x14ac:dyDescent="0.2">
      <c r="A76" s="619"/>
      <c r="B76" s="601"/>
      <c r="C76" s="644"/>
      <c r="D76" s="613"/>
      <c r="E76" s="639"/>
      <c r="F76" s="208" t="s">
        <v>5783</v>
      </c>
    </row>
    <row r="77" spans="1:6" ht="18.75" customHeight="1" x14ac:dyDescent="0.2">
      <c r="A77" s="619"/>
      <c r="B77" s="601"/>
      <c r="C77" s="644"/>
      <c r="D77" s="613"/>
      <c r="E77" s="639"/>
      <c r="F77" s="208" t="s">
        <v>5784</v>
      </c>
    </row>
    <row r="78" spans="1:6" ht="18.75" customHeight="1" x14ac:dyDescent="0.2">
      <c r="A78" s="619"/>
      <c r="B78" s="601"/>
      <c r="C78" s="644"/>
      <c r="D78" s="613"/>
      <c r="E78" s="639"/>
      <c r="F78" s="208" t="s">
        <v>278</v>
      </c>
    </row>
    <row r="79" spans="1:6" ht="18.75" customHeight="1" x14ac:dyDescent="0.2">
      <c r="A79" s="619"/>
      <c r="B79" s="601"/>
      <c r="C79" s="644"/>
      <c r="D79" s="613"/>
      <c r="E79" s="639"/>
      <c r="F79" s="208" t="s">
        <v>279</v>
      </c>
    </row>
    <row r="80" spans="1:6" ht="18.75" customHeight="1" x14ac:dyDescent="0.2">
      <c r="A80" s="619"/>
      <c r="B80" s="601"/>
      <c r="C80" s="644"/>
      <c r="D80" s="613"/>
      <c r="E80" s="639"/>
      <c r="F80" s="209" t="s">
        <v>280</v>
      </c>
    </row>
    <row r="81" spans="1:6" ht="18.75" customHeight="1" x14ac:dyDescent="0.2">
      <c r="A81" s="619"/>
      <c r="B81" s="601"/>
      <c r="C81" s="644"/>
      <c r="D81" s="613"/>
      <c r="E81" s="639"/>
      <c r="F81" s="208" t="s">
        <v>5785</v>
      </c>
    </row>
    <row r="82" spans="1:6" ht="18.75" customHeight="1" x14ac:dyDescent="0.2">
      <c r="A82" s="619"/>
      <c r="B82" s="601"/>
      <c r="C82" s="644"/>
      <c r="D82" s="613"/>
      <c r="E82" s="639"/>
      <c r="F82" s="208" t="s">
        <v>281</v>
      </c>
    </row>
    <row r="83" spans="1:6" ht="18.75" customHeight="1" x14ac:dyDescent="0.2">
      <c r="A83" s="619"/>
      <c r="B83" s="601"/>
      <c r="C83" s="644"/>
      <c r="D83" s="613"/>
      <c r="E83" s="639"/>
      <c r="F83" s="208" t="s">
        <v>282</v>
      </c>
    </row>
    <row r="84" spans="1:6" ht="18.75" customHeight="1" x14ac:dyDescent="0.2">
      <c r="A84" s="619"/>
      <c r="B84" s="601"/>
      <c r="C84" s="646"/>
      <c r="D84" s="614"/>
      <c r="E84" s="638"/>
      <c r="F84" s="203" t="s">
        <v>291</v>
      </c>
    </row>
    <row r="85" spans="1:6" ht="18.75" customHeight="1" x14ac:dyDescent="0.2">
      <c r="A85" s="619"/>
      <c r="B85" s="601"/>
      <c r="C85" s="642" t="s">
        <v>137</v>
      </c>
      <c r="D85" s="606" t="s">
        <v>138</v>
      </c>
      <c r="E85" s="637">
        <v>32</v>
      </c>
      <c r="F85" s="207" t="s">
        <v>283</v>
      </c>
    </row>
    <row r="86" spans="1:6" ht="18.75" customHeight="1" x14ac:dyDescent="0.2">
      <c r="A86" s="619"/>
      <c r="B86" s="601"/>
      <c r="C86" s="644"/>
      <c r="D86" s="607"/>
      <c r="E86" s="639"/>
      <c r="F86" s="208" t="s">
        <v>284</v>
      </c>
    </row>
    <row r="87" spans="1:6" ht="18.75" customHeight="1" x14ac:dyDescent="0.2">
      <c r="A87" s="619"/>
      <c r="B87" s="601"/>
      <c r="C87" s="644"/>
      <c r="D87" s="607"/>
      <c r="E87" s="639"/>
      <c r="F87" s="208" t="s">
        <v>5786</v>
      </c>
    </row>
    <row r="88" spans="1:6" ht="18.75" customHeight="1" x14ac:dyDescent="0.2">
      <c r="A88" s="619"/>
      <c r="B88" s="601"/>
      <c r="C88" s="644"/>
      <c r="D88" s="607"/>
      <c r="E88" s="639"/>
      <c r="F88" s="208" t="s">
        <v>5787</v>
      </c>
    </row>
    <row r="89" spans="1:6" ht="18.75" customHeight="1" x14ac:dyDescent="0.2">
      <c r="A89" s="619"/>
      <c r="B89" s="601"/>
      <c r="C89" s="644"/>
      <c r="D89" s="607"/>
      <c r="E89" s="639"/>
      <c r="F89" s="209" t="s">
        <v>285</v>
      </c>
    </row>
    <row r="90" spans="1:6" ht="18.75" customHeight="1" x14ac:dyDescent="0.2">
      <c r="A90" s="619"/>
      <c r="B90" s="601"/>
      <c r="C90" s="644"/>
      <c r="D90" s="607"/>
      <c r="E90" s="639"/>
      <c r="F90" s="208" t="s">
        <v>286</v>
      </c>
    </row>
    <row r="91" spans="1:6" ht="18.75" customHeight="1" x14ac:dyDescent="0.2">
      <c r="A91" s="619"/>
      <c r="B91" s="601"/>
      <c r="C91" s="644"/>
      <c r="D91" s="607"/>
      <c r="E91" s="639"/>
      <c r="F91" s="208" t="s">
        <v>287</v>
      </c>
    </row>
    <row r="92" spans="1:6" ht="18.75" customHeight="1" x14ac:dyDescent="0.2">
      <c r="A92" s="619"/>
      <c r="B92" s="601"/>
      <c r="C92" s="646"/>
      <c r="D92" s="608"/>
      <c r="E92" s="638"/>
      <c r="F92" s="203" t="s">
        <v>5788</v>
      </c>
    </row>
    <row r="93" spans="1:6" ht="18.75" customHeight="1" x14ac:dyDescent="0.2">
      <c r="A93" s="619"/>
      <c r="B93" s="601"/>
      <c r="C93" s="600" t="s">
        <v>119</v>
      </c>
      <c r="D93" s="606" t="s">
        <v>139</v>
      </c>
      <c r="E93" s="637">
        <v>33</v>
      </c>
      <c r="F93" s="207" t="s">
        <v>288</v>
      </c>
    </row>
    <row r="94" spans="1:6" ht="18.75" customHeight="1" x14ac:dyDescent="0.2">
      <c r="A94" s="619"/>
      <c r="B94" s="601"/>
      <c r="C94" s="601"/>
      <c r="D94" s="607"/>
      <c r="E94" s="639"/>
      <c r="F94" s="208" t="s">
        <v>289</v>
      </c>
    </row>
    <row r="95" spans="1:6" ht="18.75" customHeight="1" x14ac:dyDescent="0.2">
      <c r="A95" s="619"/>
      <c r="B95" s="601"/>
      <c r="C95" s="601"/>
      <c r="D95" s="607"/>
      <c r="E95" s="639"/>
      <c r="F95" s="208" t="s">
        <v>290</v>
      </c>
    </row>
    <row r="96" spans="1:6" ht="18.75" customHeight="1" x14ac:dyDescent="0.2">
      <c r="A96" s="619"/>
      <c r="B96" s="601"/>
      <c r="C96" s="601"/>
      <c r="D96" s="607"/>
      <c r="E96" s="639"/>
      <c r="F96" s="208" t="s">
        <v>5896</v>
      </c>
    </row>
    <row r="97" spans="1:6" ht="18.75" customHeight="1" x14ac:dyDescent="0.2">
      <c r="A97" s="619"/>
      <c r="B97" s="601"/>
      <c r="C97" s="601"/>
      <c r="D97" s="607"/>
      <c r="E97" s="639"/>
      <c r="F97" s="208" t="s">
        <v>5789</v>
      </c>
    </row>
    <row r="98" spans="1:6" ht="18.75" customHeight="1" x14ac:dyDescent="0.2">
      <c r="A98" s="619"/>
      <c r="B98" s="601"/>
      <c r="C98" s="601"/>
      <c r="D98" s="607"/>
      <c r="E98" s="639"/>
      <c r="F98" s="208" t="s">
        <v>5790</v>
      </c>
    </row>
    <row r="99" spans="1:6" ht="18.75" customHeight="1" x14ac:dyDescent="0.2">
      <c r="A99" s="619"/>
      <c r="B99" s="601"/>
      <c r="C99" s="601"/>
      <c r="D99" s="607"/>
      <c r="E99" s="639"/>
      <c r="F99" s="209" t="s">
        <v>5791</v>
      </c>
    </row>
    <row r="100" spans="1:6" ht="18.75" customHeight="1" x14ac:dyDescent="0.2">
      <c r="A100" s="619"/>
      <c r="B100" s="602"/>
      <c r="C100" s="602"/>
      <c r="D100" s="608"/>
      <c r="E100" s="638"/>
      <c r="F100" s="203" t="s">
        <v>291</v>
      </c>
    </row>
    <row r="101" spans="1:6" ht="15" customHeight="1" x14ac:dyDescent="0.2">
      <c r="B101" s="2"/>
      <c r="C101" s="2"/>
      <c r="D101" s="59"/>
      <c r="E101" s="8"/>
    </row>
    <row r="102" spans="1:6" ht="19.5" customHeight="1" x14ac:dyDescent="0.2">
      <c r="A102" s="222" t="s">
        <v>5934</v>
      </c>
      <c r="C102" s="2"/>
      <c r="D102" s="61"/>
      <c r="E102" s="4"/>
    </row>
    <row r="103" spans="1:6" ht="19.5" customHeight="1" x14ac:dyDescent="0.2">
      <c r="A103" s="615" t="s">
        <v>178</v>
      </c>
      <c r="B103" s="633" t="s">
        <v>107</v>
      </c>
      <c r="C103" s="629"/>
      <c r="D103" s="631" t="s">
        <v>123</v>
      </c>
      <c r="E103" s="635" t="s">
        <v>5918</v>
      </c>
      <c r="F103" s="615" t="s">
        <v>5962</v>
      </c>
    </row>
    <row r="104" spans="1:6" ht="19.5" customHeight="1" x14ac:dyDescent="0.2">
      <c r="A104" s="615"/>
      <c r="B104" s="210"/>
      <c r="C104" s="201" t="s">
        <v>141</v>
      </c>
      <c r="D104" s="640"/>
      <c r="E104" s="636"/>
      <c r="F104" s="615"/>
    </row>
    <row r="105" spans="1:6" ht="18.75" customHeight="1" x14ac:dyDescent="0.2">
      <c r="A105" s="619" t="s">
        <v>5939</v>
      </c>
      <c r="B105" s="630" t="s">
        <v>111</v>
      </c>
      <c r="C105" s="211" t="s">
        <v>98</v>
      </c>
      <c r="D105" s="204" t="s">
        <v>179</v>
      </c>
      <c r="E105" s="197">
        <v>34</v>
      </c>
      <c r="F105" s="212" t="s">
        <v>292</v>
      </c>
    </row>
    <row r="106" spans="1:6" ht="18.75" customHeight="1" x14ac:dyDescent="0.2">
      <c r="A106" s="619"/>
      <c r="B106" s="630"/>
      <c r="C106" s="600" t="s">
        <v>142</v>
      </c>
      <c r="D106" s="612" t="s">
        <v>180</v>
      </c>
      <c r="E106" s="637">
        <v>35</v>
      </c>
      <c r="F106" s="213" t="s">
        <v>293</v>
      </c>
    </row>
    <row r="107" spans="1:6" ht="18.75" customHeight="1" x14ac:dyDescent="0.2">
      <c r="A107" s="619"/>
      <c r="B107" s="630"/>
      <c r="C107" s="602"/>
      <c r="D107" s="614"/>
      <c r="E107" s="638"/>
      <c r="F107" s="214" t="s">
        <v>294</v>
      </c>
    </row>
    <row r="108" spans="1:6" ht="38.25" customHeight="1" x14ac:dyDescent="0.2">
      <c r="A108" s="619"/>
      <c r="B108" s="630"/>
      <c r="C108" s="211" t="s">
        <v>5937</v>
      </c>
      <c r="D108" s="204" t="s">
        <v>5959</v>
      </c>
      <c r="E108" s="197">
        <v>36</v>
      </c>
      <c r="F108" s="206" t="s">
        <v>5792</v>
      </c>
    </row>
    <row r="109" spans="1:6" ht="18.75" customHeight="1" x14ac:dyDescent="0.2">
      <c r="A109" s="619"/>
      <c r="B109" s="630"/>
      <c r="C109" s="600" t="s">
        <v>5938</v>
      </c>
      <c r="D109" s="612" t="s">
        <v>5958</v>
      </c>
      <c r="E109" s="637">
        <v>37</v>
      </c>
      <c r="F109" s="213" t="s">
        <v>295</v>
      </c>
    </row>
    <row r="110" spans="1:6" ht="18.75" customHeight="1" x14ac:dyDescent="0.2">
      <c r="A110" s="619"/>
      <c r="B110" s="630"/>
      <c r="C110" s="602"/>
      <c r="D110" s="614"/>
      <c r="E110" s="638"/>
      <c r="F110" s="214" t="s">
        <v>296</v>
      </c>
    </row>
    <row r="111" spans="1:6" ht="18" customHeight="1" x14ac:dyDescent="0.2">
      <c r="A111" s="619"/>
      <c r="B111" s="630"/>
      <c r="C111" s="211" t="s">
        <v>145</v>
      </c>
      <c r="D111" s="204" t="s">
        <v>183</v>
      </c>
      <c r="E111" s="197">
        <v>38</v>
      </c>
      <c r="F111" s="215" t="s">
        <v>297</v>
      </c>
    </row>
    <row r="112" spans="1:6" ht="18" customHeight="1" x14ac:dyDescent="0.2">
      <c r="A112" s="619"/>
      <c r="B112" s="630" t="s">
        <v>115</v>
      </c>
      <c r="C112" s="603" t="s">
        <v>98</v>
      </c>
      <c r="D112" s="204" t="s">
        <v>184</v>
      </c>
      <c r="E112" s="197">
        <v>39</v>
      </c>
      <c r="F112" s="212" t="s">
        <v>53</v>
      </c>
    </row>
    <row r="113" spans="1:6" ht="18" customHeight="1" x14ac:dyDescent="0.2">
      <c r="A113" s="619"/>
      <c r="B113" s="630"/>
      <c r="C113" s="604"/>
      <c r="D113" s="204" t="s">
        <v>185</v>
      </c>
      <c r="E113" s="197">
        <v>40</v>
      </c>
      <c r="F113" s="216" t="s">
        <v>52</v>
      </c>
    </row>
    <row r="114" spans="1:6" ht="18" customHeight="1" x14ac:dyDescent="0.2">
      <c r="A114" s="619"/>
      <c r="B114" s="630"/>
      <c r="C114" s="604"/>
      <c r="D114" s="612" t="s">
        <v>5744</v>
      </c>
      <c r="E114" s="637">
        <v>41</v>
      </c>
      <c r="F114" s="213" t="s">
        <v>5793</v>
      </c>
    </row>
    <row r="115" spans="1:6" ht="18" customHeight="1" x14ac:dyDescent="0.2">
      <c r="A115" s="619"/>
      <c r="B115" s="630"/>
      <c r="C115" s="604"/>
      <c r="D115" s="613"/>
      <c r="E115" s="639"/>
      <c r="F115" s="217" t="s">
        <v>298</v>
      </c>
    </row>
    <row r="116" spans="1:6" ht="18" customHeight="1" x14ac:dyDescent="0.2">
      <c r="A116" s="619"/>
      <c r="B116" s="630"/>
      <c r="C116" s="604"/>
      <c r="D116" s="613"/>
      <c r="E116" s="639"/>
      <c r="F116" s="217" t="s">
        <v>299</v>
      </c>
    </row>
    <row r="117" spans="1:6" ht="18" customHeight="1" x14ac:dyDescent="0.2">
      <c r="A117" s="619"/>
      <c r="B117" s="630"/>
      <c r="C117" s="604"/>
      <c r="D117" s="613"/>
      <c r="E117" s="639"/>
      <c r="F117" s="217" t="s">
        <v>300</v>
      </c>
    </row>
    <row r="118" spans="1:6" ht="18" customHeight="1" x14ac:dyDescent="0.2">
      <c r="A118" s="619"/>
      <c r="B118" s="630"/>
      <c r="C118" s="605"/>
      <c r="D118" s="614"/>
      <c r="E118" s="638"/>
      <c r="F118" s="214" t="s">
        <v>301</v>
      </c>
    </row>
    <row r="119" spans="1:6" ht="18" customHeight="1" x14ac:dyDescent="0.2">
      <c r="A119" s="619"/>
      <c r="B119" s="630"/>
      <c r="C119" s="603" t="s">
        <v>146</v>
      </c>
      <c r="D119" s="204" t="s">
        <v>186</v>
      </c>
      <c r="E119" s="197">
        <v>42</v>
      </c>
      <c r="F119" s="212" t="s">
        <v>51</v>
      </c>
    </row>
    <row r="120" spans="1:6" ht="18" customHeight="1" x14ac:dyDescent="0.2">
      <c r="A120" s="619"/>
      <c r="B120" s="630"/>
      <c r="C120" s="604"/>
      <c r="D120" s="612" t="s">
        <v>164</v>
      </c>
      <c r="E120" s="637">
        <v>43</v>
      </c>
      <c r="F120" s="213" t="s">
        <v>306</v>
      </c>
    </row>
    <row r="121" spans="1:6" ht="18" customHeight="1" x14ac:dyDescent="0.2">
      <c r="A121" s="619"/>
      <c r="B121" s="630"/>
      <c r="C121" s="604"/>
      <c r="D121" s="613"/>
      <c r="E121" s="639"/>
      <c r="F121" s="218" t="s">
        <v>5794</v>
      </c>
    </row>
    <row r="122" spans="1:6" ht="18" customHeight="1" x14ac:dyDescent="0.2">
      <c r="A122" s="619"/>
      <c r="B122" s="630"/>
      <c r="C122" s="604"/>
      <c r="D122" s="614"/>
      <c r="E122" s="638"/>
      <c r="F122" s="214" t="s">
        <v>302</v>
      </c>
    </row>
    <row r="123" spans="1:6" ht="18" customHeight="1" x14ac:dyDescent="0.2">
      <c r="A123" s="619"/>
      <c r="B123" s="630"/>
      <c r="C123" s="604"/>
      <c r="D123" s="612" t="s">
        <v>5745</v>
      </c>
      <c r="E123" s="637">
        <v>44</v>
      </c>
      <c r="F123" s="213" t="s">
        <v>303</v>
      </c>
    </row>
    <row r="124" spans="1:6" ht="18" customHeight="1" x14ac:dyDescent="0.2">
      <c r="A124" s="619"/>
      <c r="B124" s="630"/>
      <c r="C124" s="604"/>
      <c r="D124" s="613"/>
      <c r="E124" s="639"/>
      <c r="F124" s="217" t="s">
        <v>5795</v>
      </c>
    </row>
    <row r="125" spans="1:6" ht="18" customHeight="1" x14ac:dyDescent="0.2">
      <c r="A125" s="619"/>
      <c r="B125" s="630"/>
      <c r="C125" s="604"/>
      <c r="D125" s="613"/>
      <c r="E125" s="639"/>
      <c r="F125" s="217" t="s">
        <v>304</v>
      </c>
    </row>
    <row r="126" spans="1:6" ht="18" customHeight="1" x14ac:dyDescent="0.2">
      <c r="A126" s="619"/>
      <c r="B126" s="630"/>
      <c r="C126" s="604"/>
      <c r="D126" s="613"/>
      <c r="E126" s="639"/>
      <c r="F126" s="217" t="s">
        <v>305</v>
      </c>
    </row>
    <row r="127" spans="1:6" ht="18" customHeight="1" x14ac:dyDescent="0.2">
      <c r="A127" s="619"/>
      <c r="B127" s="630"/>
      <c r="C127" s="605"/>
      <c r="D127" s="614"/>
      <c r="E127" s="638"/>
      <c r="F127" s="214" t="s">
        <v>307</v>
      </c>
    </row>
    <row r="128" spans="1:6" ht="18" customHeight="1" x14ac:dyDescent="0.2">
      <c r="A128" s="619"/>
      <c r="B128" s="630"/>
      <c r="C128" s="603" t="s">
        <v>5937</v>
      </c>
      <c r="D128" s="612" t="s">
        <v>5731</v>
      </c>
      <c r="E128" s="637">
        <v>45</v>
      </c>
      <c r="F128" s="213" t="s">
        <v>50</v>
      </c>
    </row>
    <row r="129" spans="1:6" ht="18" customHeight="1" x14ac:dyDescent="0.2">
      <c r="A129" s="619"/>
      <c r="B129" s="630"/>
      <c r="C129" s="604"/>
      <c r="D129" s="614"/>
      <c r="E129" s="638"/>
      <c r="F129" s="216" t="s">
        <v>309</v>
      </c>
    </row>
    <row r="130" spans="1:6" ht="18" customHeight="1" x14ac:dyDescent="0.2">
      <c r="A130" s="619"/>
      <c r="B130" s="630"/>
      <c r="C130" s="604"/>
      <c r="D130" s="204" t="s">
        <v>187</v>
      </c>
      <c r="E130" s="197">
        <v>46</v>
      </c>
      <c r="F130" s="212" t="s">
        <v>310</v>
      </c>
    </row>
    <row r="131" spans="1:6" ht="18" customHeight="1" x14ac:dyDescent="0.2">
      <c r="A131" s="619"/>
      <c r="B131" s="630"/>
      <c r="C131" s="604"/>
      <c r="D131" s="612" t="s">
        <v>5746</v>
      </c>
      <c r="E131" s="637">
        <v>47</v>
      </c>
      <c r="F131" s="213" t="s">
        <v>308</v>
      </c>
    </row>
    <row r="132" spans="1:6" ht="18" customHeight="1" x14ac:dyDescent="0.2">
      <c r="A132" s="619"/>
      <c r="B132" s="630"/>
      <c r="C132" s="604"/>
      <c r="D132" s="613"/>
      <c r="E132" s="639"/>
      <c r="F132" s="217" t="s">
        <v>311</v>
      </c>
    </row>
    <row r="133" spans="1:6" ht="18" customHeight="1" x14ac:dyDescent="0.2">
      <c r="A133" s="619"/>
      <c r="B133" s="630"/>
      <c r="C133" s="605"/>
      <c r="D133" s="614"/>
      <c r="E133" s="638"/>
      <c r="F133" s="214" t="s">
        <v>312</v>
      </c>
    </row>
    <row r="134" spans="1:6" ht="18" customHeight="1" x14ac:dyDescent="0.2">
      <c r="A134" s="619"/>
      <c r="B134" s="630"/>
      <c r="C134" s="603" t="s">
        <v>5938</v>
      </c>
      <c r="D134" s="204" t="s">
        <v>188</v>
      </c>
      <c r="E134" s="198">
        <v>48</v>
      </c>
      <c r="F134" s="212" t="s">
        <v>48</v>
      </c>
    </row>
    <row r="135" spans="1:6" ht="18" customHeight="1" x14ac:dyDescent="0.2">
      <c r="A135" s="619"/>
      <c r="B135" s="630"/>
      <c r="C135" s="604"/>
      <c r="D135" s="612" t="s">
        <v>5941</v>
      </c>
      <c r="E135" s="626">
        <v>49</v>
      </c>
      <c r="F135" s="213" t="s">
        <v>313</v>
      </c>
    </row>
    <row r="136" spans="1:6" ht="18" customHeight="1" x14ac:dyDescent="0.2">
      <c r="A136" s="619"/>
      <c r="B136" s="630"/>
      <c r="C136" s="605"/>
      <c r="D136" s="614"/>
      <c r="E136" s="628"/>
      <c r="F136" s="214" t="s">
        <v>314</v>
      </c>
    </row>
    <row r="137" spans="1:6" ht="18" customHeight="1" x14ac:dyDescent="0.2">
      <c r="A137" s="619"/>
      <c r="B137" s="630"/>
      <c r="C137" s="219" t="s">
        <v>145</v>
      </c>
      <c r="D137" s="204" t="s">
        <v>190</v>
      </c>
      <c r="E137" s="198">
        <v>50</v>
      </c>
      <c r="F137" s="212" t="s">
        <v>315</v>
      </c>
    </row>
    <row r="138" spans="1:6" ht="18" customHeight="1" x14ac:dyDescent="0.2">
      <c r="A138" s="619"/>
      <c r="B138" s="620" t="s">
        <v>148</v>
      </c>
      <c r="C138" s="621"/>
      <c r="D138" s="606" t="s">
        <v>165</v>
      </c>
      <c r="E138" s="626">
        <v>51</v>
      </c>
      <c r="F138" s="213" t="s">
        <v>10</v>
      </c>
    </row>
    <row r="139" spans="1:6" ht="18" customHeight="1" x14ac:dyDescent="0.2">
      <c r="A139" s="619"/>
      <c r="B139" s="622"/>
      <c r="C139" s="623"/>
      <c r="D139" s="607"/>
      <c r="E139" s="627"/>
      <c r="F139" s="217" t="s">
        <v>316</v>
      </c>
    </row>
    <row r="140" spans="1:6" ht="18" customHeight="1" x14ac:dyDescent="0.2">
      <c r="A140" s="619"/>
      <c r="B140" s="622"/>
      <c r="C140" s="623"/>
      <c r="D140" s="607"/>
      <c r="E140" s="627"/>
      <c r="F140" s="217" t="s">
        <v>317</v>
      </c>
    </row>
    <row r="141" spans="1:6" ht="18" customHeight="1" x14ac:dyDescent="0.2">
      <c r="A141" s="619"/>
      <c r="B141" s="622"/>
      <c r="C141" s="623"/>
      <c r="D141" s="607"/>
      <c r="E141" s="627"/>
      <c r="F141" s="217" t="s">
        <v>318</v>
      </c>
    </row>
    <row r="142" spans="1:6" ht="18" customHeight="1" x14ac:dyDescent="0.2">
      <c r="A142" s="619"/>
      <c r="B142" s="622"/>
      <c r="C142" s="623"/>
      <c r="D142" s="607"/>
      <c r="E142" s="627"/>
      <c r="F142" s="217" t="s">
        <v>319</v>
      </c>
    </row>
    <row r="143" spans="1:6" ht="18" customHeight="1" x14ac:dyDescent="0.2">
      <c r="A143" s="619"/>
      <c r="B143" s="624"/>
      <c r="C143" s="625"/>
      <c r="D143" s="608"/>
      <c r="E143" s="628"/>
      <c r="F143" s="214" t="s">
        <v>320</v>
      </c>
    </row>
    <row r="144" spans="1:6" ht="15" customHeight="1" x14ac:dyDescent="0.2">
      <c r="B144" s="2"/>
      <c r="C144" s="2"/>
      <c r="D144" s="59"/>
      <c r="E144" s="8"/>
    </row>
    <row r="145" spans="1:6" ht="19.5" customHeight="1" x14ac:dyDescent="0.2">
      <c r="A145" s="222" t="s">
        <v>5935</v>
      </c>
      <c r="C145" s="5"/>
      <c r="D145" s="59"/>
      <c r="E145" s="8"/>
    </row>
    <row r="146" spans="1:6" s="63" customFormat="1" ht="19.5" customHeight="1" x14ac:dyDescent="0.2">
      <c r="A146" s="220" t="s">
        <v>178</v>
      </c>
      <c r="B146" s="629" t="s">
        <v>107</v>
      </c>
      <c r="C146" s="629"/>
      <c r="D146" s="221" t="s">
        <v>123</v>
      </c>
      <c r="E146" s="195" t="s">
        <v>5918</v>
      </c>
      <c r="F146" s="220" t="s">
        <v>5962</v>
      </c>
    </row>
    <row r="147" spans="1:6" s="63" customFormat="1" ht="18" customHeight="1" x14ac:dyDescent="0.2">
      <c r="A147" s="619" t="s">
        <v>5939</v>
      </c>
      <c r="B147" s="630" t="s">
        <v>5929</v>
      </c>
      <c r="C147" s="630"/>
      <c r="D147" s="211" t="s">
        <v>192</v>
      </c>
      <c r="E147" s="197">
        <v>52</v>
      </c>
      <c r="F147" s="212" t="s">
        <v>47</v>
      </c>
    </row>
    <row r="148" spans="1:6" s="63" customFormat="1" ht="18" customHeight="1" x14ac:dyDescent="0.2">
      <c r="A148" s="619"/>
      <c r="B148" s="630"/>
      <c r="C148" s="630"/>
      <c r="D148" s="211" t="s">
        <v>5732</v>
      </c>
      <c r="E148" s="197">
        <v>53</v>
      </c>
      <c r="F148" s="212" t="s">
        <v>46</v>
      </c>
    </row>
    <row r="149" spans="1:6" s="63" customFormat="1" ht="18" customHeight="1" x14ac:dyDescent="0.2">
      <c r="A149" s="619"/>
      <c r="B149" s="630"/>
      <c r="C149" s="630"/>
      <c r="D149" s="211" t="s">
        <v>193</v>
      </c>
      <c r="E149" s="197">
        <v>54</v>
      </c>
      <c r="F149" s="212" t="s">
        <v>45</v>
      </c>
    </row>
    <row r="150" spans="1:6" s="63" customFormat="1" ht="18" customHeight="1" x14ac:dyDescent="0.2">
      <c r="A150" s="619"/>
      <c r="B150" s="630"/>
      <c r="C150" s="630"/>
      <c r="D150" s="211" t="s">
        <v>194</v>
      </c>
      <c r="E150" s="197">
        <v>55</v>
      </c>
      <c r="F150" s="212" t="s">
        <v>44</v>
      </c>
    </row>
    <row r="151" spans="1:6" s="63" customFormat="1" ht="18" customHeight="1" x14ac:dyDescent="0.2">
      <c r="A151" s="619"/>
      <c r="B151" s="630"/>
      <c r="C151" s="630"/>
      <c r="D151" s="211" t="s">
        <v>195</v>
      </c>
      <c r="E151" s="197">
        <v>56</v>
      </c>
      <c r="F151" s="212" t="s">
        <v>43</v>
      </c>
    </row>
    <row r="152" spans="1:6" s="63" customFormat="1" ht="18" customHeight="1" x14ac:dyDescent="0.2">
      <c r="A152" s="619"/>
      <c r="B152" s="630"/>
      <c r="C152" s="630"/>
      <c r="D152" s="211" t="s">
        <v>196</v>
      </c>
      <c r="E152" s="197">
        <v>57</v>
      </c>
      <c r="F152" s="212" t="s">
        <v>42</v>
      </c>
    </row>
    <row r="153" spans="1:6" s="63" customFormat="1" ht="38.25" customHeight="1" x14ac:dyDescent="0.2">
      <c r="A153" s="619"/>
      <c r="B153" s="630"/>
      <c r="C153" s="630"/>
      <c r="D153" s="211" t="s">
        <v>5957</v>
      </c>
      <c r="E153" s="197">
        <v>58</v>
      </c>
      <c r="F153" s="212" t="s">
        <v>41</v>
      </c>
    </row>
    <row r="154" spans="1:6" s="63" customFormat="1" ht="18" customHeight="1" x14ac:dyDescent="0.2">
      <c r="A154" s="619"/>
      <c r="B154" s="630"/>
      <c r="C154" s="630"/>
      <c r="D154" s="211" t="s">
        <v>167</v>
      </c>
      <c r="E154" s="197">
        <v>59</v>
      </c>
      <c r="F154" s="212" t="s">
        <v>104</v>
      </c>
    </row>
    <row r="155" spans="1:6" s="63" customFormat="1" ht="18" customHeight="1" x14ac:dyDescent="0.2">
      <c r="A155" s="619"/>
      <c r="B155" s="630"/>
      <c r="C155" s="630"/>
      <c r="D155" s="211" t="s">
        <v>168</v>
      </c>
      <c r="E155" s="197">
        <v>60</v>
      </c>
      <c r="F155" s="212" t="s">
        <v>10</v>
      </c>
    </row>
    <row r="156" spans="1:6" ht="15" customHeight="1" x14ac:dyDescent="0.2">
      <c r="B156" s="2"/>
      <c r="C156" s="2"/>
      <c r="D156" s="59"/>
      <c r="E156" s="4"/>
    </row>
    <row r="157" spans="1:6" ht="19.5" customHeight="1" x14ac:dyDescent="0.2">
      <c r="A157" s="223" t="s">
        <v>151</v>
      </c>
      <c r="C157" s="2"/>
      <c r="D157" s="59"/>
      <c r="E157" s="4"/>
    </row>
    <row r="158" spans="1:6" ht="8.25" customHeight="1" x14ac:dyDescent="0.2">
      <c r="B158" s="2"/>
      <c r="C158" s="2"/>
      <c r="D158" s="59"/>
      <c r="E158" s="4"/>
    </row>
    <row r="159" spans="1:6" ht="19.5" customHeight="1" x14ac:dyDescent="0.2">
      <c r="A159" s="615" t="s">
        <v>178</v>
      </c>
      <c r="B159" s="631" t="s">
        <v>152</v>
      </c>
      <c r="C159" s="632"/>
      <c r="D159" s="633" t="s">
        <v>108</v>
      </c>
      <c r="E159" s="635" t="s">
        <v>5918</v>
      </c>
      <c r="F159" s="598" t="s">
        <v>5962</v>
      </c>
    </row>
    <row r="160" spans="1:6" ht="19.5" customHeight="1" x14ac:dyDescent="0.2">
      <c r="A160" s="615"/>
      <c r="B160" s="230"/>
      <c r="C160" s="201" t="s">
        <v>5796</v>
      </c>
      <c r="D160" s="634"/>
      <c r="E160" s="636"/>
      <c r="F160" s="599"/>
    </row>
    <row r="161" spans="1:6" ht="19.5" customHeight="1" x14ac:dyDescent="0.2">
      <c r="A161" s="616" t="s">
        <v>5940</v>
      </c>
      <c r="B161" s="600" t="s">
        <v>115</v>
      </c>
      <c r="C161" s="603" t="s">
        <v>135</v>
      </c>
      <c r="D161" s="606" t="s">
        <v>5733</v>
      </c>
      <c r="E161" s="609">
        <v>61</v>
      </c>
      <c r="F161" s="213" t="s">
        <v>321</v>
      </c>
    </row>
    <row r="162" spans="1:6" ht="19.5" customHeight="1" x14ac:dyDescent="0.2">
      <c r="A162" s="616"/>
      <c r="B162" s="601"/>
      <c r="C162" s="604"/>
      <c r="D162" s="607"/>
      <c r="E162" s="610"/>
      <c r="F162" s="217" t="s">
        <v>322</v>
      </c>
    </row>
    <row r="163" spans="1:6" ht="19.5" customHeight="1" x14ac:dyDescent="0.2">
      <c r="A163" s="616"/>
      <c r="B163" s="601"/>
      <c r="C163" s="604"/>
      <c r="D163" s="607"/>
      <c r="E163" s="610"/>
      <c r="F163" s="217" t="s">
        <v>323</v>
      </c>
    </row>
    <row r="164" spans="1:6" ht="19.5" customHeight="1" x14ac:dyDescent="0.2">
      <c r="A164" s="616"/>
      <c r="B164" s="601"/>
      <c r="C164" s="604"/>
      <c r="D164" s="607"/>
      <c r="E164" s="610"/>
      <c r="F164" s="217" t="s">
        <v>324</v>
      </c>
    </row>
    <row r="165" spans="1:6" ht="19.5" customHeight="1" x14ac:dyDescent="0.2">
      <c r="A165" s="616"/>
      <c r="B165" s="601"/>
      <c r="C165" s="604"/>
      <c r="D165" s="607"/>
      <c r="E165" s="610"/>
      <c r="F165" s="218" t="s">
        <v>327</v>
      </c>
    </row>
    <row r="166" spans="1:6" ht="19.5" customHeight="1" x14ac:dyDescent="0.2">
      <c r="A166" s="616"/>
      <c r="B166" s="601"/>
      <c r="C166" s="604"/>
      <c r="D166" s="607"/>
      <c r="E166" s="610"/>
      <c r="F166" s="217" t="s">
        <v>328</v>
      </c>
    </row>
    <row r="167" spans="1:6" ht="19.5" customHeight="1" x14ac:dyDescent="0.2">
      <c r="A167" s="616"/>
      <c r="B167" s="601"/>
      <c r="C167" s="604"/>
      <c r="D167" s="608"/>
      <c r="E167" s="611"/>
      <c r="F167" s="214" t="s">
        <v>329</v>
      </c>
    </row>
    <row r="168" spans="1:6" ht="19.5" customHeight="1" x14ac:dyDescent="0.2">
      <c r="A168" s="616"/>
      <c r="B168" s="601"/>
      <c r="C168" s="604"/>
      <c r="D168" s="612" t="s">
        <v>5734</v>
      </c>
      <c r="E168" s="609">
        <v>62</v>
      </c>
      <c r="F168" s="213" t="s">
        <v>325</v>
      </c>
    </row>
    <row r="169" spans="1:6" ht="19.5" customHeight="1" x14ac:dyDescent="0.2">
      <c r="A169" s="616"/>
      <c r="B169" s="601"/>
      <c r="C169" s="604"/>
      <c r="D169" s="613"/>
      <c r="E169" s="610"/>
      <c r="F169" s="231" t="s">
        <v>326</v>
      </c>
    </row>
    <row r="170" spans="1:6" ht="19.5" customHeight="1" x14ac:dyDescent="0.2">
      <c r="A170" s="616"/>
      <c r="B170" s="601"/>
      <c r="C170" s="604"/>
      <c r="D170" s="613"/>
      <c r="E170" s="610"/>
      <c r="F170" s="217" t="s">
        <v>330</v>
      </c>
    </row>
    <row r="171" spans="1:6" ht="19.5" customHeight="1" x14ac:dyDescent="0.2">
      <c r="A171" s="616"/>
      <c r="B171" s="601"/>
      <c r="C171" s="605"/>
      <c r="D171" s="614"/>
      <c r="E171" s="611"/>
      <c r="F171" s="214" t="s">
        <v>331</v>
      </c>
    </row>
    <row r="172" spans="1:6" ht="19.5" customHeight="1" x14ac:dyDescent="0.2">
      <c r="A172" s="616"/>
      <c r="B172" s="601"/>
      <c r="C172" s="603" t="s">
        <v>137</v>
      </c>
      <c r="D172" s="606" t="s">
        <v>5735</v>
      </c>
      <c r="E172" s="609">
        <v>63</v>
      </c>
      <c r="F172" s="213" t="s">
        <v>332</v>
      </c>
    </row>
    <row r="173" spans="1:6" ht="19.5" customHeight="1" x14ac:dyDescent="0.2">
      <c r="A173" s="616"/>
      <c r="B173" s="601"/>
      <c r="C173" s="604"/>
      <c r="D173" s="607"/>
      <c r="E173" s="610"/>
      <c r="F173" s="217" t="s">
        <v>333</v>
      </c>
    </row>
    <row r="174" spans="1:6" ht="19.5" customHeight="1" x14ac:dyDescent="0.2">
      <c r="A174" s="616"/>
      <c r="B174" s="601"/>
      <c r="C174" s="604"/>
      <c r="D174" s="608"/>
      <c r="E174" s="611"/>
      <c r="F174" s="216" t="s">
        <v>335</v>
      </c>
    </row>
    <row r="175" spans="1:6" ht="19.5" customHeight="1" x14ac:dyDescent="0.2">
      <c r="A175" s="616"/>
      <c r="B175" s="601"/>
      <c r="C175" s="604"/>
      <c r="D175" s="606" t="s">
        <v>5736</v>
      </c>
      <c r="E175" s="609">
        <v>64</v>
      </c>
      <c r="F175" s="215" t="s">
        <v>334</v>
      </c>
    </row>
    <row r="176" spans="1:6" ht="19.5" customHeight="1" x14ac:dyDescent="0.2">
      <c r="A176" s="616"/>
      <c r="B176" s="601"/>
      <c r="C176" s="604"/>
      <c r="D176" s="607"/>
      <c r="E176" s="610"/>
      <c r="F176" s="217" t="s">
        <v>336</v>
      </c>
    </row>
    <row r="177" spans="1:6" ht="19.5" customHeight="1" x14ac:dyDescent="0.2">
      <c r="A177" s="616"/>
      <c r="B177" s="601"/>
      <c r="C177" s="605"/>
      <c r="D177" s="608"/>
      <c r="E177" s="611"/>
      <c r="F177" s="214" t="s">
        <v>337</v>
      </c>
    </row>
    <row r="178" spans="1:6" ht="19.5" customHeight="1" x14ac:dyDescent="0.2">
      <c r="A178" s="616"/>
      <c r="B178" s="601"/>
      <c r="C178" s="603" t="s">
        <v>119</v>
      </c>
      <c r="D178" s="606" t="s">
        <v>5737</v>
      </c>
      <c r="E178" s="609">
        <v>65</v>
      </c>
      <c r="F178" s="213" t="s">
        <v>338</v>
      </c>
    </row>
    <row r="179" spans="1:6" ht="19.5" customHeight="1" x14ac:dyDescent="0.2">
      <c r="A179" s="616"/>
      <c r="B179" s="601"/>
      <c r="C179" s="604"/>
      <c r="D179" s="607"/>
      <c r="E179" s="610"/>
      <c r="F179" s="231" t="s">
        <v>339</v>
      </c>
    </row>
    <row r="180" spans="1:6" ht="19.5" customHeight="1" x14ac:dyDescent="0.2">
      <c r="A180" s="616"/>
      <c r="B180" s="601"/>
      <c r="C180" s="604"/>
      <c r="D180" s="607"/>
      <c r="E180" s="610"/>
      <c r="F180" s="217" t="s">
        <v>340</v>
      </c>
    </row>
    <row r="181" spans="1:6" ht="19.5" customHeight="1" x14ac:dyDescent="0.2">
      <c r="A181" s="616"/>
      <c r="B181" s="601"/>
      <c r="C181" s="604"/>
      <c r="D181" s="607"/>
      <c r="E181" s="610"/>
      <c r="F181" s="217" t="s">
        <v>341</v>
      </c>
    </row>
    <row r="182" spans="1:6" ht="19.5" customHeight="1" x14ac:dyDescent="0.2">
      <c r="A182" s="616"/>
      <c r="B182" s="601"/>
      <c r="C182" s="604"/>
      <c r="D182" s="608"/>
      <c r="E182" s="611"/>
      <c r="F182" s="214" t="s">
        <v>329</v>
      </c>
    </row>
    <row r="183" spans="1:6" ht="19.5" customHeight="1" x14ac:dyDescent="0.2">
      <c r="A183" s="616"/>
      <c r="B183" s="601"/>
      <c r="C183" s="604"/>
      <c r="D183" s="606" t="s">
        <v>5738</v>
      </c>
      <c r="E183" s="609">
        <v>66</v>
      </c>
      <c r="F183" s="213" t="s">
        <v>342</v>
      </c>
    </row>
    <row r="184" spans="1:6" ht="19.5" customHeight="1" x14ac:dyDescent="0.2">
      <c r="A184" s="616"/>
      <c r="B184" s="602"/>
      <c r="C184" s="605"/>
      <c r="D184" s="608"/>
      <c r="E184" s="611"/>
      <c r="F184" s="214" t="s">
        <v>331</v>
      </c>
    </row>
    <row r="187" spans="1:6" ht="19" x14ac:dyDescent="0.2">
      <c r="A187" s="225" t="s">
        <v>5942</v>
      </c>
    </row>
  </sheetData>
  <mergeCells count="117">
    <mergeCell ref="B8:C8"/>
    <mergeCell ref="B9:B11"/>
    <mergeCell ref="C9:C10"/>
    <mergeCell ref="D9:D10"/>
    <mergeCell ref="E9:E10"/>
    <mergeCell ref="B12:C12"/>
    <mergeCell ref="C25:C27"/>
    <mergeCell ref="C28:C33"/>
    <mergeCell ref="D30:D33"/>
    <mergeCell ref="E30:E33"/>
    <mergeCell ref="E18:E19"/>
    <mergeCell ref="D20:D21"/>
    <mergeCell ref="E20:E21"/>
    <mergeCell ref="D22:D24"/>
    <mergeCell ref="E22:E24"/>
    <mergeCell ref="B50:B58"/>
    <mergeCell ref="C50:C57"/>
    <mergeCell ref="D50:D51"/>
    <mergeCell ref="E50:E51"/>
    <mergeCell ref="D52:D53"/>
    <mergeCell ref="E52:E53"/>
    <mergeCell ref="D54:D55"/>
    <mergeCell ref="E54:E55"/>
    <mergeCell ref="D56:D57"/>
    <mergeCell ref="E56:E57"/>
    <mergeCell ref="B49:C49"/>
    <mergeCell ref="B13:B35"/>
    <mergeCell ref="C13:C17"/>
    <mergeCell ref="D14:D15"/>
    <mergeCell ref="E14:E15"/>
    <mergeCell ref="C34:C35"/>
    <mergeCell ref="D34:D35"/>
    <mergeCell ref="E34:E35"/>
    <mergeCell ref="B38:C38"/>
    <mergeCell ref="B39:C45"/>
    <mergeCell ref="D16:D17"/>
    <mergeCell ref="E16:E17"/>
    <mergeCell ref="C18:C24"/>
    <mergeCell ref="D18:D19"/>
    <mergeCell ref="B59:C61"/>
    <mergeCell ref="D59:D61"/>
    <mergeCell ref="E59:E61"/>
    <mergeCell ref="B62:B100"/>
    <mergeCell ref="C62:C68"/>
    <mergeCell ref="D62:D68"/>
    <mergeCell ref="E62:E68"/>
    <mergeCell ref="C69:C84"/>
    <mergeCell ref="D69:D84"/>
    <mergeCell ref="E69:E84"/>
    <mergeCell ref="C85:C92"/>
    <mergeCell ref="D85:D92"/>
    <mergeCell ref="E85:E92"/>
    <mergeCell ref="C93:C100"/>
    <mergeCell ref="D93:D100"/>
    <mergeCell ref="E93:E100"/>
    <mergeCell ref="B103:C103"/>
    <mergeCell ref="D103:D104"/>
    <mergeCell ref="E103:E104"/>
    <mergeCell ref="F103:F104"/>
    <mergeCell ref="B105:B111"/>
    <mergeCell ref="C106:C107"/>
    <mergeCell ref="D106:D107"/>
    <mergeCell ref="E106:E107"/>
    <mergeCell ref="C109:C110"/>
    <mergeCell ref="D109:D110"/>
    <mergeCell ref="E131:E133"/>
    <mergeCell ref="C134:C136"/>
    <mergeCell ref="D135:D136"/>
    <mergeCell ref="E135:E136"/>
    <mergeCell ref="E109:E110"/>
    <mergeCell ref="B112:B137"/>
    <mergeCell ref="C112:C118"/>
    <mergeCell ref="D114:D118"/>
    <mergeCell ref="E114:E118"/>
    <mergeCell ref="C119:C127"/>
    <mergeCell ref="D120:D122"/>
    <mergeCell ref="E120:E122"/>
    <mergeCell ref="D123:D127"/>
    <mergeCell ref="E123:E127"/>
    <mergeCell ref="A159:A160"/>
    <mergeCell ref="A161:A184"/>
    <mergeCell ref="A1:F1"/>
    <mergeCell ref="A9:A35"/>
    <mergeCell ref="A39:A45"/>
    <mergeCell ref="A50:A100"/>
    <mergeCell ref="A103:A104"/>
    <mergeCell ref="A105:A143"/>
    <mergeCell ref="A147:A155"/>
    <mergeCell ref="D175:D177"/>
    <mergeCell ref="D172:D174"/>
    <mergeCell ref="E172:E174"/>
    <mergeCell ref="B138:C143"/>
    <mergeCell ref="D138:D143"/>
    <mergeCell ref="E138:E143"/>
    <mergeCell ref="B146:C146"/>
    <mergeCell ref="B147:C155"/>
    <mergeCell ref="B159:C159"/>
    <mergeCell ref="D159:D160"/>
    <mergeCell ref="E159:E160"/>
    <mergeCell ref="C128:C133"/>
    <mergeCell ref="D128:D129"/>
    <mergeCell ref="E128:E129"/>
    <mergeCell ref="D131:D133"/>
    <mergeCell ref="F159:F160"/>
    <mergeCell ref="B161:B184"/>
    <mergeCell ref="C161:C171"/>
    <mergeCell ref="D161:D167"/>
    <mergeCell ref="E161:E167"/>
    <mergeCell ref="D168:D171"/>
    <mergeCell ref="E168:E171"/>
    <mergeCell ref="C172:C177"/>
    <mergeCell ref="E175:E177"/>
    <mergeCell ref="C178:C184"/>
    <mergeCell ref="D178:D182"/>
    <mergeCell ref="E178:E182"/>
    <mergeCell ref="D183:D184"/>
    <mergeCell ref="E183:E184"/>
  </mergeCells>
  <phoneticPr fontId="3"/>
  <printOptions horizontalCentered="1"/>
  <pageMargins left="0.70866141732283472" right="0.70866141732283472" top="0.74803149606299213" bottom="0.74803149606299213" header="0.31496062992125984" footer="0.31496062992125984"/>
  <pageSetup paperSize="9" scale="50" fitToWidth="0" fitToHeight="0" orientation="landscape" r:id="rId1"/>
  <rowBreaks count="3" manualBreakCount="3">
    <brk id="46" max="5" man="1"/>
    <brk id="101" max="5" man="1"/>
    <brk id="155"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V74"/>
  <sheetViews>
    <sheetView view="pageBreakPreview" topLeftCell="H16" zoomScale="69" zoomScaleNormal="98" zoomScaleSheetLayoutView="69" workbookViewId="0">
      <selection activeCell="K63" sqref="K63"/>
    </sheetView>
  </sheetViews>
  <sheetFormatPr defaultColWidth="9" defaultRowHeight="16" x14ac:dyDescent="0.2"/>
  <cols>
    <col min="1" max="1" width="7.36328125" style="239" bestFit="1" customWidth="1"/>
    <col min="2" max="2" width="9.453125" style="239" customWidth="1"/>
    <col min="3" max="3" width="9.26953125" style="239" customWidth="1"/>
    <col min="4" max="5" width="24.6328125" style="239" customWidth="1"/>
    <col min="6" max="6" width="9.453125" style="239" customWidth="1"/>
    <col min="7" max="7" width="8.08984375" style="239" customWidth="1"/>
    <col min="8" max="8" width="29" style="239" customWidth="1"/>
    <col min="9" max="9" width="10.90625" style="239" customWidth="1"/>
    <col min="10" max="10" width="19.08984375" style="239" customWidth="1"/>
    <col min="11" max="11" width="9.54296875" style="265" bestFit="1" customWidth="1"/>
    <col min="12" max="12" width="11.36328125" style="265" customWidth="1"/>
    <col min="13" max="13" width="17.90625" style="265" customWidth="1"/>
    <col min="14" max="14" width="21.90625" style="265" customWidth="1"/>
    <col min="15" max="15" width="48.26953125" style="265" customWidth="1"/>
    <col min="16" max="16" width="11.08984375" style="239" bestFit="1" customWidth="1"/>
    <col min="17" max="17" width="36" style="239" customWidth="1"/>
    <col min="18" max="18" width="33" style="239" customWidth="1"/>
    <col min="19" max="19" width="31.7265625" style="239" customWidth="1"/>
    <col min="20" max="20" width="64.26953125" style="239" customWidth="1"/>
    <col min="21" max="16384" width="9" style="239"/>
  </cols>
  <sheetData>
    <row r="1" spans="1:20" ht="42.75" customHeight="1" x14ac:dyDescent="0.2">
      <c r="A1" s="664"/>
      <c r="B1" s="664"/>
      <c r="C1" s="664"/>
      <c r="D1" s="664"/>
      <c r="E1" s="664"/>
      <c r="F1" s="664"/>
      <c r="G1" s="664"/>
      <c r="H1" s="664"/>
      <c r="I1" s="664"/>
      <c r="J1" s="664"/>
      <c r="K1" s="674" t="s">
        <v>6080</v>
      </c>
      <c r="L1" s="675"/>
      <c r="M1" s="675"/>
      <c r="N1" s="675"/>
      <c r="O1" s="676"/>
      <c r="P1" s="665" t="s">
        <v>6081</v>
      </c>
      <c r="Q1" s="667" t="s">
        <v>6082</v>
      </c>
      <c r="R1" s="298" t="s">
        <v>6102</v>
      </c>
      <c r="S1" s="293"/>
      <c r="T1" s="294"/>
    </row>
    <row r="2" spans="1:20" ht="48" x14ac:dyDescent="0.2">
      <c r="A2" s="284" t="s">
        <v>6044</v>
      </c>
      <c r="B2" s="285" t="s">
        <v>6045</v>
      </c>
      <c r="C2" s="284" t="s">
        <v>6046</v>
      </c>
      <c r="D2" s="273" t="s">
        <v>6051</v>
      </c>
      <c r="E2" s="286" t="s">
        <v>6052</v>
      </c>
      <c r="F2" s="287" t="s">
        <v>6053</v>
      </c>
      <c r="G2" s="284" t="s">
        <v>6047</v>
      </c>
      <c r="H2" s="288" t="s">
        <v>6048</v>
      </c>
      <c r="I2" s="272" t="s">
        <v>6049</v>
      </c>
      <c r="J2" s="273" t="s">
        <v>6050</v>
      </c>
      <c r="K2" s="289" t="s">
        <v>5963</v>
      </c>
      <c r="L2" s="240" t="s">
        <v>6071</v>
      </c>
      <c r="M2" s="683" t="s">
        <v>6070</v>
      </c>
      <c r="N2" s="684"/>
      <c r="O2" s="240" t="s">
        <v>108</v>
      </c>
      <c r="P2" s="666"/>
      <c r="Q2" s="667"/>
      <c r="R2" s="680" t="s">
        <v>6091</v>
      </c>
      <c r="S2" s="681"/>
      <c r="T2" s="682"/>
    </row>
    <row r="3" spans="1:20" ht="18" customHeight="1" x14ac:dyDescent="0.2">
      <c r="A3" s="241" t="s">
        <v>96</v>
      </c>
      <c r="B3" s="242" t="s">
        <v>11</v>
      </c>
      <c r="C3" s="243" t="s">
        <v>11</v>
      </c>
      <c r="D3" s="252" t="s">
        <v>5964</v>
      </c>
      <c r="E3" s="241" t="s">
        <v>5854</v>
      </c>
      <c r="F3" s="243" t="s">
        <v>99</v>
      </c>
      <c r="G3" s="241" t="s">
        <v>5755</v>
      </c>
      <c r="H3" s="241" t="s">
        <v>5969</v>
      </c>
      <c r="I3" s="268">
        <v>1</v>
      </c>
      <c r="J3" s="252" t="s">
        <v>5982</v>
      </c>
      <c r="K3" s="290">
        <v>200</v>
      </c>
      <c r="L3" s="244" t="s">
        <v>153</v>
      </c>
      <c r="M3" s="244" t="s">
        <v>154</v>
      </c>
      <c r="N3" s="244" t="s">
        <v>154</v>
      </c>
      <c r="O3" s="244" t="s">
        <v>5991</v>
      </c>
      <c r="P3" s="292"/>
      <c r="Q3" s="249"/>
      <c r="R3" s="677" t="s">
        <v>6097</v>
      </c>
      <c r="S3" s="678"/>
      <c r="T3" s="679"/>
    </row>
    <row r="4" spans="1:20" ht="18" customHeight="1" x14ac:dyDescent="0.2">
      <c r="A4" s="245" t="s">
        <v>97</v>
      </c>
      <c r="B4" s="246"/>
      <c r="C4" s="247" t="s">
        <v>199</v>
      </c>
      <c r="D4" s="253" t="s">
        <v>5965</v>
      </c>
      <c r="E4" s="247" t="s">
        <v>5855</v>
      </c>
      <c r="F4" s="247" t="s">
        <v>100</v>
      </c>
      <c r="G4" s="251" t="s">
        <v>5756</v>
      </c>
      <c r="H4" s="247" t="s">
        <v>5970</v>
      </c>
      <c r="I4" s="269">
        <v>2</v>
      </c>
      <c r="J4" s="253" t="s">
        <v>5983</v>
      </c>
      <c r="K4" s="290">
        <v>300</v>
      </c>
      <c r="L4" s="244" t="s">
        <v>153</v>
      </c>
      <c r="M4" s="244" t="s">
        <v>155</v>
      </c>
      <c r="N4" s="244" t="s">
        <v>155</v>
      </c>
      <c r="O4" s="244" t="s">
        <v>5992</v>
      </c>
      <c r="P4" s="292"/>
      <c r="Q4" s="249"/>
      <c r="R4" s="680" t="s">
        <v>6105</v>
      </c>
      <c r="S4" s="681"/>
      <c r="T4" s="682"/>
    </row>
    <row r="5" spans="1:20" ht="18" customHeight="1" x14ac:dyDescent="0.2">
      <c r="C5" s="245" t="s">
        <v>200</v>
      </c>
      <c r="D5" s="253" t="s">
        <v>5966</v>
      </c>
      <c r="E5" s="247" t="s">
        <v>5856</v>
      </c>
      <c r="F5" s="257" t="s">
        <v>101</v>
      </c>
      <c r="G5" s="270"/>
      <c r="H5" s="247" t="s">
        <v>5971</v>
      </c>
      <c r="I5" s="270"/>
      <c r="J5" s="253" t="s">
        <v>5984</v>
      </c>
      <c r="K5" s="292"/>
      <c r="L5" s="292"/>
      <c r="M5" s="292"/>
      <c r="N5" s="292"/>
      <c r="O5" s="292"/>
      <c r="P5" s="292"/>
      <c r="Q5" s="249"/>
      <c r="R5" s="680" t="s">
        <v>6084</v>
      </c>
      <c r="S5" s="681"/>
      <c r="T5" s="682"/>
    </row>
    <row r="6" spans="1:20" ht="18" customHeight="1" x14ac:dyDescent="0.2">
      <c r="D6" s="253" t="s">
        <v>5967</v>
      </c>
      <c r="E6" s="247" t="s">
        <v>5857</v>
      </c>
      <c r="F6" s="267"/>
      <c r="G6" s="271"/>
      <c r="H6" s="247" t="s">
        <v>5972</v>
      </c>
      <c r="J6" s="253" t="s">
        <v>5985</v>
      </c>
      <c r="K6" s="290">
        <v>1</v>
      </c>
      <c r="L6" s="244" t="s">
        <v>156</v>
      </c>
      <c r="M6" s="244" t="s">
        <v>5829</v>
      </c>
      <c r="N6" s="244" t="s">
        <v>110</v>
      </c>
      <c r="O6" s="244" t="s">
        <v>5993</v>
      </c>
      <c r="P6" s="291">
        <f>COUNTIF('様式第１－６号'!$H$8:$M$160,【選択肢】!K6)</f>
        <v>0</v>
      </c>
      <c r="Q6" s="249"/>
      <c r="R6" s="266" t="s">
        <v>6072</v>
      </c>
      <c r="S6" s="249"/>
      <c r="T6" s="271"/>
    </row>
    <row r="7" spans="1:20" ht="18" customHeight="1" x14ac:dyDescent="0.2">
      <c r="A7" s="248"/>
      <c r="B7" s="248"/>
      <c r="C7" s="248"/>
      <c r="D7" s="254" t="s">
        <v>5968</v>
      </c>
      <c r="E7" s="247" t="s">
        <v>5858</v>
      </c>
      <c r="F7" s="266"/>
      <c r="G7" s="271"/>
      <c r="H7" s="247" t="s">
        <v>5973</v>
      </c>
      <c r="I7" s="248"/>
      <c r="J7" s="253" t="s">
        <v>5986</v>
      </c>
      <c r="K7" s="290">
        <v>2</v>
      </c>
      <c r="L7" s="244" t="s">
        <v>156</v>
      </c>
      <c r="M7" s="244" t="s">
        <v>5829</v>
      </c>
      <c r="N7" s="244" t="s">
        <v>111</v>
      </c>
      <c r="O7" s="244" t="s">
        <v>5994</v>
      </c>
      <c r="P7" s="291">
        <f>COUNTIF('様式第１－６号'!$H$8:$M$160,【選択肢】!K7)</f>
        <v>0</v>
      </c>
      <c r="Q7" s="249"/>
      <c r="R7" s="680" t="s">
        <v>6085</v>
      </c>
      <c r="S7" s="681"/>
      <c r="T7" s="682"/>
    </row>
    <row r="8" spans="1:20" ht="18" customHeight="1" x14ac:dyDescent="0.2">
      <c r="A8" s="248"/>
      <c r="B8" s="248"/>
      <c r="C8" s="248"/>
      <c r="D8" s="248"/>
      <c r="E8" s="247" t="s">
        <v>5859</v>
      </c>
      <c r="F8" s="266"/>
      <c r="G8" s="271"/>
      <c r="H8" s="247" t="s">
        <v>5974</v>
      </c>
      <c r="I8" s="248"/>
      <c r="J8" s="253" t="s">
        <v>5987</v>
      </c>
      <c r="K8" s="290">
        <v>3</v>
      </c>
      <c r="L8" s="244" t="s">
        <v>156</v>
      </c>
      <c r="M8" s="244" t="s">
        <v>113</v>
      </c>
      <c r="N8" s="244" t="s">
        <v>113</v>
      </c>
      <c r="O8" s="244" t="s">
        <v>5995</v>
      </c>
      <c r="P8" s="291">
        <f>COUNTIF('様式第１－６号'!$H$8:$M$160,【選択肢】!K8)</f>
        <v>0</v>
      </c>
      <c r="Q8" s="249"/>
      <c r="R8" s="680"/>
      <c r="S8" s="681"/>
      <c r="T8" s="682"/>
    </row>
    <row r="9" spans="1:20" ht="18" customHeight="1" x14ac:dyDescent="0.2">
      <c r="A9" s="248"/>
      <c r="B9" s="248"/>
      <c r="C9" s="248"/>
      <c r="D9" s="248"/>
      <c r="E9" s="247" t="s">
        <v>5860</v>
      </c>
      <c r="F9" s="266"/>
      <c r="G9" s="271"/>
      <c r="H9" s="247" t="s">
        <v>5975</v>
      </c>
      <c r="I9" s="248"/>
      <c r="J9" s="253" t="s">
        <v>5988</v>
      </c>
      <c r="K9" s="290">
        <v>4</v>
      </c>
      <c r="L9" s="244" t="s">
        <v>156</v>
      </c>
      <c r="M9" s="244" t="s">
        <v>115</v>
      </c>
      <c r="N9" s="244" t="s">
        <v>133</v>
      </c>
      <c r="O9" s="244" t="s">
        <v>5996</v>
      </c>
      <c r="P9" s="291">
        <f>COUNTIF('様式第１－６号'!$H$8:$M$160,【選択肢】!K9)</f>
        <v>0</v>
      </c>
      <c r="Q9" s="249"/>
      <c r="R9" s="677" t="s">
        <v>6096</v>
      </c>
      <c r="S9" s="678"/>
      <c r="T9" s="679"/>
    </row>
    <row r="10" spans="1:20" ht="18" customHeight="1" x14ac:dyDescent="0.2">
      <c r="A10" s="248"/>
      <c r="B10" s="248"/>
      <c r="C10" s="248"/>
      <c r="D10" s="248"/>
      <c r="E10" s="247" t="s">
        <v>5861</v>
      </c>
      <c r="F10" s="266"/>
      <c r="G10" s="271"/>
      <c r="H10" s="247" t="s">
        <v>5976</v>
      </c>
      <c r="I10" s="248"/>
      <c r="J10" s="254" t="s">
        <v>5989</v>
      </c>
      <c r="K10" s="290">
        <v>5</v>
      </c>
      <c r="L10" s="244" t="s">
        <v>156</v>
      </c>
      <c r="M10" s="244" t="s">
        <v>115</v>
      </c>
      <c r="N10" s="244" t="s">
        <v>133</v>
      </c>
      <c r="O10" s="244" t="s">
        <v>5997</v>
      </c>
      <c r="P10" s="291">
        <f>COUNTIF('様式第１－６号'!$H$8:$M$160,【選択肢】!K10)</f>
        <v>0</v>
      </c>
      <c r="Q10" s="249"/>
      <c r="R10" s="668" t="s">
        <v>6089</v>
      </c>
      <c r="S10" s="669"/>
      <c r="T10" s="670"/>
    </row>
    <row r="11" spans="1:20" ht="18" customHeight="1" x14ac:dyDescent="0.2">
      <c r="A11" s="248"/>
      <c r="B11" s="248"/>
      <c r="C11" s="248"/>
      <c r="D11" s="248"/>
      <c r="E11" s="245" t="s">
        <v>5862</v>
      </c>
      <c r="F11" s="266"/>
      <c r="G11" s="271"/>
      <c r="H11" s="247" t="s">
        <v>5977</v>
      </c>
      <c r="I11" s="248"/>
      <c r="J11" s="248"/>
      <c r="K11" s="290">
        <v>6</v>
      </c>
      <c r="L11" s="244" t="s">
        <v>156</v>
      </c>
      <c r="M11" s="244" t="s">
        <v>115</v>
      </c>
      <c r="N11" s="244" t="s">
        <v>133</v>
      </c>
      <c r="O11" s="244" t="s">
        <v>5998</v>
      </c>
      <c r="P11" s="291">
        <f>COUNTIF('様式第１－６号'!$H$8:$M$160,【選択肢】!K11)</f>
        <v>0</v>
      </c>
      <c r="Q11" s="249"/>
      <c r="R11" s="299" t="s">
        <v>6098</v>
      </c>
      <c r="S11" s="300"/>
      <c r="T11" s="301"/>
    </row>
    <row r="12" spans="1:20" ht="18" customHeight="1" x14ac:dyDescent="0.2">
      <c r="A12" s="248"/>
      <c r="B12" s="248"/>
      <c r="C12" s="248"/>
      <c r="D12" s="248"/>
      <c r="E12" s="248"/>
      <c r="F12" s="248"/>
      <c r="G12" s="248"/>
      <c r="H12" s="247" t="s">
        <v>5978</v>
      </c>
      <c r="I12" s="248"/>
      <c r="J12" s="248"/>
      <c r="K12" s="290">
        <v>7</v>
      </c>
      <c r="L12" s="244" t="s">
        <v>156</v>
      </c>
      <c r="M12" s="244" t="s">
        <v>115</v>
      </c>
      <c r="N12" s="244" t="s">
        <v>135</v>
      </c>
      <c r="O12" s="244" t="s">
        <v>5999</v>
      </c>
      <c r="P12" s="291">
        <f>COUNTIF('様式第１－６号'!$H$8:$M$160,【選択肢】!K12)</f>
        <v>0</v>
      </c>
      <c r="Q12" s="249"/>
      <c r="R12" s="302" t="s">
        <v>6076</v>
      </c>
      <c r="S12" s="282"/>
      <c r="T12" s="283"/>
    </row>
    <row r="13" spans="1:20" ht="18" customHeight="1" x14ac:dyDescent="0.2">
      <c r="H13" s="247" t="s">
        <v>5979</v>
      </c>
      <c r="K13" s="290">
        <v>8</v>
      </c>
      <c r="L13" s="244" t="s">
        <v>156</v>
      </c>
      <c r="M13" s="244" t="s">
        <v>115</v>
      </c>
      <c r="N13" s="244" t="s">
        <v>135</v>
      </c>
      <c r="O13" s="244" t="s">
        <v>6000</v>
      </c>
      <c r="P13" s="291">
        <f>COUNTIF('様式第１－６号'!$H$8:$M$160,【選択肢】!K13)</f>
        <v>0</v>
      </c>
      <c r="R13" s="302" t="s">
        <v>6086</v>
      </c>
      <c r="S13" s="282"/>
      <c r="T13" s="283"/>
    </row>
    <row r="14" spans="1:20" ht="18" customHeight="1" x14ac:dyDescent="0.2">
      <c r="H14" s="247" t="s">
        <v>5980</v>
      </c>
      <c r="K14" s="290">
        <v>9</v>
      </c>
      <c r="L14" s="244" t="s">
        <v>156</v>
      </c>
      <c r="M14" s="244" t="s">
        <v>115</v>
      </c>
      <c r="N14" s="244" t="s">
        <v>135</v>
      </c>
      <c r="O14" s="244" t="s">
        <v>6001</v>
      </c>
      <c r="P14" s="291">
        <f>COUNTIF('様式第１－６号'!$H$8:$M$160,【選択肢】!K14)</f>
        <v>0</v>
      </c>
      <c r="R14" s="302" t="s">
        <v>6073</v>
      </c>
      <c r="S14" s="282"/>
      <c r="T14" s="283"/>
    </row>
    <row r="15" spans="1:20" ht="18" customHeight="1" x14ac:dyDescent="0.2">
      <c r="H15" s="257" t="s">
        <v>5981</v>
      </c>
      <c r="K15" s="290">
        <v>10</v>
      </c>
      <c r="L15" s="244" t="s">
        <v>156</v>
      </c>
      <c r="M15" s="244" t="s">
        <v>115</v>
      </c>
      <c r="N15" s="244" t="s">
        <v>137</v>
      </c>
      <c r="O15" s="244" t="s">
        <v>6002</v>
      </c>
      <c r="P15" s="291">
        <f>COUNTIF('様式第１－６号'!$H$8:$M$160,【選択肢】!K15)</f>
        <v>0</v>
      </c>
      <c r="R15" s="302" t="s">
        <v>6074</v>
      </c>
      <c r="S15" s="282"/>
      <c r="T15" s="283"/>
    </row>
    <row r="16" spans="1:20" ht="18" customHeight="1" x14ac:dyDescent="0.2">
      <c r="K16" s="290">
        <v>11</v>
      </c>
      <c r="L16" s="244" t="s">
        <v>156</v>
      </c>
      <c r="M16" s="244" t="s">
        <v>115</v>
      </c>
      <c r="N16" s="244" t="s">
        <v>137</v>
      </c>
      <c r="O16" s="244" t="s">
        <v>6003</v>
      </c>
      <c r="P16" s="291">
        <f>COUNTIF('様式第１－６号'!$H$8:$M$160,【選択肢】!K16)</f>
        <v>0</v>
      </c>
      <c r="R16" s="279"/>
      <c r="S16" s="280"/>
      <c r="T16" s="281"/>
    </row>
    <row r="17" spans="11:22" ht="18" customHeight="1" x14ac:dyDescent="0.2">
      <c r="K17" s="290">
        <v>12</v>
      </c>
      <c r="L17" s="244" t="s">
        <v>156</v>
      </c>
      <c r="M17" s="244" t="s">
        <v>115</v>
      </c>
      <c r="N17" s="244" t="s">
        <v>137</v>
      </c>
      <c r="O17" s="244" t="s">
        <v>6004</v>
      </c>
      <c r="P17" s="291">
        <f>COUNTIF('様式第１－６号'!$H$8:$M$160,【選択肢】!K17)</f>
        <v>0</v>
      </c>
      <c r="R17" s="279" t="s">
        <v>6092</v>
      </c>
      <c r="S17" s="249"/>
      <c r="T17" s="271"/>
    </row>
    <row r="18" spans="11:22" ht="18" customHeight="1" x14ac:dyDescent="0.2">
      <c r="K18" s="290">
        <v>13</v>
      </c>
      <c r="L18" s="244" t="s">
        <v>156</v>
      </c>
      <c r="M18" s="244" t="s">
        <v>115</v>
      </c>
      <c r="N18" s="244" t="s">
        <v>119</v>
      </c>
      <c r="O18" s="244" t="s">
        <v>6005</v>
      </c>
      <c r="P18" s="291">
        <f>COUNTIF('様式第１－６号'!$H$8:$M$160,【選択肢】!K18)</f>
        <v>0</v>
      </c>
      <c r="R18" s="299" t="s">
        <v>6099</v>
      </c>
      <c r="S18" s="280"/>
      <c r="T18" s="281"/>
    </row>
    <row r="19" spans="11:22" ht="18" customHeight="1" x14ac:dyDescent="0.2">
      <c r="K19" s="290">
        <v>14</v>
      </c>
      <c r="L19" s="244" t="s">
        <v>156</v>
      </c>
      <c r="M19" s="244" t="s">
        <v>115</v>
      </c>
      <c r="N19" s="244" t="s">
        <v>119</v>
      </c>
      <c r="O19" s="244" t="s">
        <v>6006</v>
      </c>
      <c r="P19" s="291">
        <f>COUNTIF('様式第１－６号'!$H$8:$M$160,【選択肢】!K19)</f>
        <v>0</v>
      </c>
      <c r="R19" s="302" t="s">
        <v>6087</v>
      </c>
      <c r="S19" s="280"/>
      <c r="T19" s="281"/>
      <c r="V19" s="250"/>
    </row>
    <row r="20" spans="11:22" ht="18" customHeight="1" x14ac:dyDescent="0.2">
      <c r="K20" s="290">
        <v>15</v>
      </c>
      <c r="L20" s="244" t="s">
        <v>156</v>
      </c>
      <c r="M20" s="244" t="s">
        <v>115</v>
      </c>
      <c r="N20" s="244" t="s">
        <v>119</v>
      </c>
      <c r="O20" s="244" t="s">
        <v>6007</v>
      </c>
      <c r="P20" s="291">
        <f>COUNTIF('様式第１－６号'!$H$8:$M$160,【選択肢】!K20)</f>
        <v>0</v>
      </c>
      <c r="R20" s="302" t="s">
        <v>6088</v>
      </c>
      <c r="S20" s="280"/>
      <c r="T20" s="281"/>
      <c r="V20" s="250"/>
    </row>
    <row r="21" spans="11:22" ht="18" customHeight="1" x14ac:dyDescent="0.2">
      <c r="K21" s="290">
        <v>16</v>
      </c>
      <c r="L21" s="244" t="s">
        <v>156</v>
      </c>
      <c r="M21" s="244" t="s">
        <v>115</v>
      </c>
      <c r="N21" s="244" t="s">
        <v>120</v>
      </c>
      <c r="O21" s="244" t="s">
        <v>6008</v>
      </c>
      <c r="P21" s="291">
        <f>COUNTIF('様式第１－６号'!$H$8:$M$160,【選択肢】!K21)</f>
        <v>0</v>
      </c>
      <c r="R21" s="302" t="s">
        <v>6093</v>
      </c>
      <c r="S21" s="280"/>
      <c r="T21" s="281"/>
    </row>
    <row r="22" spans="11:22" ht="18" customHeight="1" x14ac:dyDescent="0.2">
      <c r="K22" s="290">
        <v>17</v>
      </c>
      <c r="L22" s="244" t="s">
        <v>156</v>
      </c>
      <c r="M22" s="244" t="s">
        <v>157</v>
      </c>
      <c r="N22" s="244" t="s">
        <v>157</v>
      </c>
      <c r="O22" s="244" t="s">
        <v>6009</v>
      </c>
      <c r="P22" s="291">
        <f>COUNTIF('様式第１－６号'!$H$8:$M$160,【選択肢】!K22)</f>
        <v>0</v>
      </c>
      <c r="R22" s="302" t="s">
        <v>6075</v>
      </c>
      <c r="S22" s="280"/>
      <c r="T22" s="281"/>
    </row>
    <row r="23" spans="11:22" ht="18" customHeight="1" x14ac:dyDescent="0.2">
      <c r="K23" s="290">
        <v>18</v>
      </c>
      <c r="L23" s="244" t="s">
        <v>156</v>
      </c>
      <c r="M23" s="244" t="s">
        <v>157</v>
      </c>
      <c r="N23" s="244" t="s">
        <v>157</v>
      </c>
      <c r="O23" s="244" t="s">
        <v>6010</v>
      </c>
      <c r="P23" s="291">
        <f>COUNTIF('様式第１－６号'!$H$8:$M$160,【選択肢】!K23)</f>
        <v>0</v>
      </c>
      <c r="R23" s="302" t="s">
        <v>6094</v>
      </c>
      <c r="S23" s="280"/>
      <c r="T23" s="281"/>
    </row>
    <row r="24" spans="11:22" ht="18" customHeight="1" x14ac:dyDescent="0.2">
      <c r="K24" s="290">
        <v>19</v>
      </c>
      <c r="L24" s="244" t="s">
        <v>156</v>
      </c>
      <c r="M24" s="244" t="s">
        <v>157</v>
      </c>
      <c r="N24" s="244" t="s">
        <v>157</v>
      </c>
      <c r="O24" s="244" t="s">
        <v>6011</v>
      </c>
      <c r="P24" s="291">
        <f>COUNTIF('様式第１－６号'!$H$8:$M$160,【選択肢】!K24)</f>
        <v>0</v>
      </c>
      <c r="R24" s="302" t="s">
        <v>6101</v>
      </c>
      <c r="S24" s="280"/>
      <c r="T24" s="281"/>
    </row>
    <row r="25" spans="11:22" ht="18" customHeight="1" x14ac:dyDescent="0.2">
      <c r="K25" s="290">
        <v>20</v>
      </c>
      <c r="L25" s="244" t="s">
        <v>156</v>
      </c>
      <c r="M25" s="244" t="s">
        <v>157</v>
      </c>
      <c r="N25" s="244" t="s">
        <v>157</v>
      </c>
      <c r="O25" s="244" t="s">
        <v>6012</v>
      </c>
      <c r="P25" s="291">
        <f>COUNTIF('様式第１－６号'!$H$8:$M$160,【選択肢】!K25)</f>
        <v>0</v>
      </c>
      <c r="R25" s="302"/>
      <c r="S25" s="280"/>
      <c r="T25" s="281"/>
    </row>
    <row r="26" spans="11:22" ht="18" customHeight="1" x14ac:dyDescent="0.2">
      <c r="K26" s="290">
        <v>21</v>
      </c>
      <c r="L26" s="244" t="s">
        <v>156</v>
      </c>
      <c r="M26" s="244" t="s">
        <v>157</v>
      </c>
      <c r="N26" s="244" t="s">
        <v>157</v>
      </c>
      <c r="O26" s="244" t="s">
        <v>6013</v>
      </c>
      <c r="P26" s="291">
        <f>COUNTIF('様式第１－６号'!$H$8:$M$160,【選択肢】!K26)</f>
        <v>0</v>
      </c>
      <c r="R26" s="299" t="s">
        <v>6095</v>
      </c>
      <c r="S26" s="280"/>
      <c r="T26" s="281"/>
    </row>
    <row r="27" spans="11:22" ht="18" customHeight="1" x14ac:dyDescent="0.2">
      <c r="K27" s="290">
        <v>22</v>
      </c>
      <c r="L27" s="244" t="s">
        <v>156</v>
      </c>
      <c r="M27" s="244" t="s">
        <v>157</v>
      </c>
      <c r="N27" s="244" t="s">
        <v>157</v>
      </c>
      <c r="O27" s="244" t="s">
        <v>6014</v>
      </c>
      <c r="P27" s="291">
        <f>COUNTIF('様式第１－６号'!$H$8:$M$160,【選択肢】!K27)</f>
        <v>0</v>
      </c>
      <c r="R27" s="302" t="s">
        <v>6104</v>
      </c>
      <c r="S27" s="280"/>
      <c r="T27" s="281"/>
    </row>
    <row r="28" spans="11:22" ht="18" customHeight="1" x14ac:dyDescent="0.2">
      <c r="K28" s="290">
        <v>23</v>
      </c>
      <c r="L28" s="244" t="s">
        <v>156</v>
      </c>
      <c r="M28" s="244" t="s">
        <v>157</v>
      </c>
      <c r="N28" s="244" t="s">
        <v>157</v>
      </c>
      <c r="O28" s="244" t="s">
        <v>6015</v>
      </c>
      <c r="P28" s="291">
        <f>COUNTIF('様式第１－６号'!$H$8:$M$160,【選択肢】!K28)</f>
        <v>0</v>
      </c>
      <c r="R28" s="302" t="s">
        <v>6077</v>
      </c>
      <c r="S28" s="280"/>
      <c r="T28" s="281"/>
    </row>
    <row r="29" spans="11:22" ht="18" customHeight="1" x14ac:dyDescent="0.2">
      <c r="K29" s="290">
        <v>24</v>
      </c>
      <c r="L29" s="244" t="s">
        <v>5960</v>
      </c>
      <c r="M29" s="244" t="s">
        <v>5830</v>
      </c>
      <c r="N29" s="244" t="s">
        <v>158</v>
      </c>
      <c r="O29" s="244" t="s">
        <v>6016</v>
      </c>
      <c r="P29" s="291">
        <f>COUNTIF('様式第１－６号'!$H$8:$M$160,【選択肢】!K29)</f>
        <v>0</v>
      </c>
      <c r="R29" s="266"/>
      <c r="S29" s="249"/>
      <c r="T29" s="271"/>
    </row>
    <row r="30" spans="11:22" ht="18" customHeight="1" x14ac:dyDescent="0.2">
      <c r="K30" s="290">
        <v>25</v>
      </c>
      <c r="L30" s="244" t="s">
        <v>5960</v>
      </c>
      <c r="M30" s="244" t="s">
        <v>5830</v>
      </c>
      <c r="N30" s="244" t="s">
        <v>158</v>
      </c>
      <c r="O30" s="244" t="s">
        <v>6017</v>
      </c>
      <c r="P30" s="291">
        <f>COUNTIF('様式第１－６号'!$H$8:$M$160,【選択肢】!K30)</f>
        <v>0</v>
      </c>
      <c r="R30" s="279" t="s">
        <v>6090</v>
      </c>
      <c r="S30" s="280"/>
      <c r="T30" s="281"/>
    </row>
    <row r="31" spans="11:22" ht="18" customHeight="1" x14ac:dyDescent="0.2">
      <c r="K31" s="290">
        <v>26</v>
      </c>
      <c r="L31" s="244" t="s">
        <v>5960</v>
      </c>
      <c r="M31" s="244" t="s">
        <v>5830</v>
      </c>
      <c r="N31" s="244" t="s">
        <v>158</v>
      </c>
      <c r="O31" s="244" t="s">
        <v>6018</v>
      </c>
      <c r="P31" s="291">
        <f>COUNTIF('様式第１－６号'!$H$8:$M$160,【選択肢】!K31)</f>
        <v>0</v>
      </c>
      <c r="R31" s="671" t="s">
        <v>6100</v>
      </c>
      <c r="S31" s="672"/>
      <c r="T31" s="673"/>
    </row>
    <row r="32" spans="11:22" ht="18" customHeight="1" x14ac:dyDescent="0.2">
      <c r="K32" s="290">
        <v>27</v>
      </c>
      <c r="L32" s="244" t="s">
        <v>5960</v>
      </c>
      <c r="M32" s="244" t="s">
        <v>5830</v>
      </c>
      <c r="N32" s="244" t="s">
        <v>158</v>
      </c>
      <c r="O32" s="244" t="s">
        <v>6019</v>
      </c>
      <c r="P32" s="291">
        <f>COUNTIF('様式第１－６号'!$H$8:$M$160,【選択肢】!K32)</f>
        <v>0</v>
      </c>
      <c r="R32" s="302" t="s">
        <v>6078</v>
      </c>
      <c r="S32" s="280"/>
      <c r="T32" s="281"/>
    </row>
    <row r="33" spans="11:20" ht="18" customHeight="1" x14ac:dyDescent="0.2">
      <c r="K33" s="290">
        <v>28</v>
      </c>
      <c r="L33" s="244" t="s">
        <v>5960</v>
      </c>
      <c r="M33" s="244" t="s">
        <v>5830</v>
      </c>
      <c r="N33" s="244" t="s">
        <v>111</v>
      </c>
      <c r="O33" s="244" t="s">
        <v>6020</v>
      </c>
      <c r="P33" s="291">
        <f>COUNTIF('様式第１－６号'!$H$8:$M$160,【選択肢】!K33)</f>
        <v>0</v>
      </c>
      <c r="R33" s="302" t="s">
        <v>6079</v>
      </c>
      <c r="S33" s="280"/>
      <c r="T33" s="281"/>
    </row>
    <row r="34" spans="11:20" ht="18" customHeight="1" x14ac:dyDescent="0.2">
      <c r="K34" s="290">
        <v>29</v>
      </c>
      <c r="L34" s="244" t="s">
        <v>5960</v>
      </c>
      <c r="M34" s="244" t="s">
        <v>5831</v>
      </c>
      <c r="N34" s="244" t="s">
        <v>113</v>
      </c>
      <c r="O34" s="244" t="s">
        <v>6021</v>
      </c>
      <c r="P34" s="291">
        <f>COUNTIF('様式第１－６号'!$H$8:$M$160,【選択肢】!K34)</f>
        <v>0</v>
      </c>
      <c r="R34" s="303" t="s">
        <v>6074</v>
      </c>
      <c r="S34" s="304"/>
      <c r="T34" s="305"/>
    </row>
    <row r="35" spans="11:20" ht="18" customHeight="1" x14ac:dyDescent="0.2">
      <c r="K35" s="290">
        <v>30</v>
      </c>
      <c r="L35" s="244" t="s">
        <v>5960</v>
      </c>
      <c r="M35" s="244" t="s">
        <v>115</v>
      </c>
      <c r="N35" s="244" t="s">
        <v>133</v>
      </c>
      <c r="O35" s="244" t="s">
        <v>6022</v>
      </c>
      <c r="P35" s="291">
        <f>COUNTIF('様式第１－６号'!$H$8:$M$160,【選択肢】!K35)</f>
        <v>0</v>
      </c>
    </row>
    <row r="36" spans="11:20" ht="18" customHeight="1" x14ac:dyDescent="0.2">
      <c r="K36" s="290">
        <v>31</v>
      </c>
      <c r="L36" s="244" t="s">
        <v>5960</v>
      </c>
      <c r="M36" s="244" t="s">
        <v>115</v>
      </c>
      <c r="N36" s="244" t="s">
        <v>135</v>
      </c>
      <c r="O36" s="244" t="s">
        <v>6023</v>
      </c>
      <c r="P36" s="291">
        <f>COUNTIF('様式第１－６号'!$H$8:$M$160,【選択肢】!K36)</f>
        <v>0</v>
      </c>
    </row>
    <row r="37" spans="11:20" ht="18" customHeight="1" x14ac:dyDescent="0.2">
      <c r="K37" s="290">
        <v>32</v>
      </c>
      <c r="L37" s="244" t="s">
        <v>5960</v>
      </c>
      <c r="M37" s="244" t="s">
        <v>115</v>
      </c>
      <c r="N37" s="244" t="s">
        <v>137</v>
      </c>
      <c r="O37" s="244" t="s">
        <v>6024</v>
      </c>
      <c r="P37" s="291">
        <f>COUNTIF('様式第１－６号'!$H$8:$M$160,【選択肢】!K37)</f>
        <v>0</v>
      </c>
    </row>
    <row r="38" spans="11:20" ht="18" customHeight="1" x14ac:dyDescent="0.2">
      <c r="K38" s="290">
        <v>33</v>
      </c>
      <c r="L38" s="244" t="s">
        <v>5960</v>
      </c>
      <c r="M38" s="244" t="s">
        <v>115</v>
      </c>
      <c r="N38" s="244" t="s">
        <v>119</v>
      </c>
      <c r="O38" s="244" t="s">
        <v>6025</v>
      </c>
      <c r="P38" s="291">
        <f>COUNTIF('様式第１－６号'!$H$8:$M$160,【選択肢】!K38)</f>
        <v>0</v>
      </c>
    </row>
    <row r="39" spans="11:20" ht="18" customHeight="1" x14ac:dyDescent="0.2">
      <c r="K39" s="290">
        <v>34</v>
      </c>
      <c r="L39" s="244" t="s">
        <v>5960</v>
      </c>
      <c r="M39" s="244" t="s">
        <v>111</v>
      </c>
      <c r="N39" s="244" t="s">
        <v>160</v>
      </c>
      <c r="O39" s="244" t="s">
        <v>6026</v>
      </c>
      <c r="P39" s="291">
        <f>COUNTIF('様式第１－６号'!$H$8:$M$160,【選択肢】!K39)</f>
        <v>0</v>
      </c>
    </row>
    <row r="40" spans="11:20" ht="18" customHeight="1" x14ac:dyDescent="0.2">
      <c r="K40" s="290">
        <v>35</v>
      </c>
      <c r="L40" s="244" t="s">
        <v>5960</v>
      </c>
      <c r="M40" s="244" t="s">
        <v>111</v>
      </c>
      <c r="N40" s="244" t="s">
        <v>146</v>
      </c>
      <c r="O40" s="244" t="s">
        <v>6027</v>
      </c>
      <c r="P40" s="291">
        <f>COUNTIF('様式第１－６号'!$H$8:$M$160,【選択肢】!K40)</f>
        <v>0</v>
      </c>
    </row>
    <row r="41" spans="11:20" ht="18" customHeight="1" x14ac:dyDescent="0.2">
      <c r="K41" s="290">
        <v>36</v>
      </c>
      <c r="L41" s="244" t="s">
        <v>5960</v>
      </c>
      <c r="M41" s="244" t="s">
        <v>111</v>
      </c>
      <c r="N41" s="244" t="s">
        <v>161</v>
      </c>
      <c r="O41" s="244" t="s">
        <v>6028</v>
      </c>
      <c r="P41" s="291">
        <f>COUNTIF('様式第１－６号'!$H$8:$M$160,【選択肢】!K41)</f>
        <v>0</v>
      </c>
    </row>
    <row r="42" spans="11:20" ht="18" customHeight="1" x14ac:dyDescent="0.2">
      <c r="K42" s="290">
        <v>37</v>
      </c>
      <c r="L42" s="244" t="s">
        <v>5960</v>
      </c>
      <c r="M42" s="244" t="s">
        <v>111</v>
      </c>
      <c r="N42" s="244" t="s">
        <v>177</v>
      </c>
      <c r="O42" s="244" t="s">
        <v>6029</v>
      </c>
      <c r="P42" s="291">
        <f>COUNTIF('様式第１－６号'!$H$8:$M$160,【選択肢】!K42)</f>
        <v>0</v>
      </c>
      <c r="Q42" s="362" t="s">
        <v>6083</v>
      </c>
    </row>
    <row r="43" spans="11:20" ht="18" customHeight="1" x14ac:dyDescent="0.2">
      <c r="K43" s="290">
        <v>38</v>
      </c>
      <c r="L43" s="244" t="s">
        <v>5960</v>
      </c>
      <c r="M43" s="244" t="s">
        <v>111</v>
      </c>
      <c r="N43" s="244" t="s">
        <v>162</v>
      </c>
      <c r="O43" s="274" t="s">
        <v>6030</v>
      </c>
      <c r="P43" s="291">
        <f>COUNTIF('様式第１－６号'!$H$8:$M$160,【選択肢】!K43)</f>
        <v>0</v>
      </c>
      <c r="Q43" s="277" t="s">
        <v>6067</v>
      </c>
      <c r="S43" s="255"/>
    </row>
    <row r="44" spans="11:20" ht="18" customHeight="1" x14ac:dyDescent="0.2">
      <c r="K44" s="290">
        <v>39</v>
      </c>
      <c r="L44" s="244" t="s">
        <v>5960</v>
      </c>
      <c r="M44" s="244" t="s">
        <v>115</v>
      </c>
      <c r="N44" s="244" t="s">
        <v>160</v>
      </c>
      <c r="O44" s="276" t="s">
        <v>6054</v>
      </c>
      <c r="P44" s="291">
        <f>COUNTIF('様式第１－６号'!$H$8:$M$160,【選択肢】!K44)</f>
        <v>0</v>
      </c>
      <c r="Q44" s="278" t="s">
        <v>6054</v>
      </c>
      <c r="R44" s="256"/>
      <c r="S44" s="249"/>
    </row>
    <row r="45" spans="11:20" ht="18" customHeight="1" x14ac:dyDescent="0.2">
      <c r="K45" s="290">
        <v>40</v>
      </c>
      <c r="L45" s="244" t="s">
        <v>5960</v>
      </c>
      <c r="M45" s="244" t="s">
        <v>115</v>
      </c>
      <c r="N45" s="244" t="s">
        <v>160</v>
      </c>
      <c r="O45" s="276" t="s">
        <v>6055</v>
      </c>
      <c r="P45" s="291">
        <f>COUNTIF('様式第１－６号'!$H$8:$M$160,【選択肢】!K45)</f>
        <v>0</v>
      </c>
      <c r="Q45" s="278" t="s">
        <v>6055</v>
      </c>
      <c r="R45" s="256"/>
      <c r="S45" s="249"/>
    </row>
    <row r="46" spans="11:20" ht="18" customHeight="1" x14ac:dyDescent="0.2">
      <c r="K46" s="290">
        <v>41</v>
      </c>
      <c r="L46" s="244" t="s">
        <v>5960</v>
      </c>
      <c r="M46" s="244" t="s">
        <v>115</v>
      </c>
      <c r="N46" s="244" t="s">
        <v>160</v>
      </c>
      <c r="O46" s="276" t="s">
        <v>6056</v>
      </c>
      <c r="P46" s="291">
        <f>COUNTIF('様式第１－６号'!$H$8:$M$160,【選択肢】!K46)</f>
        <v>0</v>
      </c>
      <c r="Q46" s="278" t="s">
        <v>6056</v>
      </c>
      <c r="R46" s="256"/>
      <c r="S46" s="249"/>
    </row>
    <row r="47" spans="11:20" ht="18" customHeight="1" x14ac:dyDescent="0.2">
      <c r="K47" s="290">
        <v>42</v>
      </c>
      <c r="L47" s="244" t="s">
        <v>5960</v>
      </c>
      <c r="M47" s="244" t="s">
        <v>115</v>
      </c>
      <c r="N47" s="244" t="s">
        <v>146</v>
      </c>
      <c r="O47" s="276" t="s">
        <v>6057</v>
      </c>
      <c r="P47" s="291">
        <f>COUNTIF('様式第１－６号'!$H$8:$M$160,【選択肢】!K47)</f>
        <v>0</v>
      </c>
      <c r="Q47" s="278" t="s">
        <v>6057</v>
      </c>
      <c r="R47" s="256"/>
      <c r="S47" s="249"/>
    </row>
    <row r="48" spans="11:20" ht="18" customHeight="1" x14ac:dyDescent="0.2">
      <c r="K48" s="290">
        <v>43</v>
      </c>
      <c r="L48" s="244" t="s">
        <v>5960</v>
      </c>
      <c r="M48" s="244" t="s">
        <v>115</v>
      </c>
      <c r="N48" s="244" t="s">
        <v>146</v>
      </c>
      <c r="O48" s="276" t="s">
        <v>6058</v>
      </c>
      <c r="P48" s="291">
        <f>COUNTIF('様式第１－６号'!$H$8:$M$160,【選択肢】!K48)</f>
        <v>0</v>
      </c>
      <c r="Q48" s="278" t="s">
        <v>6058</v>
      </c>
      <c r="R48" s="256"/>
      <c r="S48" s="249"/>
    </row>
    <row r="49" spans="11:20" ht="18" customHeight="1" x14ac:dyDescent="0.2">
      <c r="K49" s="290">
        <v>44</v>
      </c>
      <c r="L49" s="244" t="s">
        <v>5960</v>
      </c>
      <c r="M49" s="244" t="s">
        <v>115</v>
      </c>
      <c r="N49" s="244" t="s">
        <v>146</v>
      </c>
      <c r="O49" s="276" t="s">
        <v>6059</v>
      </c>
      <c r="P49" s="291">
        <f>COUNTIF('様式第１－６号'!$H$8:$M$160,【選択肢】!K49)</f>
        <v>0</v>
      </c>
      <c r="Q49" s="278" t="s">
        <v>6059</v>
      </c>
      <c r="R49" s="256"/>
      <c r="S49" s="249"/>
    </row>
    <row r="50" spans="11:20" ht="18" customHeight="1" x14ac:dyDescent="0.2">
      <c r="K50" s="290">
        <v>45</v>
      </c>
      <c r="L50" s="244" t="s">
        <v>5960</v>
      </c>
      <c r="M50" s="244" t="s">
        <v>115</v>
      </c>
      <c r="N50" s="244" t="s">
        <v>161</v>
      </c>
      <c r="O50" s="276" t="s">
        <v>6060</v>
      </c>
      <c r="P50" s="291">
        <f>COUNTIF('様式第１－６号'!$H$8:$M$160,【選択肢】!K50)</f>
        <v>0</v>
      </c>
      <c r="Q50" s="278" t="s">
        <v>6060</v>
      </c>
      <c r="R50" s="256"/>
      <c r="S50" s="249"/>
    </row>
    <row r="51" spans="11:20" ht="18" customHeight="1" x14ac:dyDescent="0.2">
      <c r="K51" s="290">
        <v>46</v>
      </c>
      <c r="L51" s="244" t="s">
        <v>5960</v>
      </c>
      <c r="M51" s="244" t="s">
        <v>115</v>
      </c>
      <c r="N51" s="244" t="s">
        <v>161</v>
      </c>
      <c r="O51" s="276" t="s">
        <v>6061</v>
      </c>
      <c r="P51" s="291">
        <f>COUNTIF('様式第１－６号'!$H$8:$M$160,【選択肢】!K51)</f>
        <v>0</v>
      </c>
      <c r="Q51" s="278" t="s">
        <v>6061</v>
      </c>
      <c r="R51" s="256"/>
      <c r="S51" s="249"/>
    </row>
    <row r="52" spans="11:20" ht="18" customHeight="1" x14ac:dyDescent="0.2">
      <c r="K52" s="290">
        <v>47</v>
      </c>
      <c r="L52" s="244" t="s">
        <v>5960</v>
      </c>
      <c r="M52" s="244" t="s">
        <v>115</v>
      </c>
      <c r="N52" s="244" t="s">
        <v>161</v>
      </c>
      <c r="O52" s="276" t="s">
        <v>6062</v>
      </c>
      <c r="P52" s="291">
        <f>COUNTIF('様式第１－６号'!$H$8:$M$160,【選択肢】!K52)</f>
        <v>0</v>
      </c>
      <c r="Q52" s="278" t="s">
        <v>6062</v>
      </c>
      <c r="R52" s="256"/>
      <c r="S52" s="249"/>
    </row>
    <row r="53" spans="11:20" ht="18" customHeight="1" x14ac:dyDescent="0.2">
      <c r="K53" s="290">
        <v>48</v>
      </c>
      <c r="L53" s="244" t="s">
        <v>5960</v>
      </c>
      <c r="M53" s="244" t="s">
        <v>115</v>
      </c>
      <c r="N53" s="244" t="s">
        <v>177</v>
      </c>
      <c r="O53" s="276" t="s">
        <v>6063</v>
      </c>
      <c r="P53" s="291">
        <f>COUNTIF('様式第１－６号'!$H$8:$M$160,【選択肢】!K53)</f>
        <v>0</v>
      </c>
      <c r="Q53" s="278" t="s">
        <v>6063</v>
      </c>
      <c r="R53" s="256"/>
      <c r="S53" s="249"/>
    </row>
    <row r="54" spans="11:20" ht="18" customHeight="1" x14ac:dyDescent="0.2">
      <c r="K54" s="290">
        <v>49</v>
      </c>
      <c r="L54" s="244" t="s">
        <v>5960</v>
      </c>
      <c r="M54" s="244" t="s">
        <v>115</v>
      </c>
      <c r="N54" s="244" t="s">
        <v>177</v>
      </c>
      <c r="O54" s="276" t="s">
        <v>6064</v>
      </c>
      <c r="P54" s="291">
        <f>COUNTIF('様式第１－６号'!$H$8:$M$160,【選択肢】!K54)</f>
        <v>0</v>
      </c>
      <c r="Q54" s="278" t="s">
        <v>6064</v>
      </c>
      <c r="R54" s="256"/>
      <c r="S54" s="249"/>
    </row>
    <row r="55" spans="11:20" ht="18" customHeight="1" x14ac:dyDescent="0.2">
      <c r="K55" s="290">
        <v>50</v>
      </c>
      <c r="L55" s="244" t="s">
        <v>5960</v>
      </c>
      <c r="M55" s="244" t="s">
        <v>115</v>
      </c>
      <c r="N55" s="244" t="s">
        <v>162</v>
      </c>
      <c r="O55" s="276" t="s">
        <v>6065</v>
      </c>
      <c r="P55" s="291">
        <f>COUNTIF('様式第１－６号'!$H$8:$M$160,【選択肢】!K55)</f>
        <v>0</v>
      </c>
      <c r="Q55" s="278" t="s">
        <v>6065</v>
      </c>
      <c r="R55" s="363" t="s">
        <v>6083</v>
      </c>
      <c r="S55" s="249"/>
    </row>
    <row r="56" spans="11:20" ht="18" customHeight="1" x14ac:dyDescent="0.2">
      <c r="K56" s="290">
        <v>51</v>
      </c>
      <c r="L56" s="244" t="s">
        <v>5960</v>
      </c>
      <c r="M56" s="244" t="s">
        <v>148</v>
      </c>
      <c r="N56" s="244" t="s">
        <v>148</v>
      </c>
      <c r="O56" s="275" t="s">
        <v>6066</v>
      </c>
      <c r="P56" s="291">
        <f>COUNTIF('様式第１－６号'!$H$8:$M$160,【選択肢】!K56)</f>
        <v>0</v>
      </c>
      <c r="Q56" s="296"/>
      <c r="R56" s="240" t="s">
        <v>6068</v>
      </c>
      <c r="S56" s="258"/>
      <c r="T56" s="255"/>
    </row>
    <row r="57" spans="11:20" ht="18" customHeight="1" x14ac:dyDescent="0.2">
      <c r="K57" s="290">
        <v>52</v>
      </c>
      <c r="L57" s="244" t="s">
        <v>5960</v>
      </c>
      <c r="M57" s="244" t="s">
        <v>166</v>
      </c>
      <c r="N57" s="244" t="s">
        <v>166</v>
      </c>
      <c r="O57" s="244" t="s">
        <v>6031</v>
      </c>
      <c r="P57" s="291">
        <f>COUNTIF('様式第１－６号'!$H$8:$M$160,【選択肢】!K57)</f>
        <v>0</v>
      </c>
      <c r="R57" s="364" t="s">
        <v>5838</v>
      </c>
      <c r="S57" s="259"/>
      <c r="T57" s="260"/>
    </row>
    <row r="58" spans="11:20" ht="18" customHeight="1" x14ac:dyDescent="0.2">
      <c r="K58" s="290">
        <v>53</v>
      </c>
      <c r="L58" s="244" t="s">
        <v>5960</v>
      </c>
      <c r="M58" s="244" t="s">
        <v>166</v>
      </c>
      <c r="N58" s="244" t="s">
        <v>166</v>
      </c>
      <c r="O58" s="244" t="s">
        <v>6146</v>
      </c>
      <c r="P58" s="291">
        <f>COUNTIF('様式第１－６号'!$H$8:$M$160,【選択肢】!K58)</f>
        <v>0</v>
      </c>
      <c r="R58" s="261" t="s">
        <v>5839</v>
      </c>
      <c r="S58" s="259"/>
      <c r="T58" s="260"/>
    </row>
    <row r="59" spans="11:20" ht="18" customHeight="1" x14ac:dyDescent="0.2">
      <c r="K59" s="290">
        <v>54</v>
      </c>
      <c r="L59" s="244" t="s">
        <v>5960</v>
      </c>
      <c r="M59" s="244" t="s">
        <v>166</v>
      </c>
      <c r="N59" s="244" t="s">
        <v>166</v>
      </c>
      <c r="O59" s="244" t="s">
        <v>6032</v>
      </c>
      <c r="P59" s="291">
        <f>COUNTIF('様式第１－６号'!$H$8:$M$160,【選択肢】!K59)</f>
        <v>0</v>
      </c>
      <c r="R59" s="261" t="s">
        <v>5840</v>
      </c>
      <c r="S59" s="259"/>
      <c r="T59" s="260"/>
    </row>
    <row r="60" spans="11:20" ht="18" customHeight="1" x14ac:dyDescent="0.2">
      <c r="K60" s="290">
        <v>55</v>
      </c>
      <c r="L60" s="244" t="s">
        <v>5960</v>
      </c>
      <c r="M60" s="244" t="s">
        <v>166</v>
      </c>
      <c r="N60" s="244" t="s">
        <v>166</v>
      </c>
      <c r="O60" s="244" t="s">
        <v>6033</v>
      </c>
      <c r="P60" s="291">
        <f>COUNTIF('様式第１－６号'!$H$8:$M$160,【選択肢】!K60)</f>
        <v>0</v>
      </c>
      <c r="R60" s="261" t="s">
        <v>5841</v>
      </c>
      <c r="S60" s="259"/>
      <c r="T60" s="260"/>
    </row>
    <row r="61" spans="11:20" ht="18" customHeight="1" x14ac:dyDescent="0.2">
      <c r="K61" s="290">
        <v>56</v>
      </c>
      <c r="L61" s="244" t="s">
        <v>5960</v>
      </c>
      <c r="M61" s="244" t="s">
        <v>166</v>
      </c>
      <c r="N61" s="244" t="s">
        <v>166</v>
      </c>
      <c r="O61" s="244" t="s">
        <v>6034</v>
      </c>
      <c r="P61" s="291">
        <f>COUNTIF('様式第１－６号'!$H$8:$M$160,【選択肢】!K61)</f>
        <v>0</v>
      </c>
      <c r="R61" s="261" t="s">
        <v>5842</v>
      </c>
      <c r="S61" s="259"/>
      <c r="T61" s="260"/>
    </row>
    <row r="62" spans="11:20" ht="18" customHeight="1" x14ac:dyDescent="0.2">
      <c r="K62" s="290">
        <v>57</v>
      </c>
      <c r="L62" s="244" t="s">
        <v>5960</v>
      </c>
      <c r="M62" s="244" t="s">
        <v>166</v>
      </c>
      <c r="N62" s="244" t="s">
        <v>166</v>
      </c>
      <c r="O62" s="244" t="s">
        <v>6147</v>
      </c>
      <c r="P62" s="291">
        <f>COUNTIF('様式第１－６号'!$H$8:$M$160,【選択肢】!K62)</f>
        <v>0</v>
      </c>
      <c r="R62" s="261" t="s">
        <v>5843</v>
      </c>
      <c r="S62" s="259"/>
      <c r="T62" s="260"/>
    </row>
    <row r="63" spans="11:20" ht="18" customHeight="1" x14ac:dyDescent="0.2">
      <c r="K63" s="290">
        <v>58</v>
      </c>
      <c r="L63" s="244" t="s">
        <v>5960</v>
      </c>
      <c r="M63" s="244" t="s">
        <v>166</v>
      </c>
      <c r="N63" s="244" t="s">
        <v>166</v>
      </c>
      <c r="O63" s="244" t="s">
        <v>6035</v>
      </c>
      <c r="P63" s="291">
        <f>COUNTIF('様式第１－６号'!$H$8:$M$160,【選択肢】!K63)</f>
        <v>0</v>
      </c>
      <c r="R63" s="261" t="s">
        <v>5844</v>
      </c>
      <c r="S63" s="259"/>
      <c r="T63" s="260"/>
    </row>
    <row r="64" spans="11:20" ht="18" customHeight="1" x14ac:dyDescent="0.2">
      <c r="K64" s="486" t="s">
        <v>6150</v>
      </c>
      <c r="L64" s="483" t="s">
        <v>5960</v>
      </c>
      <c r="M64" s="483" t="s">
        <v>166</v>
      </c>
      <c r="N64" s="483" t="s">
        <v>166</v>
      </c>
      <c r="O64" s="485" t="s">
        <v>6148</v>
      </c>
      <c r="P64" s="484">
        <v>0</v>
      </c>
      <c r="R64" s="262" t="s">
        <v>5845</v>
      </c>
      <c r="S64" s="363" t="s">
        <v>6083</v>
      </c>
      <c r="T64" s="260"/>
    </row>
    <row r="65" spans="11:20" ht="18" customHeight="1" x14ac:dyDescent="0.2">
      <c r="K65" s="487" t="s">
        <v>6151</v>
      </c>
      <c r="L65" s="483" t="s">
        <v>5960</v>
      </c>
      <c r="M65" s="483" t="s">
        <v>166</v>
      </c>
      <c r="N65" s="483" t="s">
        <v>166</v>
      </c>
      <c r="O65" s="485" t="s">
        <v>6149</v>
      </c>
      <c r="P65" s="484">
        <v>0</v>
      </c>
      <c r="R65" s="297"/>
      <c r="S65" s="240" t="s">
        <v>6069</v>
      </c>
      <c r="T65" s="258"/>
    </row>
    <row r="66" spans="11:20" ht="18" customHeight="1" x14ac:dyDescent="0.2">
      <c r="K66" s="290">
        <v>59</v>
      </c>
      <c r="L66" s="244" t="s">
        <v>5960</v>
      </c>
      <c r="M66" s="244" t="s">
        <v>166</v>
      </c>
      <c r="N66" s="244" t="s">
        <v>166</v>
      </c>
      <c r="O66" s="244" t="s">
        <v>6036</v>
      </c>
      <c r="P66" s="291">
        <v>0</v>
      </c>
      <c r="S66" s="364" t="s">
        <v>5846</v>
      </c>
      <c r="T66" s="259"/>
    </row>
    <row r="67" spans="11:20" ht="18" customHeight="1" x14ac:dyDescent="0.2">
      <c r="K67" s="290">
        <v>60</v>
      </c>
      <c r="L67" s="244" t="s">
        <v>5960</v>
      </c>
      <c r="M67" s="244" t="s">
        <v>166</v>
      </c>
      <c r="N67" s="244" t="s">
        <v>166</v>
      </c>
      <c r="O67" s="244" t="s">
        <v>6037</v>
      </c>
      <c r="P67" s="291">
        <v>0</v>
      </c>
      <c r="S67" s="261" t="s">
        <v>5847</v>
      </c>
      <c r="T67" s="259"/>
    </row>
    <row r="68" spans="11:20" ht="18" customHeight="1" x14ac:dyDescent="0.2">
      <c r="K68" s="290">
        <v>61</v>
      </c>
      <c r="L68" s="244" t="s">
        <v>169</v>
      </c>
      <c r="M68" s="244" t="s">
        <v>115</v>
      </c>
      <c r="N68" s="244" t="s">
        <v>135</v>
      </c>
      <c r="O68" s="244" t="s">
        <v>6038</v>
      </c>
      <c r="P68" s="291">
        <v>0</v>
      </c>
      <c r="S68" s="261" t="s">
        <v>5848</v>
      </c>
      <c r="T68" s="259"/>
    </row>
    <row r="69" spans="11:20" ht="18" customHeight="1" x14ac:dyDescent="0.2">
      <c r="K69" s="290">
        <v>62</v>
      </c>
      <c r="L69" s="244" t="s">
        <v>169</v>
      </c>
      <c r="M69" s="244" t="s">
        <v>115</v>
      </c>
      <c r="N69" s="244" t="s">
        <v>135</v>
      </c>
      <c r="O69" s="244" t="s">
        <v>6039</v>
      </c>
      <c r="P69" s="291">
        <v>0</v>
      </c>
      <c r="S69" s="261" t="s">
        <v>5849</v>
      </c>
      <c r="T69" s="259"/>
    </row>
    <row r="70" spans="11:20" ht="18" customHeight="1" x14ac:dyDescent="0.2">
      <c r="K70" s="290">
        <v>63</v>
      </c>
      <c r="L70" s="244" t="s">
        <v>169</v>
      </c>
      <c r="M70" s="244" t="s">
        <v>115</v>
      </c>
      <c r="N70" s="244" t="s">
        <v>137</v>
      </c>
      <c r="O70" s="244" t="s">
        <v>6040</v>
      </c>
      <c r="P70" s="291">
        <v>0</v>
      </c>
      <c r="S70" s="261" t="s">
        <v>5850</v>
      </c>
      <c r="T70" s="259"/>
    </row>
    <row r="71" spans="11:20" ht="18" customHeight="1" x14ac:dyDescent="0.2">
      <c r="K71" s="295">
        <v>64</v>
      </c>
      <c r="L71" s="274" t="s">
        <v>169</v>
      </c>
      <c r="M71" s="274" t="s">
        <v>115</v>
      </c>
      <c r="N71" s="274" t="s">
        <v>137</v>
      </c>
      <c r="O71" s="274" t="s">
        <v>6041</v>
      </c>
      <c r="P71" s="291">
        <v>0</v>
      </c>
      <c r="S71" s="262" t="s">
        <v>5851</v>
      </c>
      <c r="T71" s="259"/>
    </row>
    <row r="72" spans="11:20" x14ac:dyDescent="0.2">
      <c r="K72" s="481">
        <v>65</v>
      </c>
      <c r="L72" s="481" t="s">
        <v>169</v>
      </c>
      <c r="M72" s="481" t="s">
        <v>115</v>
      </c>
      <c r="N72" s="481" t="s">
        <v>119</v>
      </c>
      <c r="O72" s="481" t="s">
        <v>6042</v>
      </c>
      <c r="P72" s="291">
        <v>0</v>
      </c>
      <c r="S72" s="297"/>
    </row>
    <row r="73" spans="11:20" x14ac:dyDescent="0.2">
      <c r="K73" s="482">
        <v>66</v>
      </c>
      <c r="L73" s="482" t="s">
        <v>169</v>
      </c>
      <c r="M73" s="482" t="s">
        <v>115</v>
      </c>
      <c r="N73" s="482" t="s">
        <v>119</v>
      </c>
      <c r="O73" s="482" t="s">
        <v>6043</v>
      </c>
      <c r="P73" s="291">
        <v>0</v>
      </c>
    </row>
    <row r="74" spans="11:20" x14ac:dyDescent="0.2">
      <c r="K74" s="263"/>
      <c r="L74" s="263"/>
      <c r="M74" s="263" t="s">
        <v>5990</v>
      </c>
      <c r="N74" s="263"/>
      <c r="O74" s="263"/>
      <c r="P74" s="264"/>
    </row>
  </sheetData>
  <mergeCells count="14">
    <mergeCell ref="A1:J1"/>
    <mergeCell ref="P1:P2"/>
    <mergeCell ref="Q1:Q2"/>
    <mergeCell ref="R10:T10"/>
    <mergeCell ref="R31:T31"/>
    <mergeCell ref="K1:O1"/>
    <mergeCell ref="R9:T9"/>
    <mergeCell ref="R2:T2"/>
    <mergeCell ref="R3:T3"/>
    <mergeCell ref="R5:T5"/>
    <mergeCell ref="R7:T7"/>
    <mergeCell ref="R8:T8"/>
    <mergeCell ref="R4:T4"/>
    <mergeCell ref="M2:N2"/>
  </mergeCells>
  <phoneticPr fontId="2"/>
  <pageMargins left="0.70866141732283472" right="0.70866141732283472" top="0.74803149606299213" bottom="0.74803149606299213" header="0.31496062992125984" footer="0.31496062992125984"/>
  <pageSetup paperSize="9" scale="35" fitToWidth="0" orientation="landscape" r:id="rId1"/>
  <colBreaks count="1" manualBreakCount="1">
    <brk id="10" max="77"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ET75"/>
  <sheetViews>
    <sheetView view="pageBreakPreview" topLeftCell="CS1" zoomScaleNormal="70" zoomScaleSheetLayoutView="100" workbookViewId="0">
      <selection activeCell="C10" sqref="C10"/>
    </sheetView>
  </sheetViews>
  <sheetFormatPr defaultColWidth="9" defaultRowHeight="12" x14ac:dyDescent="0.2"/>
  <cols>
    <col min="1" max="1" width="6.7265625" style="10" customWidth="1"/>
    <col min="2" max="2" width="7" style="10" customWidth="1"/>
    <col min="3" max="3" width="9.6328125" style="10" customWidth="1"/>
    <col min="4" max="4" width="7.453125" style="11" customWidth="1"/>
    <col min="5" max="5" width="19.08984375" style="10" customWidth="1"/>
    <col min="6" max="7" width="4" style="10" customWidth="1"/>
    <col min="8" max="22" width="4" style="11" customWidth="1"/>
    <col min="23" max="25" width="6.90625" style="10" customWidth="1"/>
    <col min="26" max="26" width="8.36328125" style="11" customWidth="1"/>
    <col min="27" max="31" width="8.36328125" style="10" customWidth="1"/>
    <col min="32" max="37" width="8.26953125" style="10" customWidth="1"/>
    <col min="38" max="43" width="6.08984375" style="10" customWidth="1"/>
    <col min="44" max="48" width="9.6328125" style="11" customWidth="1"/>
    <col min="49" max="52" width="9.6328125" style="10" customWidth="1"/>
    <col min="53" max="53" width="9.6328125" style="11" customWidth="1"/>
    <col min="54" max="58" width="9.6328125" style="10" customWidth="1"/>
    <col min="59" max="59" width="4" style="10" customWidth="1"/>
    <col min="60" max="72" width="4" style="11" customWidth="1"/>
    <col min="73" max="77" width="4" style="10" customWidth="1"/>
    <col min="78" max="96" width="10.6328125" style="10" customWidth="1"/>
    <col min="97" max="98" width="4" style="10" customWidth="1"/>
    <col min="99" max="99" width="4.08984375" style="10" customWidth="1"/>
    <col min="100" max="100" width="4" style="10" customWidth="1"/>
    <col min="101" max="101" width="4.08984375" style="10" customWidth="1"/>
    <col min="102" max="102" width="4" style="10" customWidth="1"/>
    <col min="103" max="103" width="4.08984375" style="10" customWidth="1"/>
    <col min="104" max="104" width="4" style="10" customWidth="1"/>
    <col min="105" max="105" width="4.08984375" style="10" customWidth="1"/>
    <col min="106" max="106" width="4" style="10" customWidth="1"/>
    <col min="107" max="107" width="4.08984375" style="10" customWidth="1"/>
    <col min="108" max="108" width="4" style="10" customWidth="1"/>
    <col min="109" max="109" width="4.08984375" style="10" customWidth="1"/>
    <col min="110" max="113" width="4" style="10" customWidth="1"/>
    <col min="114" max="132" width="4" style="11" customWidth="1"/>
    <col min="133" max="141" width="4" style="10" customWidth="1"/>
    <col min="142" max="147" width="5" style="10" customWidth="1"/>
    <col min="148" max="148" width="4" style="10" customWidth="1"/>
    <col min="149" max="149" width="7.6328125" style="10" customWidth="1"/>
    <col min="150" max="150" width="5" style="10" customWidth="1"/>
    <col min="151" max="16384" width="9" style="10"/>
  </cols>
  <sheetData>
    <row r="1" spans="1:150" x14ac:dyDescent="0.2">
      <c r="C1" s="9" t="s">
        <v>32</v>
      </c>
      <c r="D1" s="9"/>
      <c r="BZ1" s="12"/>
      <c r="CA1" s="12"/>
      <c r="CB1" s="12"/>
      <c r="CH1" s="12"/>
      <c r="CI1" s="12"/>
      <c r="CL1" s="12"/>
      <c r="CM1" s="12"/>
      <c r="DF1" s="12"/>
      <c r="DG1" s="12"/>
      <c r="DH1" s="12"/>
      <c r="ER1" s="191"/>
    </row>
    <row r="2" spans="1:150" ht="21" customHeight="1" x14ac:dyDescent="0.2">
      <c r="C2" s="9" t="s">
        <v>5863</v>
      </c>
      <c r="D2" s="9"/>
      <c r="DM2" s="190"/>
      <c r="DN2" s="190"/>
      <c r="DO2" s="190"/>
      <c r="DP2" s="190"/>
      <c r="DQ2" s="190"/>
      <c r="DR2" s="190"/>
      <c r="DS2" s="190"/>
      <c r="DT2" s="190"/>
      <c r="DU2" s="190"/>
      <c r="DV2" s="190"/>
      <c r="DW2" s="190"/>
      <c r="DX2" s="190"/>
      <c r="DY2" s="190"/>
      <c r="DZ2" s="190"/>
      <c r="EA2" s="190"/>
      <c r="EB2" s="190"/>
      <c r="EC2" s="191"/>
      <c r="ED2" s="191"/>
      <c r="EE2" s="191"/>
      <c r="EF2" s="191"/>
      <c r="EG2" s="191"/>
      <c r="EH2" s="191"/>
      <c r="EI2" s="191"/>
      <c r="EJ2" s="191"/>
      <c r="EK2" s="191"/>
      <c r="EL2" s="191"/>
      <c r="EM2" s="191"/>
      <c r="EN2" s="191"/>
      <c r="EO2" s="191"/>
      <c r="EP2" s="191"/>
      <c r="EQ2" s="191"/>
      <c r="ER2" s="191"/>
    </row>
    <row r="3" spans="1:150" ht="21" customHeight="1" x14ac:dyDescent="0.2">
      <c r="C3" s="9" t="s">
        <v>5899</v>
      </c>
      <c r="D3" s="9"/>
      <c r="DM3" s="190"/>
      <c r="DN3" s="190"/>
      <c r="DO3" s="190"/>
      <c r="DP3" s="190"/>
      <c r="DQ3" s="190"/>
      <c r="DR3" s="190"/>
      <c r="DS3" s="190"/>
      <c r="DT3" s="190"/>
      <c r="DU3" s="190"/>
      <c r="DV3" s="190"/>
      <c r="DW3" s="190"/>
      <c r="DX3" s="190"/>
      <c r="DY3" s="190"/>
      <c r="DZ3" s="190"/>
      <c r="EA3" s="190"/>
      <c r="EB3" s="190"/>
      <c r="EC3" s="191"/>
      <c r="ED3" s="191"/>
      <c r="EE3" s="191"/>
      <c r="EF3" s="191"/>
      <c r="EG3" s="191"/>
      <c r="EH3" s="191"/>
      <c r="EI3" s="191"/>
      <c r="EJ3" s="191"/>
      <c r="EK3" s="191"/>
      <c r="EL3" s="191"/>
      <c r="EM3" s="191"/>
      <c r="EN3" s="191"/>
      <c r="EO3" s="191"/>
      <c r="EP3" s="191"/>
      <c r="EQ3" s="191"/>
      <c r="ER3" s="192"/>
    </row>
    <row r="4" spans="1:150" s="14" customFormat="1" ht="20.25" customHeight="1" x14ac:dyDescent="0.2">
      <c r="C4" s="702" t="s">
        <v>5900</v>
      </c>
      <c r="D4" s="702" t="s">
        <v>5901</v>
      </c>
      <c r="E4" s="702" t="s">
        <v>5902</v>
      </c>
      <c r="F4" s="695" t="s">
        <v>5741</v>
      </c>
      <c r="G4" s="695"/>
      <c r="H4" s="695" t="s">
        <v>5866</v>
      </c>
      <c r="I4" s="695"/>
      <c r="J4" s="695"/>
      <c r="K4" s="695"/>
      <c r="L4" s="695"/>
      <c r="M4" s="695" t="s">
        <v>5867</v>
      </c>
      <c r="N4" s="695"/>
      <c r="O4" s="695"/>
      <c r="P4" s="695"/>
      <c r="Q4" s="695"/>
      <c r="R4" s="695"/>
      <c r="S4" s="695"/>
      <c r="T4" s="695"/>
      <c r="U4" s="695"/>
      <c r="V4" s="695"/>
      <c r="W4" s="701" t="s">
        <v>5826</v>
      </c>
      <c r="X4" s="701"/>
      <c r="Y4" s="701"/>
      <c r="Z4" s="695" t="s">
        <v>34</v>
      </c>
      <c r="AA4" s="695"/>
      <c r="AB4" s="695"/>
      <c r="AC4" s="695"/>
      <c r="AD4" s="695"/>
      <c r="AE4" s="695"/>
      <c r="AF4" s="695" t="s">
        <v>88</v>
      </c>
      <c r="AG4" s="695"/>
      <c r="AH4" s="695"/>
      <c r="AI4" s="695"/>
      <c r="AJ4" s="700"/>
      <c r="AK4" s="700"/>
      <c r="AL4" s="685" t="s">
        <v>87</v>
      </c>
      <c r="AM4" s="685"/>
      <c r="AN4" s="685"/>
      <c r="AO4" s="685" t="s">
        <v>85</v>
      </c>
      <c r="AP4" s="685"/>
      <c r="AQ4" s="685"/>
      <c r="AR4" s="689" t="s">
        <v>86</v>
      </c>
      <c r="AS4" s="690"/>
      <c r="AT4" s="690"/>
      <c r="AU4" s="690"/>
      <c r="AV4" s="690"/>
      <c r="AW4" s="690"/>
      <c r="AX4" s="690"/>
      <c r="AY4" s="690"/>
      <c r="AZ4" s="690"/>
      <c r="BA4" s="690"/>
      <c r="BB4" s="690"/>
      <c r="BC4" s="690"/>
      <c r="BD4" s="690"/>
      <c r="BE4" s="690"/>
      <c r="BF4" s="691"/>
      <c r="BG4" s="702" t="s">
        <v>90</v>
      </c>
      <c r="BH4" s="695" t="s">
        <v>22</v>
      </c>
      <c r="BI4" s="695"/>
      <c r="BJ4" s="695"/>
      <c r="BK4" s="695"/>
      <c r="BL4" s="701" t="s">
        <v>89</v>
      </c>
      <c r="BM4" s="701"/>
      <c r="BN4" s="701"/>
      <c r="BO4" s="701"/>
      <c r="BP4" s="701"/>
      <c r="BQ4" s="701"/>
      <c r="BR4" s="701"/>
      <c r="BS4" s="701"/>
      <c r="BT4" s="685" t="s">
        <v>5874</v>
      </c>
      <c r="BU4" s="685"/>
      <c r="BV4" s="685"/>
      <c r="BW4" s="685"/>
      <c r="BX4" s="685"/>
      <c r="BY4" s="685"/>
      <c r="BZ4" s="695" t="s">
        <v>84</v>
      </c>
      <c r="CA4" s="695"/>
      <c r="CB4" s="695"/>
      <c r="CC4" s="695"/>
      <c r="CD4" s="695"/>
      <c r="CE4" s="695"/>
      <c r="CF4" s="695"/>
      <c r="CG4" s="695" t="s">
        <v>83</v>
      </c>
      <c r="CH4" s="695"/>
      <c r="CI4" s="695"/>
      <c r="CJ4" s="695"/>
      <c r="CK4" s="695"/>
      <c r="CL4" s="695"/>
      <c r="CM4" s="695"/>
      <c r="CN4" s="695"/>
      <c r="CO4" s="695"/>
      <c r="CP4" s="695"/>
      <c r="CQ4" s="695"/>
      <c r="CR4" s="700"/>
      <c r="CS4" s="686" t="s">
        <v>19</v>
      </c>
      <c r="CT4" s="687"/>
      <c r="CU4" s="687"/>
      <c r="CV4" s="687"/>
      <c r="CW4" s="687"/>
      <c r="CX4" s="687"/>
      <c r="CY4" s="687"/>
      <c r="CZ4" s="687"/>
      <c r="DA4" s="687"/>
      <c r="DB4" s="687"/>
      <c r="DC4" s="687"/>
      <c r="DD4" s="687"/>
      <c r="DE4" s="687"/>
      <c r="DF4" s="687"/>
      <c r="DG4" s="687"/>
      <c r="DH4" s="687"/>
      <c r="DI4" s="687"/>
      <c r="DJ4" s="687"/>
      <c r="DK4" s="687"/>
      <c r="DL4" s="688"/>
      <c r="DM4" s="697" t="s">
        <v>198</v>
      </c>
      <c r="DN4" s="698"/>
      <c r="DO4" s="698"/>
      <c r="DP4" s="698"/>
      <c r="DQ4" s="698"/>
      <c r="DR4" s="698"/>
      <c r="DS4" s="698"/>
      <c r="DT4" s="698"/>
      <c r="DU4" s="698"/>
      <c r="DV4" s="698"/>
      <c r="DW4" s="698"/>
      <c r="DX4" s="698"/>
      <c r="DY4" s="698"/>
      <c r="DZ4" s="698"/>
      <c r="EA4" s="698"/>
      <c r="EB4" s="698"/>
      <c r="EC4" s="698"/>
      <c r="ED4" s="698"/>
      <c r="EE4" s="698"/>
      <c r="EF4" s="698"/>
      <c r="EG4" s="698"/>
      <c r="EH4" s="698"/>
      <c r="EI4" s="698"/>
      <c r="EJ4" s="698"/>
      <c r="EK4" s="699"/>
      <c r="EL4" s="696" t="s">
        <v>5824</v>
      </c>
      <c r="EM4" s="696"/>
      <c r="EN4" s="696"/>
      <c r="EO4" s="696"/>
      <c r="EP4" s="696"/>
      <c r="EQ4" s="696"/>
      <c r="ER4" s="692" t="s">
        <v>5819</v>
      </c>
    </row>
    <row r="5" spans="1:150" s="19" customFormat="1" ht="29.25" customHeight="1" x14ac:dyDescent="0.2">
      <c r="C5" s="702"/>
      <c r="D5" s="702"/>
      <c r="E5" s="702"/>
      <c r="F5" s="695"/>
      <c r="G5" s="695"/>
      <c r="H5" s="702" t="s">
        <v>81</v>
      </c>
      <c r="I5" s="695" t="s">
        <v>93</v>
      </c>
      <c r="J5" s="695"/>
      <c r="K5" s="695"/>
      <c r="L5" s="695"/>
      <c r="M5" s="702" t="s">
        <v>81</v>
      </c>
      <c r="N5" s="686" t="s">
        <v>93</v>
      </c>
      <c r="O5" s="687"/>
      <c r="P5" s="687"/>
      <c r="Q5" s="687"/>
      <c r="R5" s="687"/>
      <c r="S5" s="687"/>
      <c r="T5" s="687"/>
      <c r="U5" s="687"/>
      <c r="V5" s="688"/>
      <c r="W5" s="701"/>
      <c r="X5" s="701"/>
      <c r="Y5" s="701"/>
      <c r="Z5" s="685" t="s">
        <v>19</v>
      </c>
      <c r="AA5" s="685"/>
      <c r="AB5" s="685" t="s">
        <v>5869</v>
      </c>
      <c r="AC5" s="685"/>
      <c r="AD5" s="685" t="s">
        <v>5868</v>
      </c>
      <c r="AE5" s="685"/>
      <c r="AF5" s="15"/>
      <c r="AG5" s="13"/>
      <c r="AH5" s="13"/>
      <c r="AI5" s="16"/>
      <c r="AJ5" s="17"/>
      <c r="AK5" s="18"/>
      <c r="AL5" s="685"/>
      <c r="AM5" s="685"/>
      <c r="AN5" s="685"/>
      <c r="AO5" s="685"/>
      <c r="AP5" s="685"/>
      <c r="AQ5" s="685"/>
      <c r="AR5" s="695" t="s">
        <v>19</v>
      </c>
      <c r="AS5" s="695"/>
      <c r="AT5" s="695"/>
      <c r="AU5" s="695"/>
      <c r="AV5" s="695"/>
      <c r="AW5" s="686" t="s">
        <v>5835</v>
      </c>
      <c r="AX5" s="687"/>
      <c r="AY5" s="687"/>
      <c r="AZ5" s="687"/>
      <c r="BA5" s="688"/>
      <c r="BB5" s="689" t="s">
        <v>5824</v>
      </c>
      <c r="BC5" s="690"/>
      <c r="BD5" s="690"/>
      <c r="BE5" s="690"/>
      <c r="BF5" s="691"/>
      <c r="BG5" s="702"/>
      <c r="BH5" s="695"/>
      <c r="BI5" s="695"/>
      <c r="BJ5" s="695"/>
      <c r="BK5" s="695"/>
      <c r="BL5" s="701"/>
      <c r="BM5" s="701"/>
      <c r="BN5" s="701"/>
      <c r="BO5" s="701"/>
      <c r="BP5" s="701"/>
      <c r="BQ5" s="701"/>
      <c r="BR5" s="701"/>
      <c r="BS5" s="701"/>
      <c r="BT5" s="685"/>
      <c r="BU5" s="685"/>
      <c r="BV5" s="685"/>
      <c r="BW5" s="685"/>
      <c r="BX5" s="685"/>
      <c r="BY5" s="685"/>
      <c r="BZ5" s="695"/>
      <c r="CA5" s="695"/>
      <c r="CB5" s="695"/>
      <c r="CC5" s="695"/>
      <c r="CD5" s="695"/>
      <c r="CE5" s="695"/>
      <c r="CF5" s="700"/>
      <c r="CG5" s="701" t="s">
        <v>5833</v>
      </c>
      <c r="CH5" s="701"/>
      <c r="CI5" s="701"/>
      <c r="CJ5" s="701"/>
      <c r="CK5" s="701" t="s">
        <v>5824</v>
      </c>
      <c r="CL5" s="701"/>
      <c r="CM5" s="701"/>
      <c r="CN5" s="701"/>
      <c r="CO5" s="692" t="s">
        <v>1</v>
      </c>
      <c r="CP5" s="703" t="s">
        <v>5907</v>
      </c>
      <c r="CQ5" s="703" t="s">
        <v>5908</v>
      </c>
      <c r="CR5" s="693" t="s">
        <v>18</v>
      </c>
      <c r="CS5" s="686" t="s">
        <v>5815</v>
      </c>
      <c r="CT5" s="687"/>
      <c r="CU5" s="687"/>
      <c r="CV5" s="688"/>
      <c r="CW5" s="686" t="s">
        <v>5816</v>
      </c>
      <c r="CX5" s="687"/>
      <c r="CY5" s="688"/>
      <c r="CZ5" s="686" t="s">
        <v>5817</v>
      </c>
      <c r="DA5" s="687"/>
      <c r="DB5" s="688"/>
      <c r="DC5" s="686" t="s">
        <v>5818</v>
      </c>
      <c r="DD5" s="687"/>
      <c r="DE5" s="688"/>
      <c r="DF5" s="689" t="s">
        <v>5909</v>
      </c>
      <c r="DG5" s="690"/>
      <c r="DH5" s="690"/>
      <c r="DI5" s="690"/>
      <c r="DJ5" s="690"/>
      <c r="DK5" s="690"/>
      <c r="DL5" s="691"/>
      <c r="DM5" s="686" t="s">
        <v>5834</v>
      </c>
      <c r="DN5" s="687"/>
      <c r="DO5" s="687"/>
      <c r="DP5" s="688"/>
      <c r="DQ5" s="685" t="s">
        <v>5832</v>
      </c>
      <c r="DR5" s="685"/>
      <c r="DS5" s="685"/>
      <c r="DT5" s="685"/>
      <c r="DU5" s="685"/>
      <c r="DV5" s="685"/>
      <c r="DW5" s="685"/>
      <c r="DX5" s="685"/>
      <c r="DY5" s="685"/>
      <c r="DZ5" s="685"/>
      <c r="EA5" s="685"/>
      <c r="EB5" s="685"/>
      <c r="EC5" s="689" t="s">
        <v>82</v>
      </c>
      <c r="ED5" s="690"/>
      <c r="EE5" s="690"/>
      <c r="EF5" s="690"/>
      <c r="EG5" s="690"/>
      <c r="EH5" s="690"/>
      <c r="EI5" s="690"/>
      <c r="EJ5" s="690"/>
      <c r="EK5" s="691"/>
      <c r="EL5" s="695" t="s">
        <v>7</v>
      </c>
      <c r="EM5" s="695"/>
      <c r="EN5" s="686" t="s">
        <v>8</v>
      </c>
      <c r="EO5" s="687"/>
      <c r="EP5" s="686" t="s">
        <v>9</v>
      </c>
      <c r="EQ5" s="688"/>
      <c r="ER5" s="693"/>
    </row>
    <row r="6" spans="1:150" s="24" customFormat="1" ht="180" customHeight="1" x14ac:dyDescent="0.2">
      <c r="A6" s="154" t="s">
        <v>345</v>
      </c>
      <c r="B6" s="24" t="s">
        <v>5730</v>
      </c>
      <c r="C6" s="702"/>
      <c r="D6" s="702"/>
      <c r="E6" s="702"/>
      <c r="F6" s="21" t="s">
        <v>5864</v>
      </c>
      <c r="G6" s="21" t="s">
        <v>5865</v>
      </c>
      <c r="H6" s="702"/>
      <c r="I6" s="20" t="s">
        <v>80</v>
      </c>
      <c r="J6" s="20" t="s">
        <v>79</v>
      </c>
      <c r="K6" s="20" t="s">
        <v>5747</v>
      </c>
      <c r="L6" s="20" t="s">
        <v>5748</v>
      </c>
      <c r="M6" s="702"/>
      <c r="N6" s="20" t="s">
        <v>78</v>
      </c>
      <c r="O6" s="20" t="s">
        <v>77</v>
      </c>
      <c r="P6" s="20" t="s">
        <v>76</v>
      </c>
      <c r="Q6" s="20" t="s">
        <v>75</v>
      </c>
      <c r="R6" s="20" t="s">
        <v>74</v>
      </c>
      <c r="S6" s="20" t="s">
        <v>73</v>
      </c>
      <c r="T6" s="20" t="s">
        <v>72</v>
      </c>
      <c r="U6" s="20" t="s">
        <v>5903</v>
      </c>
      <c r="V6" s="20" t="s">
        <v>5748</v>
      </c>
      <c r="W6" s="20" t="s">
        <v>31</v>
      </c>
      <c r="X6" s="20" t="s">
        <v>91</v>
      </c>
      <c r="Y6" s="20" t="s">
        <v>18</v>
      </c>
      <c r="Z6" s="20" t="s">
        <v>21</v>
      </c>
      <c r="AA6" s="21" t="s">
        <v>20</v>
      </c>
      <c r="AB6" s="20" t="s">
        <v>21</v>
      </c>
      <c r="AC6" s="20" t="s">
        <v>20</v>
      </c>
      <c r="AD6" s="20" t="s">
        <v>21</v>
      </c>
      <c r="AE6" s="20" t="s">
        <v>20</v>
      </c>
      <c r="AF6" s="20" t="s">
        <v>71</v>
      </c>
      <c r="AG6" s="20" t="s">
        <v>70</v>
      </c>
      <c r="AH6" s="20" t="s">
        <v>69</v>
      </c>
      <c r="AI6" s="22" t="s">
        <v>95</v>
      </c>
      <c r="AJ6" s="20" t="s">
        <v>68</v>
      </c>
      <c r="AK6" s="20" t="s">
        <v>94</v>
      </c>
      <c r="AL6" s="20" t="s">
        <v>58</v>
      </c>
      <c r="AM6" s="20" t="s">
        <v>57</v>
      </c>
      <c r="AN6" s="20" t="s">
        <v>56</v>
      </c>
      <c r="AO6" s="20" t="s">
        <v>58</v>
      </c>
      <c r="AP6" s="20" t="s">
        <v>57</v>
      </c>
      <c r="AQ6" s="20" t="s">
        <v>56</v>
      </c>
      <c r="AR6" s="20" t="s">
        <v>61</v>
      </c>
      <c r="AS6" s="20" t="s">
        <v>60</v>
      </c>
      <c r="AT6" s="20" t="s">
        <v>59</v>
      </c>
      <c r="AU6" s="20" t="s">
        <v>5870</v>
      </c>
      <c r="AV6" s="20" t="s">
        <v>67</v>
      </c>
      <c r="AW6" s="20" t="s">
        <v>61</v>
      </c>
      <c r="AX6" s="20" t="s">
        <v>60</v>
      </c>
      <c r="AY6" s="20" t="s">
        <v>59</v>
      </c>
      <c r="AZ6" s="20" t="s">
        <v>5870</v>
      </c>
      <c r="BA6" s="20" t="s">
        <v>67</v>
      </c>
      <c r="BB6" s="20" t="s">
        <v>61</v>
      </c>
      <c r="BC6" s="20" t="s">
        <v>60</v>
      </c>
      <c r="BD6" s="20" t="s">
        <v>59</v>
      </c>
      <c r="BE6" s="20" t="s">
        <v>5870</v>
      </c>
      <c r="BF6" s="165" t="s">
        <v>5897</v>
      </c>
      <c r="BG6" s="702"/>
      <c r="BH6" s="20" t="s">
        <v>17</v>
      </c>
      <c r="BI6" s="20" t="s">
        <v>15</v>
      </c>
      <c r="BJ6" s="20" t="s">
        <v>16</v>
      </c>
      <c r="BK6" s="20" t="s">
        <v>14</v>
      </c>
      <c r="BL6" s="20" t="s">
        <v>5904</v>
      </c>
      <c r="BM6" s="20" t="s">
        <v>23</v>
      </c>
      <c r="BN6" s="20" t="s">
        <v>24</v>
      </c>
      <c r="BO6" s="20" t="s">
        <v>25</v>
      </c>
      <c r="BP6" s="20" t="s">
        <v>26</v>
      </c>
      <c r="BQ6" s="20" t="s">
        <v>27</v>
      </c>
      <c r="BR6" s="20" t="s">
        <v>5871</v>
      </c>
      <c r="BS6" s="20" t="s">
        <v>5872</v>
      </c>
      <c r="BT6" s="23" t="s">
        <v>66</v>
      </c>
      <c r="BU6" s="23" t="s">
        <v>65</v>
      </c>
      <c r="BV6" s="23" t="s">
        <v>64</v>
      </c>
      <c r="BW6" s="23" t="s">
        <v>63</v>
      </c>
      <c r="BX6" s="23" t="s">
        <v>62</v>
      </c>
      <c r="BY6" s="23" t="s">
        <v>33</v>
      </c>
      <c r="BZ6" s="20" t="s">
        <v>5905</v>
      </c>
      <c r="CA6" s="20" t="s">
        <v>5906</v>
      </c>
      <c r="CB6" s="20" t="s">
        <v>55</v>
      </c>
      <c r="CC6" s="20" t="s">
        <v>5836</v>
      </c>
      <c r="CD6" s="20" t="s">
        <v>5837</v>
      </c>
      <c r="CE6" s="20" t="s">
        <v>0</v>
      </c>
      <c r="CF6" s="22" t="s">
        <v>18</v>
      </c>
      <c r="CG6" s="186" t="s">
        <v>2</v>
      </c>
      <c r="CH6" s="186" t="s">
        <v>3</v>
      </c>
      <c r="CI6" s="186" t="s">
        <v>4</v>
      </c>
      <c r="CJ6" s="186" t="s">
        <v>33</v>
      </c>
      <c r="CK6" s="186" t="s">
        <v>2</v>
      </c>
      <c r="CL6" s="186" t="s">
        <v>3</v>
      </c>
      <c r="CM6" s="186" t="s">
        <v>4</v>
      </c>
      <c r="CN6" s="186" t="s">
        <v>33</v>
      </c>
      <c r="CO6" s="694"/>
      <c r="CP6" s="704"/>
      <c r="CQ6" s="704"/>
      <c r="CR6" s="694"/>
      <c r="CS6" s="185" t="s">
        <v>5803</v>
      </c>
      <c r="CT6" s="184" t="s">
        <v>54</v>
      </c>
      <c r="CU6" s="185" t="s">
        <v>5804</v>
      </c>
      <c r="CV6" s="185" t="s">
        <v>5805</v>
      </c>
      <c r="CW6" s="185" t="s">
        <v>5806</v>
      </c>
      <c r="CX6" s="185" t="s">
        <v>5807</v>
      </c>
      <c r="CY6" s="185" t="s">
        <v>5808</v>
      </c>
      <c r="CZ6" s="185" t="s">
        <v>5809</v>
      </c>
      <c r="DA6" s="185" t="s">
        <v>5810</v>
      </c>
      <c r="DB6" s="185" t="s">
        <v>5811</v>
      </c>
      <c r="DC6" s="185" t="s">
        <v>5812</v>
      </c>
      <c r="DD6" s="185" t="s">
        <v>5813</v>
      </c>
      <c r="DE6" s="185" t="s">
        <v>5814</v>
      </c>
      <c r="DF6" s="186" t="s">
        <v>5910</v>
      </c>
      <c r="DG6" s="186" t="s">
        <v>5913</v>
      </c>
      <c r="DH6" s="186" t="s">
        <v>5914</v>
      </c>
      <c r="DI6" s="186" t="s">
        <v>5912</v>
      </c>
      <c r="DJ6" s="186" t="s">
        <v>5911</v>
      </c>
      <c r="DK6" s="186" t="s">
        <v>5873</v>
      </c>
      <c r="DL6" s="186" t="s">
        <v>33</v>
      </c>
      <c r="DM6" s="184" t="s">
        <v>5820</v>
      </c>
      <c r="DN6" s="184" t="s">
        <v>5821</v>
      </c>
      <c r="DO6" s="184" t="s">
        <v>5822</v>
      </c>
      <c r="DP6" s="184" t="s">
        <v>5823</v>
      </c>
      <c r="DQ6" s="23" t="s">
        <v>53</v>
      </c>
      <c r="DR6" s="186" t="s">
        <v>52</v>
      </c>
      <c r="DS6" s="186" t="s">
        <v>5757</v>
      </c>
      <c r="DT6" s="186" t="s">
        <v>5877</v>
      </c>
      <c r="DU6" s="186" t="s">
        <v>92</v>
      </c>
      <c r="DV6" s="186" t="s">
        <v>5758</v>
      </c>
      <c r="DW6" s="186" t="s">
        <v>5742</v>
      </c>
      <c r="DX6" s="186" t="s">
        <v>49</v>
      </c>
      <c r="DY6" s="186" t="s">
        <v>5759</v>
      </c>
      <c r="DZ6" s="186" t="s">
        <v>48</v>
      </c>
      <c r="EA6" s="186" t="s">
        <v>5915</v>
      </c>
      <c r="EB6" s="186" t="s">
        <v>5916</v>
      </c>
      <c r="EC6" s="186" t="s">
        <v>47</v>
      </c>
      <c r="ED6" s="186" t="s">
        <v>5743</v>
      </c>
      <c r="EE6" s="186" t="s">
        <v>45</v>
      </c>
      <c r="EF6" s="186" t="s">
        <v>44</v>
      </c>
      <c r="EG6" s="186" t="s">
        <v>43</v>
      </c>
      <c r="EH6" s="186" t="s">
        <v>42</v>
      </c>
      <c r="EI6" s="186" t="s">
        <v>5875</v>
      </c>
      <c r="EJ6" s="186" t="s">
        <v>5876</v>
      </c>
      <c r="EK6" s="186" t="s">
        <v>10</v>
      </c>
      <c r="EL6" s="186" t="s">
        <v>5749</v>
      </c>
      <c r="EM6" s="186" t="s">
        <v>5750</v>
      </c>
      <c r="EN6" s="186" t="s">
        <v>5751</v>
      </c>
      <c r="EO6" s="186" t="s">
        <v>5752</v>
      </c>
      <c r="EP6" s="186" t="s">
        <v>5753</v>
      </c>
      <c r="EQ6" s="157" t="s">
        <v>5754</v>
      </c>
      <c r="ER6" s="694"/>
    </row>
    <row r="7" spans="1:150" s="73" customFormat="1" ht="30.75" customHeight="1" x14ac:dyDescent="0.2">
      <c r="A7" s="73" t="e">
        <f>VLOOKUP(ES7,市町村コードH30.10.1!$E$3:$F$1789,2,FALSE)</f>
        <v>#REF!</v>
      </c>
      <c r="B7" s="73">
        <v>1</v>
      </c>
      <c r="C7" s="64" t="e">
        <f>#REF!&amp;""</f>
        <v>#REF!</v>
      </c>
      <c r="D7" s="64" t="e">
        <f>#REF!&amp;""</f>
        <v>#REF!</v>
      </c>
      <c r="E7" s="64" t="e">
        <f>#REF!</f>
        <v>#REF!</v>
      </c>
      <c r="F7" s="72" t="e">
        <f>#REF!</f>
        <v>#REF!</v>
      </c>
      <c r="G7" s="72" t="e">
        <f>#REF!</f>
        <v>#REF!</v>
      </c>
      <c r="H7" s="64" t="e">
        <f>#REF!</f>
        <v>#REF!</v>
      </c>
      <c r="I7" s="64" t="e">
        <f>#REF!</f>
        <v>#REF!</v>
      </c>
      <c r="J7" s="64" t="e">
        <f>#REF!</f>
        <v>#REF!</v>
      </c>
      <c r="K7" s="64" t="e">
        <f>#REF!</f>
        <v>#REF!</v>
      </c>
      <c r="L7" s="65" t="e">
        <f>SUM(I7:K7)</f>
        <v>#REF!</v>
      </c>
      <c r="M7" s="64" t="e">
        <f>#REF!</f>
        <v>#REF!</v>
      </c>
      <c r="N7" s="64" t="e">
        <f>#REF!</f>
        <v>#REF!</v>
      </c>
      <c r="O7" s="64" t="e">
        <f>#REF!</f>
        <v>#REF!</v>
      </c>
      <c r="P7" s="64" t="e">
        <f>#REF!</f>
        <v>#REF!</v>
      </c>
      <c r="Q7" s="64" t="e">
        <f>#REF!</f>
        <v>#REF!</v>
      </c>
      <c r="R7" s="64" t="e">
        <f>#REF!</f>
        <v>#REF!</v>
      </c>
      <c r="S7" s="64" t="e">
        <f>#REF!</f>
        <v>#REF!</v>
      </c>
      <c r="T7" s="64" t="e">
        <f>#REF!</f>
        <v>#REF!</v>
      </c>
      <c r="U7" s="64" t="e">
        <f>#REF!</f>
        <v>#REF!</v>
      </c>
      <c r="V7" s="65" t="e">
        <f>SUM(N7:U7)</f>
        <v>#REF!</v>
      </c>
      <c r="W7" s="64" t="e">
        <f>#REF!</f>
        <v>#REF!</v>
      </c>
      <c r="X7" s="64" t="e">
        <f>#REF!</f>
        <v>#REF!</v>
      </c>
      <c r="Y7" s="65" t="e">
        <f>SUM(W7:X7)</f>
        <v>#REF!</v>
      </c>
      <c r="Z7" s="166" t="e">
        <f>#REF!</f>
        <v>#REF!</v>
      </c>
      <c r="AA7" s="166" t="e">
        <f>#REF!</f>
        <v>#REF!</v>
      </c>
      <c r="AB7" s="166" t="e">
        <f>#REF!</f>
        <v>#REF!</v>
      </c>
      <c r="AC7" s="166" t="e">
        <f>#REF!</f>
        <v>#REF!</v>
      </c>
      <c r="AD7" s="166" t="e">
        <f>#REF!</f>
        <v>#REF!</v>
      </c>
      <c r="AE7" s="166" t="e">
        <f>#REF!</f>
        <v>#REF!</v>
      </c>
      <c r="AF7" s="25" t="e">
        <f>#REF!</f>
        <v>#REF!</v>
      </c>
      <c r="AG7" s="25" t="e">
        <f>#REF!</f>
        <v>#REF!</v>
      </c>
      <c r="AH7" s="25" t="e">
        <f>#REF!</f>
        <v>#REF!</v>
      </c>
      <c r="AI7" s="66" t="e">
        <f>SUM(AF7:AH7)</f>
        <v>#REF!</v>
      </c>
      <c r="AJ7" s="25" t="e">
        <f>#REF!</f>
        <v>#REF!</v>
      </c>
      <c r="AK7" s="25" t="e">
        <f>#REF!</f>
        <v>#REF!</v>
      </c>
      <c r="AL7" s="67" t="e">
        <f>#REF!</f>
        <v>#REF!</v>
      </c>
      <c r="AM7" s="67" t="e">
        <f>#REF!</f>
        <v>#REF!</v>
      </c>
      <c r="AN7" s="156" t="e">
        <f>#REF!</f>
        <v>#REF!</v>
      </c>
      <c r="AO7" s="67" t="e">
        <f>#REF!</f>
        <v>#REF!</v>
      </c>
      <c r="AP7" s="67" t="e">
        <f>#REF!</f>
        <v>#REF!</v>
      </c>
      <c r="AQ7" s="156" t="e">
        <f>#REF!</f>
        <v>#REF!</v>
      </c>
      <c r="AR7" s="25" t="e">
        <f>#REF!</f>
        <v>#REF!</v>
      </c>
      <c r="AS7" s="25" t="e">
        <f>#REF!</f>
        <v>#REF!</v>
      </c>
      <c r="AT7" s="25" t="e">
        <f>#REF!</f>
        <v>#REF!</v>
      </c>
      <c r="AU7" s="66" t="e">
        <f>SUM(AR7:AT7)</f>
        <v>#REF!</v>
      </c>
      <c r="AV7" s="66" t="e">
        <f>#REF!</f>
        <v>#REF!</v>
      </c>
      <c r="AW7" s="25" t="e">
        <f>#REF!</f>
        <v>#REF!</v>
      </c>
      <c r="AX7" s="25" t="e">
        <f>#REF!</f>
        <v>#REF!</v>
      </c>
      <c r="AY7" s="25" t="e">
        <f>#REF!</f>
        <v>#REF!</v>
      </c>
      <c r="AZ7" s="66" t="e">
        <f>SUM(AW7:AY7)</f>
        <v>#REF!</v>
      </c>
      <c r="BA7" s="66" t="e">
        <f>#REF!</f>
        <v>#REF!</v>
      </c>
      <c r="BB7" s="25" t="e">
        <f>#REF!</f>
        <v>#REF!</v>
      </c>
      <c r="BC7" s="25" t="e">
        <f>#REF!</f>
        <v>#REF!</v>
      </c>
      <c r="BD7" s="25" t="e">
        <f>#REF!</f>
        <v>#REF!</v>
      </c>
      <c r="BE7" s="66" t="e">
        <f>SUM(BB7:BD7)</f>
        <v>#REF!</v>
      </c>
      <c r="BF7" s="66" t="e">
        <f>#REF!</f>
        <v>#REF!</v>
      </c>
      <c r="BG7" s="64" t="e">
        <f>#REF!</f>
        <v>#REF!</v>
      </c>
      <c r="BH7" s="68" t="e">
        <f>#REF!</f>
        <v>#REF!</v>
      </c>
      <c r="BI7" s="68" t="e">
        <f>#REF!</f>
        <v>#REF!</v>
      </c>
      <c r="BJ7" s="68" t="e">
        <f>#REF!</f>
        <v>#REF!</v>
      </c>
      <c r="BK7" s="68" t="e">
        <f>#REF!</f>
        <v>#REF!</v>
      </c>
      <c r="BL7" s="68" t="e">
        <f>#REF!</f>
        <v>#REF!</v>
      </c>
      <c r="BM7" s="68" t="e">
        <f>#REF!</f>
        <v>#REF!</v>
      </c>
      <c r="BN7" s="68" t="e">
        <f>#REF!</f>
        <v>#REF!</v>
      </c>
      <c r="BO7" s="68" t="e">
        <f>#REF!</f>
        <v>#REF!</v>
      </c>
      <c r="BP7" s="68" t="e">
        <f>#REF!</f>
        <v>#REF!</v>
      </c>
      <c r="BQ7" s="68" t="e">
        <f>#REF!</f>
        <v>#REF!</v>
      </c>
      <c r="BR7" s="68" t="e">
        <f>#REF!</f>
        <v>#REF!</v>
      </c>
      <c r="BS7" s="68" t="e">
        <f>#REF!</f>
        <v>#REF!</v>
      </c>
      <c r="BT7" s="69" t="e">
        <f>#REF!</f>
        <v>#REF!</v>
      </c>
      <c r="BU7" s="69" t="e">
        <f>#REF!</f>
        <v>#REF!</v>
      </c>
      <c r="BV7" s="69" t="e">
        <f>#REF!</f>
        <v>#REF!</v>
      </c>
      <c r="BW7" s="69" t="e">
        <f>#REF!</f>
        <v>#REF!</v>
      </c>
      <c r="BX7" s="69" t="e">
        <f>#REF!</f>
        <v>#REF!</v>
      </c>
      <c r="BY7" s="69" t="e">
        <f>#REF!</f>
        <v>#REF!</v>
      </c>
      <c r="BZ7" s="25" t="e">
        <f>#REF!</f>
        <v>#REF!</v>
      </c>
      <c r="CA7" s="25" t="e">
        <f>#REF!</f>
        <v>#REF!</v>
      </c>
      <c r="CB7" s="25" t="e">
        <f>SUM(#REF!,#REF!)</f>
        <v>#REF!</v>
      </c>
      <c r="CC7" s="25" t="e">
        <f>SUM(#REF!,#REF!,#REF!)+_xlfn.IFNA(VLOOKUP("○",#REF!,5,FALSE),0)</f>
        <v>#REF!</v>
      </c>
      <c r="CD7" s="25" t="e">
        <f>#REF!</f>
        <v>#REF!</v>
      </c>
      <c r="CE7" s="25" t="e">
        <f>#REF!</f>
        <v>#REF!</v>
      </c>
      <c r="CF7" s="66" t="e">
        <f>SUM(BZ7:CE7)</f>
        <v>#REF!</v>
      </c>
      <c r="CG7" s="26" t="e">
        <f>#REF!</f>
        <v>#REF!</v>
      </c>
      <c r="CH7" s="26" t="e">
        <f>#REF!</f>
        <v>#REF!</v>
      </c>
      <c r="CI7" s="26" t="e">
        <f>#REF!</f>
        <v>#REF!</v>
      </c>
      <c r="CJ7" s="26" t="e">
        <f>#REF!</f>
        <v>#REF!</v>
      </c>
      <c r="CK7" s="26" t="e">
        <f>#REF!</f>
        <v>#REF!</v>
      </c>
      <c r="CL7" s="26" t="e">
        <f>#REF!</f>
        <v>#REF!</v>
      </c>
      <c r="CM7" s="26" t="e">
        <f>#REF!</f>
        <v>#REF!</v>
      </c>
      <c r="CN7" s="66" t="e">
        <f>#REF!</f>
        <v>#REF!</v>
      </c>
      <c r="CO7" s="26" t="e">
        <f>#REF!</f>
        <v>#REF!</v>
      </c>
      <c r="CP7" s="25" t="e">
        <f>#REF!</f>
        <v>#REF!</v>
      </c>
      <c r="CQ7" s="25" t="e">
        <f>#REF!</f>
        <v>#REF!</v>
      </c>
      <c r="CR7" s="66" t="e">
        <f>SUM(CG7:CQ7)</f>
        <v>#REF!</v>
      </c>
      <c r="CS7" s="66" t="e">
        <f>#REF!</f>
        <v>#REF!</v>
      </c>
      <c r="CT7" s="70" t="e">
        <f>#REF!</f>
        <v>#REF!</v>
      </c>
      <c r="CU7" s="66" t="e">
        <f>#REF!</f>
        <v>#REF!</v>
      </c>
      <c r="CV7" s="66" t="e">
        <f>#REF!</f>
        <v>#REF!</v>
      </c>
      <c r="CW7" s="66" t="e">
        <f>#REF!</f>
        <v>#REF!</v>
      </c>
      <c r="CX7" s="66" t="e">
        <f>#REF!</f>
        <v>#REF!</v>
      </c>
      <c r="CY7" s="66" t="e">
        <f>#REF!</f>
        <v>#REF!</v>
      </c>
      <c r="CZ7" s="66" t="e">
        <f>#REF!</f>
        <v>#REF!</v>
      </c>
      <c r="DA7" s="66" t="e">
        <f>#REF!</f>
        <v>#REF!</v>
      </c>
      <c r="DB7" s="66" t="e">
        <f>#REF!</f>
        <v>#REF!</v>
      </c>
      <c r="DC7" s="66" t="e">
        <f>#REF!</f>
        <v>#REF!</v>
      </c>
      <c r="DD7" s="66" t="e">
        <f>#REF!</f>
        <v>#REF!</v>
      </c>
      <c r="DE7" s="66" t="e">
        <f>#REF!</f>
        <v>#REF!</v>
      </c>
      <c r="DF7" s="69" t="e">
        <f>#REF!</f>
        <v>#REF!</v>
      </c>
      <c r="DG7" s="69" t="e">
        <f>#REF!</f>
        <v>#REF!</v>
      </c>
      <c r="DH7" s="69" t="e">
        <f>#REF!</f>
        <v>#REF!</v>
      </c>
      <c r="DI7" s="69" t="e">
        <f>#REF!</f>
        <v>#REF!</v>
      </c>
      <c r="DJ7" s="69" t="e">
        <f>#REF!</f>
        <v>#REF!</v>
      </c>
      <c r="DK7" s="69" t="e">
        <f>#REF!</f>
        <v>#REF!</v>
      </c>
      <c r="DL7" s="69" t="e">
        <f>#REF!</f>
        <v>#REF!</v>
      </c>
      <c r="DM7" s="69" t="e">
        <f>#REF!</f>
        <v>#REF!</v>
      </c>
      <c r="DN7" s="69" t="e">
        <f>#REF!</f>
        <v>#REF!</v>
      </c>
      <c r="DO7" s="69" t="e">
        <f>#REF!</f>
        <v>#REF!</v>
      </c>
      <c r="DP7" s="69" t="e">
        <f>#REF!</f>
        <v>#REF!</v>
      </c>
      <c r="DQ7" s="64" t="str">
        <f>IF(【選択肢】!P44&gt;0,"○","－")</f>
        <v>－</v>
      </c>
      <c r="DR7" s="64" t="str">
        <f>IF(【選択肢】!P45&gt;0,"○","－")</f>
        <v>－</v>
      </c>
      <c r="DS7" s="64" t="str">
        <f>IF(【選択肢】!P46&gt;0,"○","－")</f>
        <v>－</v>
      </c>
      <c r="DT7" s="64" t="str">
        <f>IF(【選択肢】!P47&gt;0,"○","－")</f>
        <v>－</v>
      </c>
      <c r="DU7" s="64" t="str">
        <f>IF(【選択肢】!P48&gt;0,"○","－")</f>
        <v>－</v>
      </c>
      <c r="DV7" s="64" t="str">
        <f>IF(【選択肢】!P49&gt;0,"○","－")</f>
        <v>－</v>
      </c>
      <c r="DW7" s="64" t="str">
        <f>IF(【選択肢】!P50&gt;0,"○","－")</f>
        <v>－</v>
      </c>
      <c r="DX7" s="64" t="str">
        <f>IF(【選択肢】!P51&gt;0,"○","－")</f>
        <v>－</v>
      </c>
      <c r="DY7" s="64" t="str">
        <f>IF(【選択肢】!P52&gt;0,"○","－")</f>
        <v>－</v>
      </c>
      <c r="DZ7" s="64" t="str">
        <f>IF(【選択肢】!P53&gt;0,"○","－")</f>
        <v>－</v>
      </c>
      <c r="EA7" s="64" t="str">
        <f>IF(【選択肢】!P54&gt;0,"○","－")</f>
        <v>－</v>
      </c>
      <c r="EB7" s="64" t="str">
        <f>IF(【選択肢】!P55&gt;0,"○","－")</f>
        <v>－</v>
      </c>
      <c r="EC7" s="65" t="e">
        <f>#REF!</f>
        <v>#REF!</v>
      </c>
      <c r="ED7" s="65" t="e">
        <f>#REF!</f>
        <v>#REF!</v>
      </c>
      <c r="EE7" s="65" t="e">
        <f>#REF!</f>
        <v>#REF!</v>
      </c>
      <c r="EF7" s="65" t="e">
        <f>#REF!</f>
        <v>#REF!</v>
      </c>
      <c r="EG7" s="64" t="e">
        <f>#REF!</f>
        <v>#REF!</v>
      </c>
      <c r="EH7" s="65" t="e">
        <f>#REF!</f>
        <v>#REF!</v>
      </c>
      <c r="EI7" s="64" t="e">
        <f>#REF!</f>
        <v>#REF!</v>
      </c>
      <c r="EJ7" s="65" t="e">
        <f>#REF!</f>
        <v>#REF!</v>
      </c>
      <c r="EK7" s="65" t="e">
        <f>#REF!</f>
        <v>#REF!</v>
      </c>
      <c r="EL7" s="159" t="e">
        <f>SUMIFS(#REF!,#REF!,【選択肢】!S66,#REF!,【選択肢】!G3)</f>
        <v>#REF!</v>
      </c>
      <c r="EM7" s="159" t="e">
        <f>SUMIFS(#REF!,#REF!,【選択肢】!S67,#REF!,【選択肢】!G3)</f>
        <v>#REF!</v>
      </c>
      <c r="EN7" s="159" t="e">
        <f>SUMIFS(#REF!,#REF!,【選択肢】!S68,#REF!,【選択肢】!G3)</f>
        <v>#REF!</v>
      </c>
      <c r="EO7" s="159" t="e">
        <f>SUMIFS(#REF!,#REF!,【選択肢】!S69,#REF!,【選択肢】!G3)</f>
        <v>#REF!</v>
      </c>
      <c r="EP7" s="158" t="e">
        <f>SUMIFS(#REF!,#REF!,【選択肢】!S70,#REF!,【選択肢】!G4)</f>
        <v>#REF!</v>
      </c>
      <c r="EQ7" s="158" t="e">
        <f>SUMIFS(#REF!,#REF!,【選択肢】!S71,#REF!,【選択肢】!G4)</f>
        <v>#REF!</v>
      </c>
      <c r="ER7" s="71" t="e">
        <f>#REF!</f>
        <v>#REF!</v>
      </c>
      <c r="ES7" s="145" t="e">
        <f>CONCATENATE(C7,D7)</f>
        <v>#REF!</v>
      </c>
    </row>
    <row r="8" spans="1:150" s="73" customFormat="1" ht="30.75" customHeight="1" x14ac:dyDescent="0.2">
      <c r="A8" s="73" t="e">
        <f>VLOOKUP(ES8,市町村コードH30.10.1!$E$3:$F$1789,2,FALSE)</f>
        <v>#N/A</v>
      </c>
      <c r="B8" s="73">
        <v>2</v>
      </c>
      <c r="C8" s="64"/>
      <c r="D8" s="64"/>
      <c r="E8" s="64"/>
      <c r="F8" s="72"/>
      <c r="G8" s="72"/>
      <c r="H8" s="64"/>
      <c r="I8" s="64"/>
      <c r="J8" s="64"/>
      <c r="K8" s="64"/>
      <c r="L8" s="65"/>
      <c r="M8" s="64"/>
      <c r="N8" s="64"/>
      <c r="O8" s="64"/>
      <c r="P8" s="64"/>
      <c r="Q8" s="64"/>
      <c r="R8" s="64"/>
      <c r="S8" s="64"/>
      <c r="T8" s="64"/>
      <c r="U8" s="64"/>
      <c r="V8" s="65"/>
      <c r="W8" s="64"/>
      <c r="X8" s="64"/>
      <c r="Y8" s="65"/>
      <c r="Z8" s="166"/>
      <c r="AA8" s="166"/>
      <c r="AB8" s="166"/>
      <c r="AC8" s="166"/>
      <c r="AD8" s="166"/>
      <c r="AE8" s="166"/>
      <c r="AF8" s="25"/>
      <c r="AG8" s="25"/>
      <c r="AH8" s="25"/>
      <c r="AI8" s="66"/>
      <c r="AJ8" s="25"/>
      <c r="AK8" s="25"/>
      <c r="AL8" s="67"/>
      <c r="AM8" s="67"/>
      <c r="AN8" s="156"/>
      <c r="AO8" s="67"/>
      <c r="AP8" s="67"/>
      <c r="AQ8" s="156"/>
      <c r="AR8" s="25"/>
      <c r="AS8" s="25"/>
      <c r="AT8" s="25"/>
      <c r="AU8" s="66"/>
      <c r="AV8" s="66"/>
      <c r="AW8" s="25"/>
      <c r="AX8" s="25"/>
      <c r="AY8" s="25"/>
      <c r="AZ8" s="66"/>
      <c r="BA8" s="66"/>
      <c r="BB8" s="25"/>
      <c r="BC8" s="25"/>
      <c r="BD8" s="25"/>
      <c r="BE8" s="66"/>
      <c r="BF8" s="66"/>
      <c r="BG8" s="64"/>
      <c r="BH8" s="68"/>
      <c r="BI8" s="68"/>
      <c r="BJ8" s="68"/>
      <c r="BK8" s="68"/>
      <c r="BL8" s="68"/>
      <c r="BM8" s="68"/>
      <c r="BN8" s="68"/>
      <c r="BO8" s="68"/>
      <c r="BP8" s="68"/>
      <c r="BQ8" s="68"/>
      <c r="BR8" s="68"/>
      <c r="BS8" s="68"/>
      <c r="BT8" s="69"/>
      <c r="BU8" s="69"/>
      <c r="BV8" s="69"/>
      <c r="BW8" s="69"/>
      <c r="BX8" s="69"/>
      <c r="BY8" s="69"/>
      <c r="BZ8" s="25"/>
      <c r="CA8" s="25"/>
      <c r="CB8" s="25"/>
      <c r="CC8" s="25"/>
      <c r="CD8" s="25"/>
      <c r="CE8" s="25"/>
      <c r="CF8" s="66"/>
      <c r="CG8" s="26"/>
      <c r="CH8" s="26"/>
      <c r="CI8" s="26"/>
      <c r="CJ8" s="26"/>
      <c r="CK8" s="26"/>
      <c r="CL8" s="26"/>
      <c r="CM8" s="26"/>
      <c r="CN8" s="66"/>
      <c r="CO8" s="26"/>
      <c r="CP8" s="25"/>
      <c r="CQ8" s="25"/>
      <c r="CR8" s="66"/>
      <c r="CS8" s="66"/>
      <c r="CT8" s="70"/>
      <c r="CU8" s="66"/>
      <c r="CV8" s="66"/>
      <c r="CW8" s="66"/>
      <c r="CX8" s="66"/>
      <c r="CY8" s="66"/>
      <c r="CZ8" s="66"/>
      <c r="DA8" s="66"/>
      <c r="DB8" s="66"/>
      <c r="DC8" s="66"/>
      <c r="DD8" s="66"/>
      <c r="DE8" s="66"/>
      <c r="DF8" s="69"/>
      <c r="DG8" s="69"/>
      <c r="DH8" s="69"/>
      <c r="DI8" s="69"/>
      <c r="DJ8" s="69"/>
      <c r="DK8" s="69"/>
      <c r="DL8" s="69"/>
      <c r="DM8" s="69"/>
      <c r="DN8" s="69"/>
      <c r="DO8" s="69"/>
      <c r="DP8" s="69"/>
      <c r="DQ8" s="64"/>
      <c r="DR8" s="64"/>
      <c r="DS8" s="64"/>
      <c r="DT8" s="64"/>
      <c r="DU8" s="64"/>
      <c r="DV8" s="64"/>
      <c r="DW8" s="64"/>
      <c r="DX8" s="64"/>
      <c r="DY8" s="64"/>
      <c r="DZ8" s="64"/>
      <c r="EA8" s="64"/>
      <c r="EB8" s="64"/>
      <c r="EC8" s="65"/>
      <c r="ED8" s="65"/>
      <c r="EE8" s="65"/>
      <c r="EF8" s="65"/>
      <c r="EG8" s="64"/>
      <c r="EH8" s="65"/>
      <c r="EI8" s="64"/>
      <c r="EJ8" s="65"/>
      <c r="EK8" s="65"/>
      <c r="EL8" s="159"/>
      <c r="EM8" s="159"/>
      <c r="EN8" s="160"/>
      <c r="EO8" s="160"/>
      <c r="EP8" s="158"/>
      <c r="EQ8" s="158"/>
      <c r="ER8" s="71"/>
      <c r="ES8" s="145" t="str">
        <f>CONCATENATE(C8,D8)</f>
        <v/>
      </c>
    </row>
    <row r="9" spans="1:150" s="73" customFormat="1" ht="30.75" customHeight="1" x14ac:dyDescent="0.2">
      <c r="B9" s="73">
        <v>3</v>
      </c>
      <c r="C9" s="167"/>
      <c r="D9" s="167"/>
      <c r="E9" s="167"/>
      <c r="F9" s="179"/>
      <c r="G9" s="179"/>
      <c r="H9" s="167"/>
      <c r="I9" s="167"/>
      <c r="J9" s="167"/>
      <c r="K9" s="167"/>
      <c r="L9" s="168"/>
      <c r="M9" s="167"/>
      <c r="N9" s="167"/>
      <c r="O9" s="167"/>
      <c r="P9" s="167"/>
      <c r="Q9" s="167"/>
      <c r="R9" s="167"/>
      <c r="S9" s="167"/>
      <c r="T9" s="167"/>
      <c r="U9" s="167"/>
      <c r="V9" s="168"/>
      <c r="W9" s="167"/>
      <c r="X9" s="167"/>
      <c r="Y9" s="168"/>
      <c r="Z9" s="169"/>
      <c r="AA9" s="169"/>
      <c r="AB9" s="169"/>
      <c r="AC9" s="169"/>
      <c r="AD9" s="169"/>
      <c r="AE9" s="169"/>
      <c r="AF9" s="170"/>
      <c r="AG9" s="170"/>
      <c r="AH9" s="170"/>
      <c r="AI9" s="171"/>
      <c r="AJ9" s="170"/>
      <c r="AK9" s="170"/>
      <c r="AL9" s="172"/>
      <c r="AM9" s="172"/>
      <c r="AN9" s="173"/>
      <c r="AO9" s="172"/>
      <c r="AP9" s="172"/>
      <c r="AQ9" s="173"/>
      <c r="AR9" s="170"/>
      <c r="AS9" s="170"/>
      <c r="AT9" s="170"/>
      <c r="AU9" s="171"/>
      <c r="AV9" s="171"/>
      <c r="AW9" s="170"/>
      <c r="AX9" s="170"/>
      <c r="AY9" s="170"/>
      <c r="AZ9" s="171"/>
      <c r="BA9" s="171"/>
      <c r="BB9" s="170"/>
      <c r="BC9" s="170"/>
      <c r="BD9" s="170"/>
      <c r="BE9" s="171"/>
      <c r="BF9" s="171"/>
      <c r="BG9" s="167"/>
      <c r="BH9" s="174"/>
      <c r="BI9" s="174"/>
      <c r="BJ9" s="174"/>
      <c r="BK9" s="174"/>
      <c r="BL9" s="174"/>
      <c r="BM9" s="174"/>
      <c r="BN9" s="174"/>
      <c r="BO9" s="174"/>
      <c r="BP9" s="174"/>
      <c r="BQ9" s="174"/>
      <c r="BR9" s="174"/>
      <c r="BS9" s="174"/>
      <c r="BT9" s="175"/>
      <c r="BU9" s="175"/>
      <c r="BV9" s="175"/>
      <c r="BW9" s="175"/>
      <c r="BX9" s="175"/>
      <c r="BY9" s="175"/>
      <c r="BZ9" s="170"/>
      <c r="CA9" s="170"/>
      <c r="CB9" s="170"/>
      <c r="CC9" s="170"/>
      <c r="CD9" s="170"/>
      <c r="CE9" s="170"/>
      <c r="CF9" s="171"/>
      <c r="CG9" s="176"/>
      <c r="CH9" s="176"/>
      <c r="CI9" s="176"/>
      <c r="CJ9" s="176"/>
      <c r="CK9" s="176"/>
      <c r="CL9" s="176"/>
      <c r="CM9" s="176"/>
      <c r="CN9" s="171"/>
      <c r="CO9" s="176"/>
      <c r="CP9" s="170"/>
      <c r="CQ9" s="170"/>
      <c r="CR9" s="171"/>
      <c r="CS9" s="171"/>
      <c r="CT9" s="177"/>
      <c r="CU9" s="171"/>
      <c r="CV9" s="171"/>
      <c r="CW9" s="171"/>
      <c r="CX9" s="171"/>
      <c r="CY9" s="171"/>
      <c r="CZ9" s="171"/>
      <c r="DA9" s="171"/>
      <c r="DB9" s="171"/>
      <c r="DC9" s="171"/>
      <c r="DD9" s="171"/>
      <c r="DE9" s="171"/>
      <c r="DF9" s="175"/>
      <c r="DG9" s="175"/>
      <c r="DH9" s="175"/>
      <c r="DI9" s="175"/>
      <c r="DJ9" s="175"/>
      <c r="DK9" s="175"/>
      <c r="DL9" s="175"/>
      <c r="DM9" s="175"/>
      <c r="DN9" s="175"/>
      <c r="DO9" s="175"/>
      <c r="DP9" s="175"/>
      <c r="DQ9" s="167"/>
      <c r="DR9" s="167"/>
      <c r="DS9" s="167"/>
      <c r="DT9" s="167"/>
      <c r="DU9" s="167"/>
      <c r="DV9" s="167"/>
      <c r="DW9" s="167"/>
      <c r="DX9" s="167"/>
      <c r="DY9" s="167"/>
      <c r="DZ9" s="167"/>
      <c r="EA9" s="167"/>
      <c r="EB9" s="167"/>
      <c r="EC9" s="168"/>
      <c r="ED9" s="168"/>
      <c r="EE9" s="168"/>
      <c r="EF9" s="168"/>
      <c r="EG9" s="167"/>
      <c r="EH9" s="168"/>
      <c r="EI9" s="167"/>
      <c r="EJ9" s="168"/>
      <c r="EK9" s="168"/>
      <c r="EL9" s="180"/>
      <c r="EM9" s="180"/>
      <c r="EN9" s="181"/>
      <c r="EO9" s="181"/>
      <c r="EP9" s="182"/>
      <c r="EQ9" s="183"/>
      <c r="ER9" s="178"/>
      <c r="ES9" s="145"/>
    </row>
    <row r="10" spans="1:150" s="73" customFormat="1" ht="30.75" customHeight="1" thickBot="1" x14ac:dyDescent="0.25">
      <c r="B10" s="73">
        <v>4</v>
      </c>
      <c r="C10" s="167"/>
      <c r="D10" s="167"/>
      <c r="E10" s="167"/>
      <c r="F10" s="179"/>
      <c r="G10" s="179"/>
      <c r="H10" s="167"/>
      <c r="I10" s="167"/>
      <c r="J10" s="167"/>
      <c r="K10" s="167"/>
      <c r="L10" s="168"/>
      <c r="M10" s="167"/>
      <c r="N10" s="167"/>
      <c r="O10" s="167"/>
      <c r="P10" s="167"/>
      <c r="Q10" s="167"/>
      <c r="R10" s="167"/>
      <c r="S10" s="167"/>
      <c r="T10" s="167"/>
      <c r="U10" s="167"/>
      <c r="V10" s="168"/>
      <c r="W10" s="167"/>
      <c r="X10" s="167"/>
      <c r="Y10" s="168"/>
      <c r="Z10" s="169"/>
      <c r="AA10" s="169"/>
      <c r="AB10" s="169"/>
      <c r="AC10" s="169"/>
      <c r="AD10" s="169"/>
      <c r="AE10" s="169"/>
      <c r="AF10" s="170"/>
      <c r="AG10" s="170"/>
      <c r="AH10" s="170"/>
      <c r="AI10" s="171"/>
      <c r="AJ10" s="170"/>
      <c r="AK10" s="170"/>
      <c r="AL10" s="172"/>
      <c r="AM10" s="172"/>
      <c r="AN10" s="173"/>
      <c r="AO10" s="172"/>
      <c r="AP10" s="172"/>
      <c r="AQ10" s="173"/>
      <c r="AR10" s="170"/>
      <c r="AS10" s="170"/>
      <c r="AT10" s="170"/>
      <c r="AU10" s="171"/>
      <c r="AV10" s="171"/>
      <c r="AW10" s="170"/>
      <c r="AX10" s="170"/>
      <c r="AY10" s="170"/>
      <c r="AZ10" s="171"/>
      <c r="BA10" s="171"/>
      <c r="BB10" s="170"/>
      <c r="BC10" s="170"/>
      <c r="BD10" s="170"/>
      <c r="BE10" s="171"/>
      <c r="BF10" s="171"/>
      <c r="BG10" s="167"/>
      <c r="BH10" s="174"/>
      <c r="BI10" s="174"/>
      <c r="BJ10" s="174"/>
      <c r="BK10" s="174"/>
      <c r="BL10" s="174"/>
      <c r="BM10" s="174"/>
      <c r="BN10" s="174"/>
      <c r="BO10" s="174"/>
      <c r="BP10" s="174"/>
      <c r="BQ10" s="174"/>
      <c r="BR10" s="174"/>
      <c r="BS10" s="174"/>
      <c r="BT10" s="175"/>
      <c r="BU10" s="175"/>
      <c r="BV10" s="175"/>
      <c r="BW10" s="175"/>
      <c r="BX10" s="175"/>
      <c r="BY10" s="175"/>
      <c r="BZ10" s="170"/>
      <c r="CA10" s="170"/>
      <c r="CB10" s="170"/>
      <c r="CC10" s="170"/>
      <c r="CD10" s="170"/>
      <c r="CE10" s="170"/>
      <c r="CF10" s="171"/>
      <c r="CG10" s="176"/>
      <c r="CH10" s="176"/>
      <c r="CI10" s="176"/>
      <c r="CJ10" s="176"/>
      <c r="CK10" s="176"/>
      <c r="CL10" s="176"/>
      <c r="CM10" s="176"/>
      <c r="CN10" s="171"/>
      <c r="CO10" s="176"/>
      <c r="CP10" s="170"/>
      <c r="CQ10" s="170"/>
      <c r="CR10" s="171"/>
      <c r="CS10" s="171"/>
      <c r="CT10" s="177"/>
      <c r="CU10" s="171"/>
      <c r="CV10" s="171"/>
      <c r="CW10" s="171"/>
      <c r="CX10" s="171"/>
      <c r="CY10" s="171"/>
      <c r="CZ10" s="171"/>
      <c r="DA10" s="171"/>
      <c r="DB10" s="171"/>
      <c r="DC10" s="171"/>
      <c r="DD10" s="171"/>
      <c r="DE10" s="171"/>
      <c r="DF10" s="175"/>
      <c r="DG10" s="175"/>
      <c r="DH10" s="175"/>
      <c r="DI10" s="175"/>
      <c r="DJ10" s="175"/>
      <c r="DK10" s="175"/>
      <c r="DL10" s="175"/>
      <c r="DM10" s="175"/>
      <c r="DN10" s="175"/>
      <c r="DO10" s="175"/>
      <c r="DP10" s="175"/>
      <c r="DQ10" s="167"/>
      <c r="DR10" s="167"/>
      <c r="DS10" s="167"/>
      <c r="DT10" s="167"/>
      <c r="DU10" s="167"/>
      <c r="DV10" s="167"/>
      <c r="DW10" s="167"/>
      <c r="DX10" s="167"/>
      <c r="DY10" s="167"/>
      <c r="DZ10" s="167"/>
      <c r="EA10" s="167"/>
      <c r="EB10" s="167"/>
      <c r="EC10" s="168"/>
      <c r="ED10" s="168"/>
      <c r="EE10" s="168"/>
      <c r="EF10" s="168"/>
      <c r="EG10" s="167"/>
      <c r="EH10" s="168"/>
      <c r="EI10" s="167"/>
      <c r="EJ10" s="168"/>
      <c r="EK10" s="168"/>
      <c r="EL10" s="180"/>
      <c r="EM10" s="180"/>
      <c r="EN10" s="181"/>
      <c r="EO10" s="181"/>
      <c r="EP10" s="182"/>
      <c r="EQ10" s="183"/>
      <c r="ER10" s="178"/>
      <c r="ES10" s="145"/>
    </row>
    <row r="11" spans="1:150" ht="20.149999999999999" customHeight="1" thickTop="1" x14ac:dyDescent="0.2">
      <c r="C11" s="705" t="s">
        <v>18</v>
      </c>
      <c r="D11" s="705"/>
      <c r="E11" s="27">
        <f>COUNTA(E7:E7)</f>
        <v>1</v>
      </c>
      <c r="F11" s="31"/>
      <c r="G11" s="31"/>
      <c r="H11" s="28"/>
      <c r="I11" s="28"/>
      <c r="J11" s="28"/>
      <c r="K11" s="28"/>
      <c r="L11" s="28"/>
      <c r="M11" s="28"/>
      <c r="N11" s="28"/>
      <c r="O11" s="28"/>
      <c r="P11" s="28"/>
      <c r="Q11" s="28"/>
      <c r="R11" s="28"/>
      <c r="S11" s="28"/>
      <c r="T11" s="28"/>
      <c r="U11" s="28"/>
      <c r="V11" s="28"/>
      <c r="W11" s="27"/>
      <c r="X11" s="27"/>
      <c r="Y11" s="28"/>
      <c r="Z11" s="155"/>
      <c r="AA11" s="155"/>
      <c r="AB11" s="155"/>
      <c r="AC11" s="155"/>
      <c r="AD11" s="155"/>
      <c r="AE11" s="155"/>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9"/>
      <c r="BH11" s="27"/>
      <c r="BI11" s="30"/>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32"/>
      <c r="EM11" s="32"/>
      <c r="EN11" s="28"/>
      <c r="EO11" s="33"/>
      <c r="EP11" s="28"/>
      <c r="EQ11" s="193"/>
      <c r="ER11" s="28"/>
      <c r="ES11" s="194"/>
      <c r="ET11" s="36"/>
    </row>
    <row r="12" spans="1:150" ht="20.149999999999999" customHeight="1" x14ac:dyDescent="0.2">
      <c r="C12" s="34"/>
      <c r="D12" s="34"/>
      <c r="E12" s="35"/>
      <c r="F12" s="34"/>
      <c r="G12" s="34"/>
      <c r="H12" s="36"/>
      <c r="I12" s="36"/>
      <c r="J12" s="36"/>
      <c r="K12" s="36"/>
      <c r="L12" s="36"/>
      <c r="M12" s="36"/>
      <c r="N12" s="36"/>
      <c r="O12" s="36"/>
      <c r="P12" s="36"/>
      <c r="Q12" s="36"/>
      <c r="R12" s="36"/>
      <c r="S12" s="36"/>
      <c r="T12" s="36"/>
      <c r="U12" s="36"/>
      <c r="V12" s="36"/>
      <c r="W12" s="35"/>
      <c r="X12" s="35"/>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7"/>
      <c r="BH12" s="35"/>
      <c r="BI12" s="38"/>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9"/>
      <c r="EM12" s="39"/>
      <c r="EN12" s="36"/>
      <c r="EO12" s="40"/>
      <c r="EP12" s="36"/>
      <c r="EQ12" s="36"/>
      <c r="ER12" s="36"/>
      <c r="ES12" s="36"/>
      <c r="ET12" s="36"/>
    </row>
    <row r="13" spans="1:150" ht="20.149999999999999" customHeight="1" x14ac:dyDescent="0.2">
      <c r="C13" s="34"/>
      <c r="D13" s="34"/>
      <c r="E13" s="35"/>
      <c r="F13" s="34"/>
      <c r="G13" s="34"/>
      <c r="H13" s="36"/>
      <c r="I13" s="36"/>
      <c r="J13" s="36"/>
      <c r="K13" s="36"/>
      <c r="L13" s="36"/>
      <c r="M13" s="36"/>
      <c r="N13" s="36"/>
      <c r="O13" s="36"/>
      <c r="P13" s="36"/>
      <c r="Q13" s="36"/>
      <c r="R13" s="36"/>
      <c r="S13" s="36"/>
      <c r="T13" s="36"/>
      <c r="U13" s="36"/>
      <c r="V13" s="36"/>
      <c r="W13" s="35"/>
      <c r="X13" s="35"/>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7"/>
      <c r="BH13" s="35"/>
      <c r="BI13" s="38"/>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c r="DQ13" s="36"/>
      <c r="DR13" s="36"/>
      <c r="DS13" s="36"/>
      <c r="DT13" s="36"/>
      <c r="DU13" s="36"/>
      <c r="DV13" s="36"/>
      <c r="DW13" s="36"/>
      <c r="DX13" s="36"/>
      <c r="DY13" s="36"/>
      <c r="DZ13" s="36"/>
      <c r="EA13" s="36"/>
      <c r="EB13" s="36"/>
      <c r="EC13" s="36"/>
      <c r="ED13" s="36"/>
      <c r="EE13" s="36"/>
      <c r="EF13" s="36"/>
      <c r="EG13" s="36"/>
      <c r="EH13" s="36"/>
      <c r="EI13" s="36"/>
      <c r="EJ13" s="36"/>
      <c r="EK13" s="36"/>
      <c r="EL13" s="39"/>
      <c r="EM13" s="39"/>
      <c r="EN13" s="36"/>
      <c r="EO13" s="40"/>
      <c r="EP13" s="36"/>
      <c r="EQ13" s="36"/>
      <c r="ER13" s="36"/>
      <c r="ES13" s="36"/>
      <c r="ET13" s="36"/>
    </row>
    <row r="14" spans="1:150" ht="20.149999999999999" customHeight="1" x14ac:dyDescent="0.2">
      <c r="C14" s="34"/>
      <c r="D14" s="34"/>
      <c r="E14" s="35"/>
      <c r="F14" s="34"/>
      <c r="G14" s="34"/>
      <c r="H14" s="36"/>
      <c r="I14" s="36"/>
      <c r="J14" s="36"/>
      <c r="K14" s="36"/>
      <c r="L14" s="36"/>
      <c r="M14" s="36"/>
      <c r="N14" s="36"/>
      <c r="O14" s="36"/>
      <c r="P14" s="36"/>
      <c r="Q14" s="36"/>
      <c r="R14" s="36"/>
      <c r="S14" s="36"/>
      <c r="T14" s="36"/>
      <c r="U14" s="36"/>
      <c r="V14" s="36"/>
      <c r="W14" s="35"/>
      <c r="X14" s="35"/>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7"/>
      <c r="BH14" s="35"/>
      <c r="BI14" s="38"/>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9"/>
      <c r="EM14" s="39"/>
      <c r="EN14" s="36"/>
      <c r="EO14" s="40"/>
      <c r="EP14" s="36"/>
      <c r="EQ14" s="36"/>
      <c r="ER14" s="36"/>
      <c r="ES14" s="36"/>
      <c r="ET14" s="36"/>
    </row>
    <row r="15" spans="1:150" s="46" customFormat="1" ht="22.5" customHeight="1" x14ac:dyDescent="0.2">
      <c r="C15" s="10"/>
      <c r="D15" s="11"/>
      <c r="E15" s="10"/>
      <c r="F15" s="44"/>
      <c r="G15" s="44"/>
      <c r="H15" s="11"/>
      <c r="I15" s="11"/>
      <c r="J15" s="11"/>
      <c r="K15" s="11"/>
      <c r="L15" s="11"/>
      <c r="M15" s="11"/>
      <c r="N15" s="11"/>
      <c r="O15" s="11"/>
      <c r="P15" s="11"/>
      <c r="Q15" s="11"/>
      <c r="R15" s="11"/>
      <c r="S15" s="11"/>
      <c r="T15" s="11"/>
      <c r="U15" s="11"/>
      <c r="V15" s="11"/>
      <c r="W15" s="10"/>
      <c r="X15" s="10"/>
      <c r="Y15" s="10"/>
      <c r="Z15" s="11"/>
      <c r="AA15" s="10"/>
      <c r="AB15" s="10"/>
      <c r="AC15" s="10"/>
      <c r="AD15" s="10"/>
      <c r="AE15" s="10"/>
      <c r="AF15" s="10"/>
      <c r="AG15" s="10"/>
      <c r="AH15" s="10"/>
      <c r="AI15" s="10"/>
      <c r="AJ15" s="10"/>
      <c r="AK15" s="10"/>
      <c r="AL15" s="10"/>
      <c r="AM15" s="10"/>
      <c r="AN15" s="10"/>
      <c r="AO15" s="10"/>
      <c r="AP15" s="10"/>
      <c r="AQ15" s="10"/>
      <c r="AR15" s="11"/>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5"/>
      <c r="ET15" s="45"/>
    </row>
    <row r="16" spans="1:150" s="46" customFormat="1" ht="20.149999999999999" customHeight="1" x14ac:dyDescent="0.2">
      <c r="C16" s="10"/>
      <c r="D16" s="11"/>
      <c r="E16" s="10"/>
      <c r="F16" s="44"/>
      <c r="G16" s="44"/>
      <c r="H16" s="11"/>
      <c r="I16" s="11"/>
      <c r="J16" s="11"/>
      <c r="K16" s="11"/>
      <c r="L16" s="11"/>
      <c r="M16" s="11"/>
      <c r="N16" s="11"/>
      <c r="O16" s="11"/>
      <c r="P16" s="11"/>
      <c r="Q16" s="11"/>
      <c r="R16" s="11"/>
      <c r="S16" s="11"/>
      <c r="T16" s="11"/>
      <c r="U16" s="11"/>
      <c r="V16" s="11"/>
      <c r="W16" s="10"/>
      <c r="X16" s="10"/>
      <c r="Y16" s="10"/>
      <c r="Z16" s="11"/>
      <c r="AA16" s="10"/>
      <c r="AB16" s="10"/>
      <c r="AC16" s="10"/>
      <c r="AD16" s="10"/>
      <c r="AE16" s="10"/>
      <c r="AF16" s="10"/>
      <c r="AG16" s="10"/>
      <c r="AH16" s="10"/>
      <c r="AI16" s="10"/>
      <c r="AJ16" s="10"/>
      <c r="AK16" s="10"/>
      <c r="AL16" s="10"/>
      <c r="AM16" s="10"/>
      <c r="AN16" s="10"/>
      <c r="AO16" s="10"/>
      <c r="AP16" s="10"/>
      <c r="AQ16" s="10"/>
      <c r="AR16" s="11"/>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5"/>
      <c r="ET16" s="45"/>
    </row>
    <row r="17" spans="3:150" s="46" customFormat="1" ht="90" customHeight="1" x14ac:dyDescent="0.2">
      <c r="C17" s="10"/>
      <c r="D17" s="11"/>
      <c r="E17" s="10"/>
      <c r="F17" s="44"/>
      <c r="G17" s="44"/>
      <c r="H17" s="11"/>
      <c r="I17" s="11"/>
      <c r="J17" s="11"/>
      <c r="K17" s="11"/>
      <c r="L17" s="11"/>
      <c r="M17" s="11"/>
      <c r="N17" s="11"/>
      <c r="O17" s="11"/>
      <c r="P17" s="11"/>
      <c r="Q17" s="11"/>
      <c r="R17" s="11"/>
      <c r="S17" s="11"/>
      <c r="T17" s="11"/>
      <c r="U17" s="11"/>
      <c r="V17" s="11"/>
      <c r="W17" s="10"/>
      <c r="X17" s="10"/>
      <c r="Y17" s="10"/>
      <c r="Z17" s="11"/>
      <c r="AA17" s="10"/>
      <c r="AB17" s="10"/>
      <c r="AC17" s="10"/>
      <c r="AD17" s="10"/>
      <c r="AE17" s="10"/>
      <c r="AF17" s="10"/>
      <c r="AG17" s="10"/>
      <c r="AH17" s="10"/>
      <c r="AI17" s="10"/>
      <c r="AJ17" s="10"/>
      <c r="AK17" s="10"/>
      <c r="AL17" s="10"/>
      <c r="AM17" s="10"/>
      <c r="AN17" s="10"/>
      <c r="AO17" s="10"/>
      <c r="AP17" s="10"/>
      <c r="AQ17" s="10"/>
      <c r="AR17" s="11"/>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5"/>
      <c r="ET17" s="45"/>
    </row>
    <row r="18" spans="3:150" s="46" customFormat="1" ht="20.149999999999999" customHeight="1" x14ac:dyDescent="0.2">
      <c r="C18" s="43"/>
      <c r="D18" s="43"/>
      <c r="E18" s="43"/>
      <c r="F18" s="44"/>
      <c r="G18" s="44"/>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3"/>
      <c r="EM18" s="43"/>
      <c r="EN18" s="43"/>
      <c r="EO18" s="43"/>
      <c r="EP18" s="43"/>
      <c r="EQ18" s="43"/>
      <c r="ER18" s="44"/>
      <c r="ES18" s="45"/>
      <c r="ET18" s="45"/>
    </row>
    <row r="19" spans="3:150" s="43" customFormat="1" ht="20.149999999999999" customHeight="1" x14ac:dyDescent="0.2">
      <c r="C19" s="44"/>
      <c r="D19" s="44"/>
      <c r="E19" s="44"/>
      <c r="F19" s="51"/>
      <c r="G19" s="51"/>
      <c r="W19" s="44"/>
      <c r="X19" s="44"/>
      <c r="Y19" s="44"/>
      <c r="AS19" s="49"/>
      <c r="AT19" s="49"/>
      <c r="AU19" s="49"/>
      <c r="AV19" s="49"/>
      <c r="AW19" s="50"/>
      <c r="AX19" s="50"/>
      <c r="AY19" s="49"/>
      <c r="AZ19" s="49"/>
      <c r="BA19" s="49"/>
      <c r="BB19" s="49"/>
      <c r="BC19" s="49"/>
      <c r="BD19" s="49"/>
      <c r="BE19" s="49"/>
      <c r="BF19" s="49"/>
      <c r="BG19" s="51"/>
      <c r="BT19" s="49"/>
      <c r="BU19" s="49"/>
      <c r="BV19" s="50"/>
      <c r="BW19" s="50"/>
      <c r="BX19" s="50"/>
      <c r="BY19" s="50"/>
      <c r="BZ19" s="52"/>
      <c r="CA19" s="52"/>
      <c r="CB19" s="53"/>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50"/>
      <c r="DG19" s="50"/>
      <c r="DH19" s="50"/>
      <c r="DI19" s="50"/>
      <c r="DJ19" s="50"/>
      <c r="DK19" s="50"/>
      <c r="DL19" s="50"/>
      <c r="DM19" s="50"/>
      <c r="DN19" s="50"/>
      <c r="DO19" s="50"/>
      <c r="DP19" s="50"/>
      <c r="DQ19" s="50"/>
      <c r="DR19" s="50"/>
      <c r="DS19" s="50"/>
      <c r="DT19" s="50"/>
      <c r="DU19" s="50"/>
      <c r="DV19" s="50"/>
      <c r="DW19" s="50"/>
      <c r="DX19" s="50"/>
      <c r="DY19" s="50"/>
      <c r="DZ19" s="50"/>
      <c r="EA19" s="50"/>
      <c r="EL19" s="49"/>
      <c r="EM19" s="49"/>
      <c r="EN19" s="49"/>
      <c r="EO19" s="55"/>
      <c r="EP19" s="49"/>
      <c r="EQ19" s="49"/>
      <c r="ER19" s="54"/>
    </row>
    <row r="20" spans="3:150" s="43" customFormat="1" ht="20.149999999999999" customHeight="1" x14ac:dyDescent="0.2">
      <c r="C20" s="44"/>
      <c r="D20" s="44"/>
      <c r="E20" s="44"/>
      <c r="F20" s="51"/>
      <c r="G20" s="51"/>
      <c r="H20" s="44"/>
      <c r="W20" s="44"/>
      <c r="X20" s="44"/>
      <c r="Y20" s="44"/>
      <c r="AS20" s="49"/>
      <c r="AT20" s="49"/>
      <c r="AU20" s="49"/>
      <c r="AV20" s="49"/>
      <c r="AW20" s="50"/>
      <c r="AX20" s="50"/>
      <c r="AY20" s="49"/>
      <c r="AZ20" s="49"/>
      <c r="BA20" s="49"/>
      <c r="BB20" s="49"/>
      <c r="BC20" s="49"/>
      <c r="BD20" s="49"/>
      <c r="BE20" s="49"/>
      <c r="BF20" s="49"/>
      <c r="BG20" s="51"/>
      <c r="BT20" s="49"/>
      <c r="BU20" s="49"/>
      <c r="BV20" s="50"/>
      <c r="BW20" s="50"/>
      <c r="BX20" s="50"/>
      <c r="BY20" s="50"/>
      <c r="BZ20" s="52"/>
      <c r="CA20" s="52"/>
      <c r="CB20" s="53"/>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50"/>
      <c r="DG20" s="50"/>
      <c r="DH20" s="50"/>
      <c r="DI20" s="50"/>
      <c r="DJ20" s="50"/>
      <c r="DK20" s="50"/>
      <c r="DL20" s="50"/>
      <c r="DM20" s="50"/>
      <c r="DN20" s="50"/>
      <c r="DO20" s="50"/>
      <c r="DP20" s="50"/>
      <c r="DQ20" s="50"/>
      <c r="DR20" s="50"/>
      <c r="DS20" s="50"/>
      <c r="DT20" s="50"/>
      <c r="DU20" s="50"/>
      <c r="DV20" s="50"/>
      <c r="DW20" s="50"/>
      <c r="DX20" s="50"/>
      <c r="DY20" s="50"/>
      <c r="DZ20" s="50"/>
      <c r="EA20" s="50"/>
      <c r="EL20" s="49"/>
      <c r="EM20" s="49"/>
      <c r="EN20" s="49"/>
      <c r="EO20" s="55"/>
      <c r="EP20" s="49"/>
      <c r="EQ20" s="49"/>
      <c r="ER20" s="54"/>
    </row>
    <row r="21" spans="3:150" s="43" customFormat="1" ht="20.149999999999999" customHeight="1" x14ac:dyDescent="0.2">
      <c r="C21" s="44"/>
      <c r="D21" s="44"/>
      <c r="E21" s="44"/>
      <c r="F21" s="51"/>
      <c r="G21" s="51"/>
      <c r="H21" s="44"/>
      <c r="W21" s="44"/>
      <c r="X21" s="44"/>
      <c r="Y21" s="44"/>
      <c r="AS21" s="49"/>
      <c r="AT21" s="49"/>
      <c r="AU21" s="49"/>
      <c r="AV21" s="49"/>
      <c r="AW21" s="50"/>
      <c r="AX21" s="50"/>
      <c r="AY21" s="49"/>
      <c r="AZ21" s="49"/>
      <c r="BA21" s="49"/>
      <c r="BB21" s="49"/>
      <c r="BC21" s="49"/>
      <c r="BD21" s="49"/>
      <c r="BE21" s="49"/>
      <c r="BF21" s="49"/>
      <c r="BG21" s="51"/>
      <c r="BT21" s="49"/>
      <c r="BU21" s="49"/>
      <c r="BV21" s="50"/>
      <c r="BW21" s="50"/>
      <c r="BX21" s="50"/>
      <c r="BY21" s="50"/>
      <c r="BZ21" s="52"/>
      <c r="CA21" s="52"/>
      <c r="CB21" s="53"/>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49"/>
      <c r="DC21" s="49"/>
      <c r="DD21" s="49"/>
      <c r="DE21" s="49"/>
      <c r="DF21" s="50"/>
      <c r="DG21" s="50"/>
      <c r="DH21" s="50"/>
      <c r="DI21" s="50"/>
      <c r="DJ21" s="50"/>
      <c r="DK21" s="50"/>
      <c r="DL21" s="50"/>
      <c r="DM21" s="50"/>
      <c r="DN21" s="50"/>
      <c r="DO21" s="50"/>
      <c r="DP21" s="50"/>
      <c r="DQ21" s="50"/>
      <c r="DR21" s="50"/>
      <c r="DS21" s="50"/>
      <c r="DT21" s="50"/>
      <c r="DU21" s="50"/>
      <c r="DV21" s="50"/>
      <c r="DW21" s="50"/>
      <c r="DX21" s="50"/>
      <c r="DY21" s="50"/>
      <c r="DZ21" s="50"/>
      <c r="EA21" s="50"/>
      <c r="EL21" s="49"/>
      <c r="EM21" s="49"/>
      <c r="EN21" s="49"/>
      <c r="EO21" s="55"/>
      <c r="EP21" s="49"/>
      <c r="EQ21" s="49"/>
      <c r="ER21" s="54"/>
    </row>
    <row r="22" spans="3:150" s="43" customFormat="1" ht="20.149999999999999" customHeight="1" x14ac:dyDescent="0.2">
      <c r="C22" s="44"/>
      <c r="D22" s="44"/>
      <c r="E22" s="44"/>
      <c r="F22" s="51"/>
      <c r="G22" s="51"/>
      <c r="H22" s="44"/>
      <c r="I22" s="44"/>
      <c r="N22" s="44"/>
      <c r="W22" s="44"/>
      <c r="X22" s="44"/>
      <c r="Y22" s="44"/>
      <c r="AS22" s="49"/>
      <c r="AT22" s="49"/>
      <c r="AU22" s="49"/>
      <c r="AV22" s="49"/>
      <c r="AW22" s="50"/>
      <c r="AX22" s="50"/>
      <c r="AY22" s="49"/>
      <c r="AZ22" s="49"/>
      <c r="BA22" s="49"/>
      <c r="BB22" s="49"/>
      <c r="BC22" s="49"/>
      <c r="BD22" s="49"/>
      <c r="BE22" s="49"/>
      <c r="BF22" s="49"/>
      <c r="BG22" s="51"/>
      <c r="BT22" s="49"/>
      <c r="BU22" s="49"/>
      <c r="BV22" s="50"/>
      <c r="BW22" s="50"/>
      <c r="BX22" s="50"/>
      <c r="BY22" s="50"/>
      <c r="BZ22" s="52"/>
      <c r="CA22" s="52"/>
      <c r="CB22" s="53"/>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50"/>
      <c r="DG22" s="50"/>
      <c r="DH22" s="50"/>
      <c r="DI22" s="50"/>
      <c r="DJ22" s="50"/>
      <c r="DK22" s="50"/>
      <c r="DL22" s="50"/>
      <c r="DM22" s="50"/>
      <c r="DN22" s="50"/>
      <c r="DO22" s="50"/>
      <c r="DP22" s="50"/>
      <c r="DQ22" s="50"/>
      <c r="DR22" s="50"/>
      <c r="DS22" s="50"/>
      <c r="DT22" s="50"/>
      <c r="DU22" s="50"/>
      <c r="DV22" s="50"/>
      <c r="DW22" s="50"/>
      <c r="DX22" s="50"/>
      <c r="DY22" s="50"/>
      <c r="DZ22" s="50"/>
      <c r="EA22" s="50"/>
      <c r="EL22" s="49"/>
      <c r="EM22" s="49"/>
      <c r="EN22" s="49"/>
      <c r="EO22" s="55"/>
      <c r="EP22" s="49"/>
      <c r="EQ22" s="49"/>
      <c r="ER22" s="54"/>
    </row>
    <row r="23" spans="3:150" s="43" customFormat="1" ht="20.149999999999999" customHeight="1" x14ac:dyDescent="0.2">
      <c r="C23" s="44"/>
      <c r="D23" s="44"/>
      <c r="E23" s="44"/>
      <c r="H23" s="44"/>
      <c r="I23" s="44"/>
      <c r="K23" s="44"/>
      <c r="L23" s="44"/>
      <c r="M23" s="44"/>
      <c r="N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9"/>
      <c r="AT23" s="49"/>
      <c r="AU23" s="49"/>
      <c r="AV23" s="49"/>
      <c r="AW23" s="49"/>
      <c r="AX23" s="49"/>
      <c r="AY23" s="49"/>
      <c r="AZ23" s="49"/>
      <c r="BA23" s="49"/>
      <c r="BB23" s="49"/>
      <c r="BC23" s="49"/>
      <c r="BD23" s="49"/>
      <c r="BE23" s="49"/>
      <c r="BF23" s="49"/>
      <c r="BG23" s="56"/>
      <c r="BH23" s="56"/>
      <c r="BI23" s="57"/>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DY23" s="49"/>
      <c r="DZ23" s="49"/>
      <c r="EA23" s="49"/>
      <c r="EB23" s="49"/>
      <c r="EC23" s="49"/>
      <c r="ED23" s="49"/>
      <c r="EE23" s="49"/>
      <c r="EF23" s="49"/>
      <c r="EG23" s="49"/>
      <c r="EH23" s="49"/>
      <c r="EI23" s="49"/>
      <c r="EJ23" s="49"/>
      <c r="EK23" s="49"/>
      <c r="EL23" s="49"/>
      <c r="EM23" s="49"/>
      <c r="EN23" s="49"/>
      <c r="EO23" s="58"/>
      <c r="EP23" s="49"/>
      <c r="EQ23" s="49"/>
      <c r="ER23" s="49"/>
      <c r="ES23" s="49"/>
      <c r="ET23" s="49"/>
    </row>
    <row r="24" spans="3:150" s="43" customFormat="1" ht="15" customHeight="1" x14ac:dyDescent="0.2">
      <c r="C24" s="44"/>
      <c r="D24" s="44"/>
      <c r="E24" s="44"/>
      <c r="H24" s="44"/>
      <c r="I24" s="44"/>
      <c r="K24" s="44"/>
      <c r="L24" s="44"/>
      <c r="M24" s="44"/>
      <c r="N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9"/>
      <c r="AT24" s="49"/>
      <c r="AU24" s="49"/>
      <c r="AV24" s="49"/>
      <c r="AW24" s="49"/>
      <c r="AX24" s="49"/>
      <c r="AY24" s="49"/>
      <c r="AZ24" s="49"/>
      <c r="BA24" s="49"/>
      <c r="BB24" s="49"/>
      <c r="BC24" s="49"/>
      <c r="BD24" s="49"/>
      <c r="BE24" s="49"/>
      <c r="BF24" s="49"/>
      <c r="BG24" s="56"/>
      <c r="BH24" s="56"/>
      <c r="BI24" s="57"/>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49"/>
      <c r="CS24" s="49"/>
      <c r="CT24" s="49"/>
      <c r="CU24" s="49"/>
      <c r="CV24" s="49"/>
      <c r="CW24" s="49"/>
      <c r="CX24" s="49"/>
      <c r="CY24" s="49"/>
      <c r="CZ24" s="49"/>
      <c r="DA24" s="49"/>
      <c r="DB24" s="49"/>
      <c r="DC24" s="49"/>
      <c r="DD24" s="49"/>
      <c r="DE24" s="49"/>
      <c r="DF24" s="49"/>
      <c r="DG24" s="49"/>
      <c r="DH24" s="49"/>
      <c r="DI24" s="49"/>
      <c r="DJ24" s="49"/>
      <c r="DK24" s="49"/>
      <c r="DL24" s="49"/>
      <c r="DM24" s="49"/>
      <c r="DN24" s="49"/>
      <c r="DO24" s="49"/>
      <c r="DP24" s="49"/>
      <c r="DQ24" s="49"/>
      <c r="DR24" s="49"/>
      <c r="DS24" s="49"/>
      <c r="DT24" s="49"/>
      <c r="DU24" s="49"/>
      <c r="DV24" s="49"/>
      <c r="DW24" s="49"/>
      <c r="DX24" s="49"/>
      <c r="DY24" s="49"/>
      <c r="DZ24" s="49"/>
      <c r="EA24" s="49"/>
      <c r="EB24" s="49"/>
      <c r="EC24" s="49"/>
      <c r="ED24" s="49"/>
      <c r="EE24" s="49"/>
      <c r="EF24" s="49"/>
      <c r="EG24" s="49"/>
      <c r="EH24" s="49"/>
      <c r="EI24" s="49"/>
      <c r="EJ24" s="49"/>
      <c r="EK24" s="49"/>
      <c r="EL24" s="49"/>
      <c r="EM24" s="49"/>
      <c r="EN24" s="49"/>
      <c r="EO24" s="58"/>
      <c r="EP24" s="49"/>
      <c r="EQ24" s="49"/>
      <c r="ER24" s="49"/>
      <c r="ES24" s="49"/>
      <c r="ET24" s="49"/>
    </row>
    <row r="25" spans="3:150" ht="12" customHeight="1" x14ac:dyDescent="0.2">
      <c r="C25" s="44"/>
      <c r="D25" s="44"/>
      <c r="E25" s="44"/>
      <c r="H25" s="44"/>
      <c r="I25" s="44"/>
      <c r="J25" s="43"/>
      <c r="K25" s="44"/>
      <c r="L25" s="44"/>
      <c r="M25" s="44"/>
      <c r="N25" s="44"/>
      <c r="O25" s="43"/>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row>
    <row r="26" spans="3:150" ht="12" customHeight="1" x14ac:dyDescent="0.2">
      <c r="C26" s="44"/>
      <c r="D26" s="44"/>
      <c r="E26" s="44"/>
      <c r="H26" s="44"/>
      <c r="I26" s="44"/>
      <c r="J26" s="43"/>
      <c r="K26" s="44"/>
      <c r="L26" s="44"/>
      <c r="M26" s="44"/>
      <c r="N26" s="44"/>
      <c r="O26" s="43"/>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row>
    <row r="27" spans="3:150" ht="12" customHeight="1" x14ac:dyDescent="0.2">
      <c r="C27" s="44"/>
      <c r="D27" s="44"/>
      <c r="E27" s="44"/>
      <c r="H27" s="44"/>
      <c r="I27" s="44"/>
      <c r="J27" s="43"/>
      <c r="K27" s="44"/>
      <c r="L27" s="44"/>
      <c r="M27" s="44"/>
      <c r="N27" s="44"/>
      <c r="O27" s="43"/>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row>
    <row r="28" spans="3:150" x14ac:dyDescent="0.2">
      <c r="C28" s="43"/>
      <c r="D28" s="43"/>
      <c r="E28" s="51"/>
      <c r="H28" s="43"/>
      <c r="I28" s="43"/>
      <c r="J28" s="43"/>
      <c r="K28" s="51"/>
      <c r="L28" s="51"/>
      <c r="M28" s="43"/>
      <c r="N28" s="43"/>
      <c r="O28" s="43"/>
      <c r="P28" s="43"/>
      <c r="Q28" s="43"/>
      <c r="R28" s="43"/>
      <c r="S28" s="43"/>
      <c r="T28" s="43"/>
      <c r="U28" s="43"/>
      <c r="V28" s="43"/>
      <c r="W28" s="51"/>
      <c r="X28" s="51"/>
      <c r="Y28" s="51"/>
      <c r="Z28" s="43"/>
      <c r="AA28" s="43"/>
      <c r="AB28" s="43"/>
      <c r="AC28" s="43"/>
      <c r="AD28" s="43"/>
      <c r="AE28" s="43"/>
      <c r="AF28" s="43"/>
      <c r="AG28" s="49"/>
      <c r="AH28" s="49"/>
      <c r="AI28" s="49"/>
      <c r="AJ28" s="49"/>
      <c r="AK28" s="49"/>
      <c r="AL28" s="54"/>
      <c r="AM28" s="54"/>
      <c r="AN28" s="53"/>
      <c r="AO28" s="49"/>
      <c r="AP28" s="49"/>
      <c r="AQ28" s="53"/>
      <c r="AR28" s="53"/>
    </row>
    <row r="29" spans="3:150" x14ac:dyDescent="0.2">
      <c r="C29" s="43"/>
      <c r="D29" s="43"/>
      <c r="E29" s="51"/>
      <c r="H29" s="43"/>
      <c r="I29" s="43"/>
      <c r="J29" s="43"/>
      <c r="K29" s="51"/>
      <c r="L29" s="51"/>
      <c r="M29" s="43"/>
      <c r="N29" s="43"/>
      <c r="O29" s="43"/>
      <c r="P29" s="43"/>
      <c r="Q29" s="43"/>
      <c r="R29" s="43"/>
      <c r="S29" s="43"/>
      <c r="T29" s="43"/>
      <c r="U29" s="43"/>
      <c r="V29" s="43"/>
      <c r="W29" s="51"/>
      <c r="X29" s="51"/>
      <c r="Y29" s="51"/>
      <c r="Z29" s="43"/>
      <c r="AA29" s="43"/>
      <c r="AB29" s="43"/>
      <c r="AC29" s="43"/>
      <c r="AD29" s="43"/>
      <c r="AE29" s="43"/>
      <c r="AF29" s="43"/>
      <c r="AG29" s="49"/>
      <c r="AH29" s="49"/>
      <c r="AI29" s="49"/>
      <c r="AJ29" s="49"/>
      <c r="AK29" s="49"/>
      <c r="AL29" s="54"/>
      <c r="AM29" s="54"/>
      <c r="AN29" s="53"/>
      <c r="AO29" s="49"/>
      <c r="AP29" s="49"/>
      <c r="AQ29" s="53"/>
      <c r="AR29" s="53"/>
    </row>
    <row r="30" spans="3:150" x14ac:dyDescent="0.2">
      <c r="C30" s="43"/>
      <c r="D30" s="43"/>
      <c r="E30" s="51"/>
      <c r="H30" s="43"/>
      <c r="I30" s="43"/>
      <c r="J30" s="43"/>
      <c r="K30" s="51"/>
      <c r="L30" s="51"/>
      <c r="M30" s="43"/>
      <c r="N30" s="43"/>
      <c r="O30" s="43"/>
      <c r="P30" s="43"/>
      <c r="Q30" s="43"/>
      <c r="R30" s="43"/>
      <c r="S30" s="43"/>
      <c r="T30" s="43"/>
      <c r="U30" s="43"/>
      <c r="V30" s="43"/>
      <c r="W30" s="51"/>
      <c r="X30" s="51"/>
      <c r="Y30" s="51"/>
      <c r="Z30" s="43"/>
      <c r="AA30" s="43"/>
      <c r="AB30" s="43"/>
      <c r="AC30" s="43"/>
      <c r="AD30" s="43"/>
      <c r="AE30" s="43"/>
      <c r="AF30" s="43"/>
      <c r="AG30" s="49"/>
      <c r="AH30" s="49"/>
      <c r="AI30" s="49"/>
      <c r="AJ30" s="49"/>
      <c r="AK30" s="49"/>
      <c r="AL30" s="54"/>
      <c r="AM30" s="54"/>
      <c r="AN30" s="53"/>
      <c r="AO30" s="49"/>
      <c r="AP30" s="49"/>
      <c r="AQ30" s="53"/>
      <c r="AR30" s="53"/>
    </row>
    <row r="31" spans="3:150" x14ac:dyDescent="0.2">
      <c r="C31" s="43"/>
      <c r="D31" s="43"/>
      <c r="E31" s="51"/>
      <c r="H31" s="43"/>
      <c r="I31" s="43"/>
      <c r="J31" s="43"/>
      <c r="K31" s="51"/>
      <c r="L31" s="51"/>
      <c r="M31" s="43"/>
      <c r="N31" s="43"/>
      <c r="O31" s="43"/>
      <c r="P31" s="43"/>
      <c r="Q31" s="43"/>
      <c r="R31" s="43"/>
      <c r="S31" s="43"/>
      <c r="T31" s="43"/>
      <c r="U31" s="43"/>
      <c r="V31" s="43"/>
      <c r="W31" s="51"/>
      <c r="X31" s="51"/>
      <c r="Y31" s="51"/>
      <c r="Z31" s="43"/>
      <c r="AA31" s="43"/>
      <c r="AB31" s="43"/>
      <c r="AC31" s="43"/>
      <c r="AD31" s="43"/>
      <c r="AE31" s="43"/>
      <c r="AF31" s="43"/>
      <c r="AG31" s="49"/>
      <c r="AH31" s="49"/>
      <c r="AI31" s="49"/>
      <c r="AJ31" s="49"/>
      <c r="AK31" s="49"/>
      <c r="AL31" s="54"/>
      <c r="AM31" s="54"/>
      <c r="AN31" s="53"/>
      <c r="AO31" s="49"/>
      <c r="AP31" s="49"/>
      <c r="AQ31" s="53"/>
      <c r="AR31" s="53"/>
    </row>
    <row r="32" spans="3:150" ht="13.5" customHeight="1" x14ac:dyDescent="0.2">
      <c r="C32" s="43"/>
      <c r="D32" s="43"/>
      <c r="E32" s="56"/>
      <c r="H32" s="49"/>
      <c r="I32" s="49"/>
      <c r="J32" s="49"/>
      <c r="K32" s="49"/>
      <c r="L32" s="49"/>
      <c r="M32" s="49"/>
      <c r="N32" s="49"/>
      <c r="O32" s="49"/>
      <c r="P32" s="49"/>
      <c r="Q32" s="49"/>
      <c r="R32" s="49"/>
      <c r="S32" s="49"/>
      <c r="T32" s="49"/>
      <c r="U32" s="49"/>
      <c r="V32" s="49"/>
      <c r="W32" s="56"/>
      <c r="X32" s="56"/>
      <c r="Y32" s="56"/>
      <c r="Z32" s="49"/>
      <c r="AA32" s="49"/>
      <c r="AB32" s="49"/>
      <c r="AC32" s="49"/>
      <c r="AD32" s="49"/>
      <c r="AE32" s="49"/>
      <c r="AF32" s="49"/>
      <c r="AG32" s="49"/>
      <c r="AH32" s="49"/>
      <c r="AI32" s="49"/>
      <c r="AJ32" s="49"/>
      <c r="AK32" s="49"/>
      <c r="AL32" s="49"/>
      <c r="AM32" s="49"/>
      <c r="AN32" s="49"/>
      <c r="AO32" s="49"/>
      <c r="AP32" s="49"/>
      <c r="AQ32" s="49"/>
      <c r="AR32" s="49"/>
    </row>
    <row r="33" spans="3:44" x14ac:dyDescent="0.2">
      <c r="C33" s="43"/>
      <c r="D33" s="43"/>
      <c r="E33" s="56"/>
      <c r="H33" s="49"/>
      <c r="I33" s="49"/>
      <c r="J33" s="49"/>
      <c r="K33" s="49"/>
      <c r="L33" s="49"/>
      <c r="M33" s="49"/>
      <c r="N33" s="49"/>
      <c r="O33" s="49"/>
      <c r="P33" s="49"/>
      <c r="Q33" s="49"/>
      <c r="R33" s="49"/>
      <c r="S33" s="49"/>
      <c r="T33" s="49"/>
      <c r="U33" s="49"/>
      <c r="V33" s="49"/>
      <c r="W33" s="56"/>
      <c r="X33" s="56"/>
      <c r="Y33" s="56"/>
      <c r="Z33" s="49"/>
      <c r="AA33" s="49"/>
      <c r="AB33" s="49"/>
      <c r="AC33" s="49"/>
      <c r="AD33" s="49"/>
      <c r="AE33" s="49"/>
      <c r="AF33" s="49"/>
      <c r="AG33" s="49"/>
      <c r="AH33" s="49"/>
      <c r="AI33" s="49"/>
      <c r="AJ33" s="49"/>
      <c r="AK33" s="49"/>
      <c r="AL33" s="49"/>
      <c r="AM33" s="49"/>
      <c r="AN33" s="49"/>
      <c r="AO33" s="49"/>
      <c r="AP33" s="49"/>
      <c r="AQ33" s="49"/>
      <c r="AR33" s="49"/>
    </row>
    <row r="65" spans="3:150" ht="177" customHeight="1" x14ac:dyDescent="0.2"/>
    <row r="73" spans="3:150" s="46" customFormat="1" ht="20.149999999999999" customHeight="1" x14ac:dyDescent="0.2">
      <c r="C73" s="42" t="s">
        <v>40</v>
      </c>
      <c r="D73" s="41" t="s">
        <v>39</v>
      </c>
      <c r="E73" s="10"/>
      <c r="F73" s="44"/>
      <c r="G73" s="44"/>
      <c r="H73" s="11"/>
      <c r="I73" s="11"/>
      <c r="J73" s="11"/>
      <c r="K73" s="11"/>
      <c r="L73" s="11"/>
      <c r="M73" s="11"/>
      <c r="N73" s="11"/>
      <c r="O73" s="11"/>
      <c r="P73" s="11"/>
      <c r="Q73" s="11"/>
      <c r="R73" s="11"/>
      <c r="S73" s="11"/>
      <c r="T73" s="11"/>
      <c r="U73" s="11"/>
      <c r="V73" s="11"/>
      <c r="W73" s="10"/>
      <c r="X73" s="10"/>
      <c r="Y73" s="10"/>
      <c r="Z73" s="11"/>
      <c r="AA73" s="10"/>
      <c r="AB73" s="10"/>
      <c r="AC73" s="10"/>
      <c r="AD73" s="10"/>
      <c r="AE73" s="10"/>
      <c r="AF73" s="10"/>
      <c r="AG73" s="10"/>
      <c r="AH73" s="10"/>
      <c r="AI73" s="10"/>
      <c r="AJ73" s="10"/>
      <c r="AK73" s="10"/>
      <c r="AL73" s="10"/>
      <c r="AM73" s="10"/>
      <c r="AN73" s="10"/>
      <c r="AO73" s="10"/>
      <c r="AP73" s="10"/>
      <c r="AQ73" s="10"/>
      <c r="AR73" s="11"/>
      <c r="AS73" s="43"/>
      <c r="AT73" s="43"/>
      <c r="AU73" s="43"/>
      <c r="AV73" s="43"/>
      <c r="AW73" s="43"/>
      <c r="AX73" s="43"/>
      <c r="AY73" s="43"/>
      <c r="AZ73" s="43"/>
      <c r="BA73" s="43"/>
      <c r="BB73" s="43"/>
      <c r="BC73" s="43"/>
      <c r="BD73" s="43"/>
      <c r="BE73" s="43"/>
      <c r="BF73" s="43"/>
      <c r="BG73" s="44"/>
      <c r="BH73" s="44"/>
      <c r="BI73" s="44"/>
      <c r="BJ73" s="43"/>
      <c r="BK73" s="43"/>
      <c r="BL73" s="43"/>
      <c r="BM73" s="43"/>
      <c r="BN73" s="43"/>
      <c r="BO73" s="43"/>
      <c r="BP73" s="43"/>
      <c r="BQ73" s="43"/>
      <c r="BR73" s="43"/>
      <c r="BS73" s="43"/>
      <c r="BT73" s="43"/>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5"/>
      <c r="ET73" s="45"/>
    </row>
    <row r="74" spans="3:150" s="46" customFormat="1" ht="20.149999999999999" customHeight="1" x14ac:dyDescent="0.2">
      <c r="C74" s="47" t="s">
        <v>38</v>
      </c>
      <c r="D74" s="48" t="s">
        <v>37</v>
      </c>
      <c r="E74" s="10"/>
      <c r="F74" s="44"/>
      <c r="G74" s="44"/>
      <c r="H74" s="11"/>
      <c r="I74" s="11"/>
      <c r="J74" s="11"/>
      <c r="K74" s="11"/>
      <c r="L74" s="11"/>
      <c r="M74" s="11"/>
      <c r="N74" s="11"/>
      <c r="O74" s="11"/>
      <c r="P74" s="11"/>
      <c r="Q74" s="11"/>
      <c r="R74" s="11"/>
      <c r="S74" s="11"/>
      <c r="T74" s="11"/>
      <c r="U74" s="11"/>
      <c r="V74" s="11"/>
      <c r="W74" s="10"/>
      <c r="X74" s="10"/>
      <c r="Y74" s="10"/>
      <c r="Z74" s="11"/>
      <c r="AA74" s="10"/>
      <c r="AB74" s="10"/>
      <c r="AC74" s="10"/>
      <c r="AD74" s="10"/>
      <c r="AE74" s="10"/>
      <c r="AF74" s="10"/>
      <c r="AG74" s="10"/>
      <c r="AH74" s="10"/>
      <c r="AI74" s="10"/>
      <c r="AJ74" s="10"/>
      <c r="AK74" s="10"/>
      <c r="AL74" s="10"/>
      <c r="AM74" s="10"/>
      <c r="AN74" s="10"/>
      <c r="AO74" s="10"/>
      <c r="AP74" s="10"/>
      <c r="AQ74" s="10"/>
      <c r="AR74" s="11"/>
      <c r="AS74" s="43"/>
      <c r="AT74" s="43"/>
      <c r="AU74" s="43"/>
      <c r="AV74" s="43"/>
      <c r="AW74" s="43"/>
      <c r="AX74" s="43"/>
      <c r="AY74" s="43"/>
      <c r="AZ74" s="43"/>
      <c r="BA74" s="43"/>
      <c r="BB74" s="43"/>
      <c r="BC74" s="43"/>
      <c r="BD74" s="43"/>
      <c r="BE74" s="43"/>
      <c r="BF74" s="43"/>
      <c r="BG74" s="44"/>
      <c r="BH74" s="44"/>
      <c r="BI74" s="44"/>
      <c r="BJ74" s="44"/>
      <c r="BK74" s="44"/>
      <c r="BL74" s="44"/>
      <c r="BM74" s="44"/>
      <c r="BN74" s="44"/>
      <c r="BO74" s="44"/>
      <c r="BP74" s="44"/>
      <c r="BQ74" s="44"/>
      <c r="BR74" s="44"/>
      <c r="BS74" s="44"/>
      <c r="BT74" s="43"/>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c r="EO74" s="43"/>
      <c r="EP74" s="43"/>
      <c r="EQ74" s="43"/>
      <c r="ER74" s="43"/>
      <c r="ES74" s="45"/>
      <c r="ET74" s="45"/>
    </row>
    <row r="75" spans="3:150" s="46" customFormat="1" ht="36" customHeight="1" x14ac:dyDescent="0.2">
      <c r="C75" s="47" t="s">
        <v>36</v>
      </c>
      <c r="D75" s="48" t="s">
        <v>35</v>
      </c>
      <c r="E75" s="10"/>
      <c r="F75" s="44"/>
      <c r="G75" s="44"/>
      <c r="H75" s="11"/>
      <c r="I75" s="11"/>
      <c r="J75" s="11"/>
      <c r="K75" s="11"/>
      <c r="L75" s="11"/>
      <c r="M75" s="11"/>
      <c r="N75" s="11"/>
      <c r="O75" s="11"/>
      <c r="P75" s="11"/>
      <c r="Q75" s="11"/>
      <c r="R75" s="11"/>
      <c r="S75" s="11"/>
      <c r="T75" s="11"/>
      <c r="U75" s="11"/>
      <c r="V75" s="11"/>
      <c r="W75" s="10"/>
      <c r="X75" s="10"/>
      <c r="Y75" s="10"/>
      <c r="Z75" s="11"/>
      <c r="AA75" s="10"/>
      <c r="AB75" s="10"/>
      <c r="AC75" s="10"/>
      <c r="AD75" s="10"/>
      <c r="AE75" s="10"/>
      <c r="AF75" s="10"/>
      <c r="AG75" s="10"/>
      <c r="AH75" s="10"/>
      <c r="AI75" s="10"/>
      <c r="AJ75" s="10"/>
      <c r="AK75" s="10"/>
      <c r="AL75" s="10"/>
      <c r="AM75" s="10"/>
      <c r="AN75" s="10"/>
      <c r="AO75" s="10"/>
      <c r="AP75" s="10"/>
      <c r="AQ75" s="10"/>
      <c r="AR75" s="11"/>
      <c r="AS75" s="44"/>
      <c r="AT75" s="44"/>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4"/>
      <c r="CD75" s="44"/>
      <c r="CE75" s="44"/>
      <c r="CF75" s="44"/>
      <c r="CG75" s="44"/>
      <c r="CH75" s="44"/>
      <c r="CI75" s="44"/>
      <c r="CJ75" s="44"/>
      <c r="CK75" s="44"/>
      <c r="CL75" s="44"/>
      <c r="CM75" s="44"/>
      <c r="CN75" s="44"/>
      <c r="CO75" s="44"/>
      <c r="CP75" s="44"/>
      <c r="CQ75" s="44"/>
      <c r="CR75" s="44"/>
      <c r="CS75" s="44"/>
      <c r="CT75" s="44"/>
      <c r="CU75" s="44"/>
      <c r="CV75" s="44"/>
      <c r="CW75" s="44"/>
      <c r="CX75" s="44"/>
      <c r="CY75" s="44"/>
      <c r="CZ75" s="44"/>
      <c r="DA75" s="44"/>
      <c r="DB75" s="44"/>
      <c r="DC75" s="44"/>
      <c r="DD75" s="44"/>
      <c r="DE75" s="44"/>
      <c r="DF75" s="44"/>
      <c r="DG75" s="44"/>
      <c r="DH75" s="44"/>
      <c r="DI75" s="44"/>
      <c r="DJ75" s="44"/>
      <c r="DK75" s="44"/>
      <c r="DL75" s="44"/>
      <c r="DM75" s="44"/>
      <c r="DN75" s="44"/>
      <c r="DO75" s="44"/>
      <c r="DP75" s="44"/>
      <c r="DQ75" s="44"/>
      <c r="DR75" s="44"/>
      <c r="DS75" s="44"/>
      <c r="DT75" s="44"/>
      <c r="DU75" s="44"/>
      <c r="DV75" s="44"/>
      <c r="DW75" s="44"/>
      <c r="DX75" s="44"/>
      <c r="DY75" s="44"/>
      <c r="DZ75" s="44"/>
      <c r="EA75" s="44"/>
      <c r="EB75" s="44"/>
      <c r="EC75" s="44"/>
      <c r="ED75" s="44"/>
      <c r="EE75" s="44"/>
      <c r="EF75" s="44"/>
      <c r="EG75" s="44"/>
      <c r="EH75" s="44"/>
      <c r="EI75" s="44"/>
      <c r="EJ75" s="44"/>
      <c r="EK75" s="44"/>
      <c r="EL75" s="43"/>
      <c r="EM75" s="43"/>
      <c r="EN75" s="43"/>
      <c r="EO75" s="43"/>
      <c r="EP75" s="43"/>
      <c r="EQ75" s="43"/>
      <c r="ER75" s="44"/>
      <c r="ES75" s="45"/>
      <c r="ET75" s="45"/>
    </row>
  </sheetData>
  <mergeCells count="50">
    <mergeCell ref="Z4:AE4"/>
    <mergeCell ref="W4:Y5"/>
    <mergeCell ref="Z5:AA5"/>
    <mergeCell ref="C11:D11"/>
    <mergeCell ref="C4:C6"/>
    <mergeCell ref="E4:E6"/>
    <mergeCell ref="D4:D6"/>
    <mergeCell ref="H5:H6"/>
    <mergeCell ref="F4:G5"/>
    <mergeCell ref="I5:L5"/>
    <mergeCell ref="N5:V5"/>
    <mergeCell ref="M5:M6"/>
    <mergeCell ref="H4:L4"/>
    <mergeCell ref="M4:V4"/>
    <mergeCell ref="BG4:BG6"/>
    <mergeCell ref="BT4:BY5"/>
    <mergeCell ref="BH4:BK5"/>
    <mergeCell ref="CQ5:CQ6"/>
    <mergeCell ref="AB5:AC5"/>
    <mergeCell ref="AD5:AE5"/>
    <mergeCell ref="BL4:BS5"/>
    <mergeCell ref="AR5:AV5"/>
    <mergeCell ref="AW5:BA5"/>
    <mergeCell ref="CP5:CP6"/>
    <mergeCell ref="AO4:AQ5"/>
    <mergeCell ref="BB5:BF5"/>
    <mergeCell ref="AR4:BF4"/>
    <mergeCell ref="CG4:CR4"/>
    <mergeCell ref="AL4:AN5"/>
    <mergeCell ref="AF4:AK4"/>
    <mergeCell ref="BZ4:CF5"/>
    <mergeCell ref="CG5:CJ5"/>
    <mergeCell ref="CK5:CN5"/>
    <mergeCell ref="CO5:CO6"/>
    <mergeCell ref="CR5:CR6"/>
    <mergeCell ref="DQ5:EB5"/>
    <mergeCell ref="DM5:DP5"/>
    <mergeCell ref="DF5:DL5"/>
    <mergeCell ref="ER4:ER6"/>
    <mergeCell ref="EN5:EO5"/>
    <mergeCell ref="EP5:EQ5"/>
    <mergeCell ref="EL5:EM5"/>
    <mergeCell ref="EL4:EQ4"/>
    <mergeCell ref="DM4:EK4"/>
    <mergeCell ref="EC5:EK5"/>
    <mergeCell ref="CS4:DL4"/>
    <mergeCell ref="CS5:CV5"/>
    <mergeCell ref="CW5:CY5"/>
    <mergeCell ref="CZ5:DB5"/>
    <mergeCell ref="DC5:DE5"/>
  </mergeCells>
  <phoneticPr fontId="3"/>
  <pageMargins left="0.78740157480314965" right="0.78740157480314965" top="0.78740157480314965" bottom="0.78740157480314965" header="0.31496062992125984" footer="0.31496062992125984"/>
  <pageSetup paperSize="9" scale="80" fitToWidth="0" orientation="landscape" r:id="rId1"/>
  <rowBreaks count="1" manualBreakCount="1">
    <brk id="23" min="2" max="40" man="1"/>
  </rowBreaks>
  <colBreaks count="2" manualBreakCount="2">
    <brk id="29" max="9" man="1"/>
    <brk id="92" max="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showGridLines="0" view="pageBreakPreview" zoomScaleNormal="100" zoomScaleSheetLayoutView="100" workbookViewId="0">
      <selection sqref="A1:H1"/>
    </sheetView>
  </sheetViews>
  <sheetFormatPr defaultColWidth="9" defaultRowHeight="12" x14ac:dyDescent="0.2"/>
  <cols>
    <col min="1" max="1" width="6.36328125" style="74" customWidth="1"/>
    <col min="2" max="2" width="4.36328125" style="74" customWidth="1"/>
    <col min="3" max="3" width="5.08984375" style="74" customWidth="1"/>
    <col min="4" max="5" width="11" style="74" customWidth="1"/>
    <col min="6" max="6" width="17" style="74" customWidth="1"/>
    <col min="7" max="7" width="24.7265625" style="74" customWidth="1"/>
    <col min="8" max="8" width="11" style="74" customWidth="1"/>
    <col min="9" max="16384" width="9" style="74"/>
  </cols>
  <sheetData>
    <row r="1" spans="1:8" ht="18" customHeight="1" x14ac:dyDescent="0.2">
      <c r="A1" s="706" t="s">
        <v>201</v>
      </c>
      <c r="B1" s="706"/>
      <c r="C1" s="706"/>
      <c r="D1" s="706"/>
      <c r="E1" s="706"/>
      <c r="F1" s="706"/>
      <c r="G1" s="706"/>
      <c r="H1" s="706"/>
    </row>
    <row r="2" spans="1:8" ht="25.5" customHeight="1" x14ac:dyDescent="0.2">
      <c r="A2" s="707" t="s">
        <v>202</v>
      </c>
      <c r="B2" s="707"/>
      <c r="C2" s="707"/>
      <c r="D2" s="707"/>
      <c r="E2" s="707"/>
      <c r="F2" s="707"/>
      <c r="G2" s="707"/>
      <c r="H2" s="707"/>
    </row>
    <row r="3" spans="1:8" ht="16.5" customHeight="1" x14ac:dyDescent="0.2">
      <c r="A3" s="75"/>
      <c r="B3" s="76"/>
      <c r="C3" s="76"/>
      <c r="D3" s="76"/>
      <c r="E3" s="76"/>
      <c r="F3" s="76"/>
      <c r="G3" s="736" t="s">
        <v>5878</v>
      </c>
      <c r="H3" s="736"/>
    </row>
    <row r="4" spans="1:8" ht="15" customHeight="1" x14ac:dyDescent="0.2">
      <c r="A4" s="77"/>
    </row>
    <row r="5" spans="1:8" ht="27" customHeight="1" x14ac:dyDescent="0.2">
      <c r="A5" s="754" t="s">
        <v>203</v>
      </c>
      <c r="B5" s="755"/>
      <c r="C5" s="723" t="e">
        <f>#REF!</f>
        <v>#REF!</v>
      </c>
      <c r="D5" s="724"/>
      <c r="E5" s="725"/>
      <c r="F5" s="89" t="s">
        <v>204</v>
      </c>
      <c r="G5" s="121"/>
    </row>
    <row r="6" spans="1:8" ht="25" customHeight="1" x14ac:dyDescent="0.2">
      <c r="A6" s="754" t="s">
        <v>205</v>
      </c>
      <c r="B6" s="755"/>
      <c r="C6" s="726" t="e">
        <f>#REF!</f>
        <v>#REF!</v>
      </c>
      <c r="D6" s="727"/>
      <c r="E6" s="728"/>
      <c r="F6" s="93"/>
    </row>
    <row r="7" spans="1:8" ht="18.75" customHeight="1" x14ac:dyDescent="0.2">
      <c r="A7" s="78"/>
      <c r="B7" s="78"/>
      <c r="C7" s="94"/>
      <c r="D7" s="94"/>
      <c r="E7" s="79"/>
      <c r="F7" s="79"/>
      <c r="G7" s="79"/>
      <c r="H7" s="79"/>
    </row>
    <row r="8" spans="1:8" s="80" customFormat="1" ht="20.149999999999999" customHeight="1" x14ac:dyDescent="0.2">
      <c r="A8" s="735" t="s">
        <v>206</v>
      </c>
      <c r="B8" s="735"/>
      <c r="C8" s="735"/>
      <c r="D8" s="735"/>
      <c r="E8" s="735"/>
      <c r="F8" s="735"/>
      <c r="G8" s="735"/>
      <c r="H8" s="735"/>
    </row>
    <row r="9" spans="1:8" s="81" customFormat="1" ht="30.75" customHeight="1" x14ac:dyDescent="0.2">
      <c r="A9" s="756" t="s">
        <v>207</v>
      </c>
      <c r="B9" s="756"/>
      <c r="C9" s="756"/>
      <c r="D9" s="757" t="s">
        <v>208</v>
      </c>
      <c r="E9" s="758"/>
      <c r="F9" s="758"/>
      <c r="G9" s="758"/>
      <c r="H9" s="161" t="s">
        <v>239</v>
      </c>
    </row>
    <row r="10" spans="1:8" s="82" customFormat="1" ht="61.5" customHeight="1" x14ac:dyDescent="0.2">
      <c r="A10" s="732" t="s">
        <v>209</v>
      </c>
      <c r="B10" s="733"/>
      <c r="C10" s="734"/>
      <c r="D10" s="709" t="s">
        <v>210</v>
      </c>
      <c r="E10" s="710"/>
      <c r="F10" s="710"/>
      <c r="G10" s="710"/>
      <c r="H10" s="97"/>
    </row>
    <row r="11" spans="1:8" s="81" customFormat="1" ht="42.75" customHeight="1" x14ac:dyDescent="0.2">
      <c r="A11" s="750" t="s">
        <v>5879</v>
      </c>
      <c r="B11" s="759" t="s">
        <v>211</v>
      </c>
      <c r="C11" s="95" t="s">
        <v>102</v>
      </c>
      <c r="D11" s="751" t="s">
        <v>212</v>
      </c>
      <c r="E11" s="752"/>
      <c r="F11" s="752"/>
      <c r="G11" s="753"/>
      <c r="H11" s="162" t="e">
        <f>IF(SUM(#REF!,#REF!)=#REF!,"○","×")</f>
        <v>#REF!</v>
      </c>
    </row>
    <row r="12" spans="1:8" s="81" customFormat="1" ht="42.75" customHeight="1" x14ac:dyDescent="0.2">
      <c r="A12" s="750"/>
      <c r="B12" s="759"/>
      <c r="C12" s="96" t="s">
        <v>103</v>
      </c>
      <c r="D12" s="729" t="s">
        <v>213</v>
      </c>
      <c r="E12" s="730"/>
      <c r="F12" s="730"/>
      <c r="G12" s="731"/>
      <c r="H12" s="163" t="e">
        <f>IF(SUM(#REF!,#REF!)=#REF!,"○","×")</f>
        <v>#REF!</v>
      </c>
    </row>
    <row r="13" spans="1:8" s="82" customFormat="1" ht="44.25" customHeight="1" x14ac:dyDescent="0.2">
      <c r="A13" s="750"/>
      <c r="B13" s="714" t="s">
        <v>214</v>
      </c>
      <c r="C13" s="716" t="s">
        <v>215</v>
      </c>
      <c r="D13" s="719" t="s">
        <v>5880</v>
      </c>
      <c r="E13" s="720"/>
      <c r="F13" s="720"/>
      <c r="G13" s="720"/>
      <c r="H13" s="98"/>
    </row>
    <row r="14" spans="1:8" s="81" customFormat="1" ht="43.5" customHeight="1" x14ac:dyDescent="0.2">
      <c r="A14" s="750"/>
      <c r="B14" s="715"/>
      <c r="C14" s="717"/>
      <c r="D14" s="721" t="s">
        <v>222</v>
      </c>
      <c r="E14" s="722"/>
      <c r="F14" s="722"/>
      <c r="G14" s="722"/>
      <c r="H14" s="99"/>
    </row>
    <row r="15" spans="1:8" s="81" customFormat="1" ht="39" customHeight="1" x14ac:dyDescent="0.2">
      <c r="A15" s="750"/>
      <c r="B15" s="715"/>
      <c r="C15" s="718"/>
      <c r="D15" s="748" t="s">
        <v>5881</v>
      </c>
      <c r="E15" s="749"/>
      <c r="F15" s="749"/>
      <c r="G15" s="749"/>
      <c r="H15" s="99"/>
    </row>
    <row r="16" spans="1:8" s="81" customFormat="1" ht="48" customHeight="1" x14ac:dyDescent="0.2">
      <c r="A16" s="750"/>
      <c r="B16" s="715"/>
      <c r="C16" s="83" t="s">
        <v>216</v>
      </c>
      <c r="D16" s="711" t="s">
        <v>217</v>
      </c>
      <c r="E16" s="712"/>
      <c r="F16" s="712"/>
      <c r="G16" s="712"/>
      <c r="H16" s="90" t="e">
        <f>IF(#REF!&gt;0,IF(#REF!&gt;0,"○","×"),"－")</f>
        <v>#REF!</v>
      </c>
    </row>
    <row r="17" spans="1:9" s="81" customFormat="1" ht="70.5" customHeight="1" x14ac:dyDescent="0.2">
      <c r="A17" s="750"/>
      <c r="B17" s="715"/>
      <c r="C17" s="84" t="s">
        <v>5882</v>
      </c>
      <c r="D17" s="711" t="s">
        <v>5883</v>
      </c>
      <c r="E17" s="712"/>
      <c r="F17" s="712"/>
      <c r="G17" s="712"/>
      <c r="H17" s="100"/>
    </row>
    <row r="18" spans="1:9" s="81" customFormat="1" ht="35.25" customHeight="1" x14ac:dyDescent="0.2">
      <c r="A18" s="741" t="s">
        <v>218</v>
      </c>
      <c r="B18" s="742"/>
      <c r="C18" s="187" t="s">
        <v>5884</v>
      </c>
      <c r="D18" s="713" t="s">
        <v>219</v>
      </c>
      <c r="E18" s="713"/>
      <c r="F18" s="713"/>
      <c r="G18" s="713"/>
      <c r="H18" s="101"/>
    </row>
    <row r="19" spans="1:9" s="81" customFormat="1" ht="70.5" customHeight="1" x14ac:dyDescent="0.2">
      <c r="A19" s="743"/>
      <c r="B19" s="744"/>
      <c r="C19" s="188" t="s">
        <v>5885</v>
      </c>
      <c r="D19" s="745" t="s">
        <v>5886</v>
      </c>
      <c r="E19" s="746"/>
      <c r="F19" s="746"/>
      <c r="G19" s="747"/>
      <c r="H19" s="101"/>
    </row>
    <row r="20" spans="1:9" s="81" customFormat="1" ht="47.25" customHeight="1" x14ac:dyDescent="0.2">
      <c r="A20" s="708" t="s">
        <v>220</v>
      </c>
      <c r="B20" s="708"/>
      <c r="C20" s="708"/>
      <c r="D20" s="709" t="s">
        <v>221</v>
      </c>
      <c r="E20" s="710"/>
      <c r="F20" s="710"/>
      <c r="G20" s="710"/>
      <c r="H20" s="101"/>
    </row>
    <row r="21" spans="1:9" s="92" customFormat="1" ht="51.75" customHeight="1" x14ac:dyDescent="0.2">
      <c r="A21" s="740" t="s">
        <v>5887</v>
      </c>
      <c r="B21" s="740"/>
      <c r="C21" s="740"/>
      <c r="D21" s="740"/>
      <c r="E21" s="740"/>
      <c r="F21" s="740"/>
      <c r="G21" s="740"/>
      <c r="H21" s="740"/>
      <c r="I21" s="91"/>
    </row>
    <row r="22" spans="1:9" s="92" customFormat="1" ht="23.25" customHeight="1" x14ac:dyDescent="0.2">
      <c r="A22" s="740" t="s">
        <v>223</v>
      </c>
      <c r="B22" s="740"/>
      <c r="C22" s="740"/>
      <c r="D22" s="740"/>
      <c r="E22" s="740"/>
      <c r="F22" s="740"/>
      <c r="G22" s="740"/>
      <c r="H22" s="740"/>
      <c r="I22" s="91"/>
    </row>
    <row r="23" spans="1:9" s="85" customFormat="1" ht="20.149999999999999" customHeight="1" x14ac:dyDescent="0.2">
      <c r="A23" s="735" t="s">
        <v>5888</v>
      </c>
      <c r="B23" s="735"/>
      <c r="C23" s="735"/>
      <c r="D23" s="735"/>
      <c r="E23" s="735"/>
      <c r="F23" s="735"/>
      <c r="G23" s="735"/>
      <c r="H23" s="735"/>
    </row>
    <row r="24" spans="1:9" ht="56.25" customHeight="1" x14ac:dyDescent="0.2">
      <c r="A24" s="737"/>
      <c r="B24" s="738"/>
      <c r="C24" s="738"/>
      <c r="D24" s="738"/>
      <c r="E24" s="738"/>
      <c r="F24" s="738"/>
      <c r="G24" s="738"/>
      <c r="H24" s="739"/>
    </row>
  </sheetData>
  <mergeCells count="32">
    <mergeCell ref="G3:H3"/>
    <mergeCell ref="A23:H23"/>
    <mergeCell ref="A24:H24"/>
    <mergeCell ref="A21:H21"/>
    <mergeCell ref="A22:H22"/>
    <mergeCell ref="A18:B19"/>
    <mergeCell ref="D19:G19"/>
    <mergeCell ref="D15:G15"/>
    <mergeCell ref="D16:G16"/>
    <mergeCell ref="A11:A17"/>
    <mergeCell ref="D11:G11"/>
    <mergeCell ref="A5:B5"/>
    <mergeCell ref="A6:B6"/>
    <mergeCell ref="A9:C9"/>
    <mergeCell ref="D9:G9"/>
    <mergeCell ref="B11:B12"/>
    <mergeCell ref="A1:H1"/>
    <mergeCell ref="A2:H2"/>
    <mergeCell ref="A20:C20"/>
    <mergeCell ref="D20:G20"/>
    <mergeCell ref="D17:G17"/>
    <mergeCell ref="D18:G18"/>
    <mergeCell ref="B13:B17"/>
    <mergeCell ref="C13:C15"/>
    <mergeCell ref="D13:G13"/>
    <mergeCell ref="D14:G14"/>
    <mergeCell ref="C5:E5"/>
    <mergeCell ref="C6:E6"/>
    <mergeCell ref="D12:G12"/>
    <mergeCell ref="A10:C10"/>
    <mergeCell ref="D10:G10"/>
    <mergeCell ref="A8:H8"/>
  </mergeCells>
  <phoneticPr fontId="3"/>
  <dataValidations count="1">
    <dataValidation type="list" allowBlank="1" showInputMessage="1" showErrorMessage="1" sqref="H10:H20">
      <formula1>Ｃ2.実施欄</formula1>
    </dataValidation>
  </dataValidations>
  <printOptions horizontalCentered="1" verticalCentered="1"/>
  <pageMargins left="0.59055118110236227" right="0.59055118110236227" top="0.59055118110236227" bottom="0.39370078740157483" header="0.51181102362204722" footer="0.51181102362204722"/>
  <pageSetup paperSize="9" scale="9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33"/>
  <sheetViews>
    <sheetView view="pageBreakPreview" zoomScaleNormal="80" zoomScaleSheetLayoutView="100" workbookViewId="0"/>
  </sheetViews>
  <sheetFormatPr defaultColWidth="9" defaultRowHeight="14" x14ac:dyDescent="0.2"/>
  <cols>
    <col min="1" max="1" width="27" style="74" customWidth="1"/>
    <col min="2" max="2" width="7.6328125" style="74" customWidth="1"/>
    <col min="3" max="4" width="8.26953125" style="74" customWidth="1"/>
    <col min="5" max="5" width="18.08984375" style="74" customWidth="1"/>
    <col min="6" max="6" width="12.453125" style="74" customWidth="1"/>
    <col min="7" max="7" width="5.90625" style="102" customWidth="1"/>
    <col min="8" max="16384" width="9" style="74"/>
  </cols>
  <sheetData>
    <row r="1" spans="1:7" ht="16.5" customHeight="1" x14ac:dyDescent="0.2">
      <c r="A1" s="74" t="s">
        <v>224</v>
      </c>
    </row>
    <row r="2" spans="1:7" ht="48.75" customHeight="1" x14ac:dyDescent="0.2">
      <c r="A2" s="762" t="s">
        <v>233</v>
      </c>
      <c r="B2" s="762"/>
      <c r="C2" s="762"/>
      <c r="D2" s="762"/>
      <c r="E2" s="762"/>
      <c r="F2" s="762"/>
      <c r="G2" s="762"/>
    </row>
    <row r="3" spans="1:7" ht="21.75" customHeight="1" x14ac:dyDescent="0.2">
      <c r="A3" s="76"/>
      <c r="B3" s="76"/>
      <c r="C3" s="76"/>
      <c r="D3" s="76"/>
      <c r="E3" s="736" t="s">
        <v>5878</v>
      </c>
      <c r="F3" s="736"/>
      <c r="G3" s="736"/>
    </row>
    <row r="4" spans="1:7" ht="16.5" customHeight="1" x14ac:dyDescent="0.2">
      <c r="A4" s="76"/>
      <c r="B4" s="76"/>
      <c r="C4" s="76"/>
      <c r="D4" s="76"/>
      <c r="E4" s="76"/>
      <c r="F4" s="122"/>
      <c r="G4" s="125"/>
    </row>
    <row r="5" spans="1:7" ht="30" customHeight="1" x14ac:dyDescent="0.2">
      <c r="A5" s="88" t="s">
        <v>203</v>
      </c>
      <c r="B5" s="766" t="e">
        <f>'別記3-1(1)'!C5</f>
        <v>#REF!</v>
      </c>
      <c r="C5" s="767"/>
      <c r="D5" s="768"/>
      <c r="E5" s="117" t="s">
        <v>225</v>
      </c>
      <c r="F5" s="764"/>
      <c r="G5" s="765"/>
    </row>
    <row r="6" spans="1:7" ht="30" customHeight="1" x14ac:dyDescent="0.2">
      <c r="A6" s="88" t="s">
        <v>205</v>
      </c>
      <c r="B6" s="766" t="e">
        <f>#REF!</f>
        <v>#REF!</v>
      </c>
      <c r="C6" s="767"/>
      <c r="D6" s="768"/>
      <c r="E6" s="117" t="s">
        <v>226</v>
      </c>
      <c r="F6" s="764"/>
      <c r="G6" s="765"/>
    </row>
    <row r="7" spans="1:7" s="87" customFormat="1" ht="25" customHeight="1" x14ac:dyDescent="0.2">
      <c r="A7" s="112" t="s">
        <v>227</v>
      </c>
      <c r="B7" s="79"/>
      <c r="C7" s="79"/>
      <c r="D7" s="79"/>
      <c r="E7" s="79"/>
      <c r="G7" s="80"/>
    </row>
    <row r="8" spans="1:7" s="87" customFormat="1" ht="25" customHeight="1" x14ac:dyDescent="0.2">
      <c r="A8" s="115" t="s">
        <v>5889</v>
      </c>
      <c r="B8" s="79"/>
      <c r="C8" s="79"/>
      <c r="D8" s="79"/>
      <c r="E8" s="79"/>
      <c r="G8" s="80"/>
    </row>
    <row r="9" spans="1:7" s="87" customFormat="1" ht="25" customHeight="1" x14ac:dyDescent="0.2">
      <c r="A9" s="113" t="s">
        <v>228</v>
      </c>
      <c r="B9" s="114"/>
      <c r="C9" s="114"/>
      <c r="D9" s="79"/>
      <c r="E9" s="79"/>
      <c r="G9" s="80"/>
    </row>
    <row r="10" spans="1:7" s="87" customFormat="1" ht="27" customHeight="1" x14ac:dyDescent="0.2">
      <c r="A10" s="120" t="s">
        <v>13</v>
      </c>
      <c r="B10" s="120" t="s">
        <v>6</v>
      </c>
      <c r="C10" s="128" t="s">
        <v>239</v>
      </c>
      <c r="D10" s="761" t="s">
        <v>30</v>
      </c>
      <c r="E10" s="761"/>
      <c r="F10" s="761"/>
      <c r="G10" s="761"/>
    </row>
    <row r="11" spans="1:7" s="87" customFormat="1" ht="27" customHeight="1" x14ac:dyDescent="0.2">
      <c r="A11" s="86" t="s">
        <v>134</v>
      </c>
      <c r="B11" s="123" t="e">
        <f>#REF!</f>
        <v>#REF!</v>
      </c>
      <c r="C11" s="127"/>
      <c r="D11" s="760"/>
      <c r="E11" s="760"/>
      <c r="F11" s="760"/>
      <c r="G11" s="760"/>
    </row>
    <row r="12" spans="1:7" s="87" customFormat="1" ht="27" customHeight="1" x14ac:dyDescent="0.2">
      <c r="A12" s="86" t="s">
        <v>136</v>
      </c>
      <c r="B12" s="123" t="e">
        <f>#REF!</f>
        <v>#REF!</v>
      </c>
      <c r="C12" s="127"/>
      <c r="D12" s="760"/>
      <c r="E12" s="760"/>
      <c r="F12" s="760"/>
      <c r="G12" s="760"/>
    </row>
    <row r="13" spans="1:7" s="87" customFormat="1" ht="27" customHeight="1" x14ac:dyDescent="0.2">
      <c r="A13" s="86" t="s">
        <v>159</v>
      </c>
      <c r="B13" s="123" t="e">
        <f>#REF!</f>
        <v>#REF!</v>
      </c>
      <c r="C13" s="127"/>
      <c r="D13" s="760"/>
      <c r="E13" s="760"/>
      <c r="F13" s="760"/>
      <c r="G13" s="760"/>
    </row>
    <row r="14" spans="1:7" s="87" customFormat="1" ht="27" customHeight="1" x14ac:dyDescent="0.2">
      <c r="A14" s="86" t="s">
        <v>139</v>
      </c>
      <c r="B14" s="123" t="e">
        <f>#REF!</f>
        <v>#REF!</v>
      </c>
      <c r="C14" s="127"/>
      <c r="D14" s="760"/>
      <c r="E14" s="760"/>
      <c r="F14" s="760"/>
      <c r="G14" s="760"/>
    </row>
    <row r="15" spans="1:7" s="87" customFormat="1" ht="25" customHeight="1" x14ac:dyDescent="0.2">
      <c r="A15" s="113" t="s">
        <v>229</v>
      </c>
      <c r="B15" s="114"/>
      <c r="C15" s="80"/>
      <c r="D15" s="79"/>
    </row>
    <row r="16" spans="1:7" s="87" customFormat="1" ht="24.75" customHeight="1" x14ac:dyDescent="0.2">
      <c r="A16" s="120" t="s">
        <v>5890</v>
      </c>
      <c r="B16" s="120" t="s">
        <v>6</v>
      </c>
      <c r="C16" s="128" t="s">
        <v>239</v>
      </c>
      <c r="D16" s="761" t="s">
        <v>30</v>
      </c>
      <c r="E16" s="761"/>
      <c r="F16" s="761"/>
      <c r="G16" s="761"/>
    </row>
    <row r="17" spans="1:7" s="87" customFormat="1" ht="24.75" customHeight="1" x14ac:dyDescent="0.2">
      <c r="A17" s="118" t="s">
        <v>5797</v>
      </c>
      <c r="B17" s="123" t="str">
        <f>IF(【選択肢】!P39&gt;0,"○","－")</f>
        <v>－</v>
      </c>
      <c r="C17" s="127" t="str">
        <f>IF(B17="－","－","")</f>
        <v>－</v>
      </c>
      <c r="D17" s="760"/>
      <c r="E17" s="760"/>
      <c r="F17" s="760"/>
      <c r="G17" s="760"/>
    </row>
    <row r="18" spans="1:7" s="87" customFormat="1" ht="24.75" customHeight="1" x14ac:dyDescent="0.2">
      <c r="A18" s="118" t="s">
        <v>5798</v>
      </c>
      <c r="B18" s="123" t="str">
        <f>IF(【選択肢】!P40&gt;0,"○","－")</f>
        <v>－</v>
      </c>
      <c r="C18" s="127" t="str">
        <f t="shared" ref="C18:C21" si="0">IF(B18="－","－","")</f>
        <v>－</v>
      </c>
      <c r="D18" s="760"/>
      <c r="E18" s="760"/>
      <c r="F18" s="760"/>
      <c r="G18" s="760"/>
    </row>
    <row r="19" spans="1:7" s="87" customFormat="1" ht="24.75" customHeight="1" x14ac:dyDescent="0.2">
      <c r="A19" s="118" t="s">
        <v>5799</v>
      </c>
      <c r="B19" s="123" t="str">
        <f>IF(【選択肢】!P41&gt;0,"○","－")</f>
        <v>－</v>
      </c>
      <c r="C19" s="127" t="str">
        <f t="shared" si="0"/>
        <v>－</v>
      </c>
      <c r="D19" s="760"/>
      <c r="E19" s="760"/>
      <c r="F19" s="760"/>
      <c r="G19" s="760"/>
    </row>
    <row r="20" spans="1:7" s="87" customFormat="1" ht="24.75" customHeight="1" x14ac:dyDescent="0.2">
      <c r="A20" s="118" t="s">
        <v>5800</v>
      </c>
      <c r="B20" s="123" t="str">
        <f>IF(【選択肢】!P42&gt;0,"○","－")</f>
        <v>－</v>
      </c>
      <c r="C20" s="127" t="str">
        <f t="shared" si="0"/>
        <v>－</v>
      </c>
      <c r="D20" s="760"/>
      <c r="E20" s="760"/>
      <c r="F20" s="760"/>
      <c r="G20" s="760"/>
    </row>
    <row r="21" spans="1:7" s="87" customFormat="1" ht="24.75" customHeight="1" x14ac:dyDescent="0.2">
      <c r="A21" s="118" t="s">
        <v>5801</v>
      </c>
      <c r="B21" s="123" t="str">
        <f>IF(【選択肢】!P43&gt;0,"○","－")</f>
        <v>－</v>
      </c>
      <c r="C21" s="127" t="str">
        <f t="shared" si="0"/>
        <v>－</v>
      </c>
      <c r="D21" s="760"/>
      <c r="E21" s="760"/>
      <c r="F21" s="760"/>
      <c r="G21" s="760"/>
    </row>
    <row r="22" spans="1:7" s="87" customFormat="1" ht="25" customHeight="1" x14ac:dyDescent="0.2">
      <c r="A22" s="113" t="s">
        <v>230</v>
      </c>
      <c r="B22" s="114"/>
      <c r="C22" s="80"/>
      <c r="D22" s="79"/>
    </row>
    <row r="23" spans="1:7" s="87" customFormat="1" ht="20.25" customHeight="1" x14ac:dyDescent="0.2">
      <c r="A23" s="120" t="s">
        <v>13</v>
      </c>
      <c r="B23" s="120" t="s">
        <v>6</v>
      </c>
      <c r="C23" s="128" t="s">
        <v>239</v>
      </c>
      <c r="D23" s="761" t="s">
        <v>30</v>
      </c>
      <c r="E23" s="761"/>
      <c r="F23" s="761"/>
      <c r="G23" s="761"/>
    </row>
    <row r="24" spans="1:7" s="87" customFormat="1" ht="20.25" customHeight="1" x14ac:dyDescent="0.2">
      <c r="A24" s="118" t="s">
        <v>47</v>
      </c>
      <c r="B24" s="123" t="e">
        <f>#REF!</f>
        <v>#REF!</v>
      </c>
      <c r="C24" s="127" t="e">
        <f t="shared" ref="C24:C30" si="1">IF(B24="－","－","")</f>
        <v>#REF!</v>
      </c>
      <c r="D24" s="760"/>
      <c r="E24" s="760"/>
      <c r="F24" s="760"/>
      <c r="G24" s="760"/>
    </row>
    <row r="25" spans="1:7" s="87" customFormat="1" ht="20.25" customHeight="1" x14ac:dyDescent="0.2">
      <c r="A25" s="119" t="s">
        <v>5743</v>
      </c>
      <c r="B25" s="123" t="e">
        <f>#REF!</f>
        <v>#REF!</v>
      </c>
      <c r="C25" s="127" t="e">
        <f t="shared" si="1"/>
        <v>#REF!</v>
      </c>
      <c r="D25" s="760"/>
      <c r="E25" s="760"/>
      <c r="F25" s="760"/>
      <c r="G25" s="760"/>
    </row>
    <row r="26" spans="1:7" s="87" customFormat="1" ht="20.25" customHeight="1" x14ac:dyDescent="0.2">
      <c r="A26" s="119" t="s">
        <v>45</v>
      </c>
      <c r="B26" s="123" t="e">
        <f>#REF!</f>
        <v>#REF!</v>
      </c>
      <c r="C26" s="127" t="e">
        <f t="shared" si="1"/>
        <v>#REF!</v>
      </c>
      <c r="D26" s="760"/>
      <c r="E26" s="760"/>
      <c r="F26" s="760"/>
      <c r="G26" s="760"/>
    </row>
    <row r="27" spans="1:7" s="81" customFormat="1" ht="20.25" customHeight="1" x14ac:dyDescent="0.2">
      <c r="A27" s="119" t="s">
        <v>231</v>
      </c>
      <c r="B27" s="123" t="e">
        <f>#REF!</f>
        <v>#REF!</v>
      </c>
      <c r="C27" s="127" t="e">
        <f t="shared" si="1"/>
        <v>#REF!</v>
      </c>
      <c r="D27" s="760"/>
      <c r="E27" s="760"/>
      <c r="F27" s="760"/>
      <c r="G27" s="760"/>
    </row>
    <row r="28" spans="1:7" s="81" customFormat="1" ht="20.25" customHeight="1" x14ac:dyDescent="0.2">
      <c r="A28" s="119" t="s">
        <v>43</v>
      </c>
      <c r="B28" s="123" t="e">
        <f>#REF!</f>
        <v>#REF!</v>
      </c>
      <c r="C28" s="127" t="e">
        <f t="shared" si="1"/>
        <v>#REF!</v>
      </c>
      <c r="D28" s="760"/>
      <c r="E28" s="760"/>
      <c r="F28" s="760"/>
      <c r="G28" s="760"/>
    </row>
    <row r="29" spans="1:7" s="81" customFormat="1" ht="20.25" customHeight="1" x14ac:dyDescent="0.2">
      <c r="A29" s="119" t="s">
        <v>42</v>
      </c>
      <c r="B29" s="123" t="e">
        <f>#REF!</f>
        <v>#REF!</v>
      </c>
      <c r="C29" s="127" t="e">
        <f t="shared" si="1"/>
        <v>#REF!</v>
      </c>
      <c r="D29" s="760"/>
      <c r="E29" s="760"/>
      <c r="F29" s="760"/>
      <c r="G29" s="760"/>
    </row>
    <row r="30" spans="1:7" s="81" customFormat="1" ht="33" customHeight="1" x14ac:dyDescent="0.2">
      <c r="A30" s="119" t="s">
        <v>232</v>
      </c>
      <c r="B30" s="123" t="e">
        <f>#REF!</f>
        <v>#REF!</v>
      </c>
      <c r="C30" s="127" t="e">
        <f t="shared" si="1"/>
        <v>#REF!</v>
      </c>
      <c r="D30" s="760"/>
      <c r="E30" s="760"/>
      <c r="F30" s="760"/>
      <c r="G30" s="760"/>
    </row>
    <row r="31" spans="1:7" s="81" customFormat="1" ht="33" customHeight="1" x14ac:dyDescent="0.2">
      <c r="A31" s="119" t="s">
        <v>104</v>
      </c>
      <c r="B31" s="123" t="e">
        <f>#REF!</f>
        <v>#REF!</v>
      </c>
      <c r="C31" s="127" t="e">
        <f>IF(B31="－","－","")</f>
        <v>#REF!</v>
      </c>
      <c r="D31" s="760"/>
      <c r="E31" s="760"/>
      <c r="F31" s="760"/>
      <c r="G31" s="760"/>
    </row>
    <row r="32" spans="1:7" s="110" customFormat="1" ht="25" customHeight="1" x14ac:dyDescent="0.2">
      <c r="A32" s="116" t="s">
        <v>5891</v>
      </c>
      <c r="B32" s="115"/>
      <c r="C32" s="115"/>
      <c r="D32" s="115"/>
      <c r="E32" s="115"/>
      <c r="F32" s="81"/>
      <c r="G32" s="126"/>
    </row>
    <row r="33" spans="1:7" s="110" customFormat="1" ht="55.5" customHeight="1" x14ac:dyDescent="0.2">
      <c r="A33" s="763"/>
      <c r="B33" s="763"/>
      <c r="C33" s="763"/>
      <c r="D33" s="763"/>
      <c r="E33" s="763"/>
      <c r="F33" s="763"/>
      <c r="G33" s="763"/>
    </row>
  </sheetData>
  <mergeCells count="27">
    <mergeCell ref="D31:G31"/>
    <mergeCell ref="A2:G2"/>
    <mergeCell ref="A33:G33"/>
    <mergeCell ref="F5:G5"/>
    <mergeCell ref="F6:G6"/>
    <mergeCell ref="D26:G26"/>
    <mergeCell ref="D27:G27"/>
    <mergeCell ref="D28:G28"/>
    <mergeCell ref="D29:G29"/>
    <mergeCell ref="E3:G3"/>
    <mergeCell ref="B5:D5"/>
    <mergeCell ref="B6:D6"/>
    <mergeCell ref="D30:G30"/>
    <mergeCell ref="D11:G11"/>
    <mergeCell ref="D10:G10"/>
    <mergeCell ref="D12:G12"/>
    <mergeCell ref="D13:G13"/>
    <mergeCell ref="D14:G14"/>
    <mergeCell ref="D25:G25"/>
    <mergeCell ref="D17:G17"/>
    <mergeCell ref="D18:G18"/>
    <mergeCell ref="D16:G16"/>
    <mergeCell ref="D23:G23"/>
    <mergeCell ref="D24:G24"/>
    <mergeCell ref="D19:G19"/>
    <mergeCell ref="D20:G20"/>
    <mergeCell ref="D21:G21"/>
  </mergeCells>
  <phoneticPr fontId="3"/>
  <dataValidations count="2">
    <dataValidation type="list" allowBlank="1" showInputMessage="1" showErrorMessage="1" sqref="C11:C14 C24:C31 C17:C21">
      <formula1>Ｃ2.実施欄</formula1>
    </dataValidation>
    <dataValidation type="list" allowBlank="1" showInputMessage="1" showErrorMessage="1" sqref="B24:B31 B11:B14 B17:B21">
      <formula1>Ｃ1.計画欄</formula1>
    </dataValidation>
  </dataValidations>
  <printOptions horizontalCentered="1"/>
  <pageMargins left="0.70866141732283472" right="0.35433070866141736" top="0.70866141732283472" bottom="3.937007874015748E-2" header="0.19685039370078741" footer="0.19685039370078741"/>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28</vt:i4>
      </vt:variant>
    </vt:vector>
  </HeadingPairs>
  <TitlesOfParts>
    <vt:vector size="39" baseType="lpstr">
      <vt:lpstr>参加者名簿</vt:lpstr>
      <vt:lpstr>作業日報</vt:lpstr>
      <vt:lpstr>様式第１－６号</vt:lpstr>
      <vt:lpstr>【取組番号早見表】</vt:lpstr>
      <vt:lpstr>【取組番号表】 </vt:lpstr>
      <vt:lpstr>【選択肢】</vt:lpstr>
      <vt:lpstr>【市町村用】</vt:lpstr>
      <vt:lpstr>別記3-1(1)</vt:lpstr>
      <vt:lpstr>別記3-1(2)</vt:lpstr>
      <vt:lpstr>別記3-1(3)</vt:lpstr>
      <vt:lpstr>市町村コードH30.10.1</vt:lpstr>
      <vt:lpstr>A.■か□</vt:lpstr>
      <vt:lpstr>B.○か空白</vt:lpstr>
      <vt:lpstr>Ｃ1.計画欄</vt:lpstr>
      <vt:lpstr>Ｃ2.実施欄</vt:lpstr>
      <vt:lpstr>D.農村環境保全活動のテーマ</vt:lpstr>
      <vt:lpstr>E.高度な保全活動</vt:lpstr>
      <vt:lpstr>F.施設</vt:lpstr>
      <vt:lpstr>G.単位</vt:lpstr>
      <vt:lpstr>H1.構成員一覧の分類_農業者</vt:lpstr>
      <vt:lpstr>H2.構成員一覧の分類_農業者以外個人</vt:lpstr>
      <vt:lpstr>H3.構成員一覧の分類_農業者以外団体</vt:lpstr>
      <vt:lpstr>Ｉ.金銭出納簿の区分</vt:lpstr>
      <vt:lpstr>Ｊ.金銭出納簿の収支の分類</vt:lpstr>
      <vt:lpstr>K.農村環境保全活動</vt:lpstr>
      <vt:lpstr>L.増進活動</vt:lpstr>
      <vt:lpstr>M.長寿命化</vt:lpstr>
      <vt:lpstr>【市町村用】!Print_Area</vt:lpstr>
      <vt:lpstr>'【取組番号表】 '!Print_Area</vt:lpstr>
      <vt:lpstr>【選択肢】!Print_Area</vt:lpstr>
      <vt:lpstr>作業日報!Print_Area</vt:lpstr>
      <vt:lpstr>参加者名簿!Print_Area</vt:lpstr>
      <vt:lpstr>市町村コードH30.10.1!Print_Area</vt:lpstr>
      <vt:lpstr>'別記3-1(1)'!Print_Area</vt:lpstr>
      <vt:lpstr>'別記3-1(2)'!Print_Area</vt:lpstr>
      <vt:lpstr>'別記3-1(3)'!Print_Area</vt:lpstr>
      <vt:lpstr>'様式第１－６号'!Print_Area</vt:lpstr>
      <vt:lpstr>参加者名簿!Print_Titles</vt:lpstr>
      <vt:lpstr>'様式第１－６号'!Print_Titles</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華枝</dc:creator>
  <cp:lastModifiedBy>y.yoshida4582</cp:lastModifiedBy>
  <cp:lastPrinted>2020-04-03T01:45:10Z</cp:lastPrinted>
  <dcterms:created xsi:type="dcterms:W3CDTF">2018-10-11T11:14:30Z</dcterms:created>
  <dcterms:modified xsi:type="dcterms:W3CDTF">2025-05-07T08:47:29Z</dcterms:modified>
</cp:coreProperties>
</file>