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yuki.kuroda\Desktop\"/>
    </mc:Choice>
  </mc:AlternateContent>
  <xr:revisionPtr revIDLastSave="0" documentId="8_{CBCDD563-E396-40AC-865A-6316B34C6CCB}" xr6:coauthVersionLast="47" xr6:coauthVersionMax="47" xr10:uidLastSave="{00000000-0000-0000-0000-000000000000}"/>
  <workbookProtection workbookAlgorithmName="SHA-512" workbookHashValue="9hG0Szjfg4imW4GmL/AFDpdOZKYrgdN+vHZjGndlw6aFL0K1pUIGHvAklR87Oyb1nx9/Uxy/Hk/TrdOPbRm3aw==" workbookSaltValue="w/RkWKhDnUtJI7GTdQa9wg==" workbookSpinCount="100000" lockStructure="1"/>
  <bookViews>
    <workbookView xWindow="28680" yWindow="-120" windowWidth="29040" windowHeight="15720" xr2:uid="{00000000-000D-0000-FFFF-FFFF00000000}"/>
  </bookViews>
  <sheets>
    <sheet name="使い方" sheetId="10" r:id="rId1"/>
    <sheet name="事業所入力ページ" sheetId="2" r:id="rId2"/>
    <sheet name="結果出力ページ" sheetId="4" r:id="rId3"/>
    <sheet name="データ集計" sheetId="3" state="veryHidden" r:id="rId4"/>
  </sheets>
  <definedNames>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ctual">(PeriodInActual*(#REF!&gt;0))*PeriodInPlan</definedName>
    <definedName name="ActualBeyond">PeriodInActual*(#REF!&gt;0)</definedName>
    <definedName name="Book1">PercentCompleteBeyond*PeriodInPlan</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_xlnm.Print_Area" localSheetId="2">結果出力ページ!$A$1:$L$61</definedName>
    <definedName name="_xlnm.Print_Area" localSheetId="1">事業所入力ページ!$A$1:$I$20</definedName>
    <definedName name="あ" hidden="1">#REF!</definedName>
    <definedName name="あいう" hidden="1">#REF!</definedName>
    <definedName name="お" hidden="1">#REF!</definedName>
    <definedName name="コスト">PercentCompleteBeyond*PeriodInPlan</definedName>
    <definedName name="採用HP" hidden="1">#REF!</definedName>
    <definedName name="守山いつき">PercentCompleteBeyond*PeriodInPlan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F11" i="3"/>
  <c r="E11" i="3"/>
  <c r="D11" i="3"/>
  <c r="J4" i="3"/>
  <c r="C31" i="3" s="1"/>
  <c r="S24" i="3"/>
  <c r="S23" i="3"/>
  <c r="S22" i="3"/>
  <c r="S21" i="3"/>
  <c r="S20" i="3"/>
  <c r="S19" i="3"/>
  <c r="S18" i="3"/>
  <c r="S17" i="3"/>
  <c r="S16" i="3"/>
  <c r="S15" i="3"/>
  <c r="S14" i="3"/>
  <c r="S13" i="3"/>
  <c r="S12" i="3"/>
  <c r="S11" i="3"/>
  <c r="H24" i="3"/>
  <c r="H23" i="3"/>
  <c r="H22" i="3"/>
  <c r="H21" i="3"/>
  <c r="H20" i="3"/>
  <c r="H19" i="3"/>
  <c r="H18" i="3"/>
  <c r="H17" i="3"/>
  <c r="H16" i="3"/>
  <c r="H15" i="3"/>
  <c r="H14" i="3"/>
  <c r="H13" i="3"/>
  <c r="H12" i="3"/>
  <c r="H11" i="3"/>
  <c r="G24" i="3"/>
  <c r="G23" i="3"/>
  <c r="G22" i="3"/>
  <c r="G21" i="3"/>
  <c r="G20" i="3"/>
  <c r="G19" i="3"/>
  <c r="G18" i="3"/>
  <c r="G17" i="3"/>
  <c r="G16" i="3"/>
  <c r="G15" i="3"/>
  <c r="G14" i="3"/>
  <c r="G13" i="3"/>
  <c r="G12" i="3"/>
  <c r="F24" i="3"/>
  <c r="F23" i="3"/>
  <c r="F22" i="3"/>
  <c r="F21" i="3"/>
  <c r="F20" i="3"/>
  <c r="F19" i="3"/>
  <c r="F18" i="3"/>
  <c r="F17" i="3"/>
  <c r="F16" i="3"/>
  <c r="F15" i="3"/>
  <c r="F14" i="3"/>
  <c r="F13" i="3"/>
  <c r="F12" i="3"/>
  <c r="E24" i="3"/>
  <c r="E23" i="3"/>
  <c r="E22" i="3"/>
  <c r="E21" i="3"/>
  <c r="E20" i="3"/>
  <c r="E19" i="3"/>
  <c r="E18" i="3"/>
  <c r="E17" i="3"/>
  <c r="E16" i="3"/>
  <c r="E15" i="3"/>
  <c r="E14" i="3"/>
  <c r="E13" i="3"/>
  <c r="E12" i="3"/>
  <c r="D24" i="3"/>
  <c r="C36" i="3" l="1"/>
  <c r="C30" i="3"/>
  <c r="D39" i="3" s="1"/>
  <c r="C42" i="3"/>
  <c r="C41" i="3"/>
  <c r="C40" i="3"/>
  <c r="C39" i="3"/>
  <c r="C38" i="3"/>
  <c r="C37" i="3"/>
  <c r="C35" i="3"/>
  <c r="C34" i="3"/>
  <c r="C33" i="3"/>
  <c r="C32" i="3"/>
  <c r="C43" i="3"/>
  <c r="D17" i="3"/>
  <c r="D12" i="3"/>
  <c r="D22" i="3"/>
  <c r="D18" i="3"/>
  <c r="D19" i="3"/>
  <c r="D13" i="3"/>
  <c r="D14" i="3"/>
  <c r="D15" i="3"/>
  <c r="D23" i="3"/>
  <c r="D20" i="3"/>
  <c r="D21" i="3"/>
  <c r="D16" i="3"/>
  <c r="H4" i="3"/>
  <c r="P11" i="3" s="1"/>
  <c r="E20" i="4"/>
  <c r="T23" i="3"/>
  <c r="T11" i="3"/>
  <c r="F20" i="4" s="1"/>
  <c r="G20" i="4" l="1"/>
  <c r="D38" i="3"/>
  <c r="D30" i="3"/>
  <c r="D40" i="3"/>
  <c r="D34" i="3"/>
  <c r="D41" i="3"/>
  <c r="D43" i="3"/>
  <c r="D33" i="3"/>
  <c r="D31" i="3"/>
  <c r="D35" i="3"/>
  <c r="D42" i="3"/>
  <c r="D36" i="3"/>
  <c r="D32" i="3"/>
  <c r="D37" i="3"/>
  <c r="N34" i="3"/>
  <c r="O34" i="3" s="1"/>
  <c r="N40" i="3"/>
  <c r="O40" i="3" s="1"/>
  <c r="N43" i="3"/>
  <c r="O43" i="3" s="1"/>
  <c r="N38" i="3"/>
  <c r="O38" i="3" s="1"/>
  <c r="N31" i="3"/>
  <c r="O31" i="3" s="1"/>
  <c r="N39" i="3"/>
  <c r="O39" i="3" s="1"/>
  <c r="N35" i="3"/>
  <c r="O35" i="3" s="1"/>
  <c r="N42" i="3"/>
  <c r="O42" i="3" s="1"/>
  <c r="N36" i="3"/>
  <c r="O36" i="3" s="1"/>
  <c r="N41" i="3"/>
  <c r="O41" i="3" s="1"/>
  <c r="N32" i="3"/>
  <c r="O32" i="3" s="1"/>
  <c r="N33" i="3"/>
  <c r="O33" i="3" s="1"/>
  <c r="N37" i="3"/>
  <c r="O37" i="3" s="1"/>
  <c r="N30" i="3"/>
  <c r="O30" i="3" s="1"/>
  <c r="B4" i="3"/>
  <c r="Q11" i="3"/>
  <c r="Q19" i="3"/>
  <c r="Q15" i="3"/>
  <c r="Q24" i="3"/>
  <c r="Q12" i="3"/>
  <c r="Q20" i="3"/>
  <c r="Q22" i="3"/>
  <c r="Q23" i="3"/>
  <c r="Q16" i="3"/>
  <c r="Q18" i="3"/>
  <c r="Q13" i="3"/>
  <c r="Q21" i="3"/>
  <c r="Q14" i="3"/>
  <c r="Q17" i="3"/>
  <c r="O11" i="3"/>
  <c r="O13" i="3"/>
  <c r="O21" i="3"/>
  <c r="P18" i="3"/>
  <c r="R16" i="3"/>
  <c r="R24" i="3"/>
  <c r="F19" i="4"/>
  <c r="E19" i="4"/>
  <c r="E16" i="4"/>
  <c r="E18" i="4"/>
  <c r="E15" i="4"/>
  <c r="E17" i="4"/>
  <c r="P16" i="3"/>
  <c r="P12" i="3"/>
  <c r="O16" i="3"/>
  <c r="P17" i="3"/>
  <c r="R12" i="3"/>
  <c r="P22" i="3"/>
  <c r="O18" i="3"/>
  <c r="R17" i="3"/>
  <c r="P19" i="3"/>
  <c r="O15" i="3"/>
  <c r="R18" i="3"/>
  <c r="P24" i="3"/>
  <c r="O23" i="3"/>
  <c r="P20" i="3"/>
  <c r="R15" i="3"/>
  <c r="O17" i="3"/>
  <c r="P14" i="3"/>
  <c r="R20" i="3"/>
  <c r="O19" i="3"/>
  <c r="R14" i="3"/>
  <c r="R22" i="3"/>
  <c r="O12" i="3"/>
  <c r="O20" i="3"/>
  <c r="P13" i="3"/>
  <c r="R19" i="3"/>
  <c r="P21" i="3"/>
  <c r="O14" i="3"/>
  <c r="O22" i="3"/>
  <c r="R13" i="3"/>
  <c r="P15" i="3"/>
  <c r="R21" i="3"/>
  <c r="P23" i="3"/>
  <c r="O24" i="3"/>
  <c r="R23" i="3"/>
  <c r="R11" i="3"/>
  <c r="G19" i="4" l="1"/>
  <c r="C16" i="3"/>
  <c r="N16" i="3" s="1"/>
  <c r="U16" i="3" s="1"/>
  <c r="C15" i="3"/>
  <c r="N15" i="3" s="1"/>
  <c r="U15" i="3" s="1"/>
  <c r="C14" i="3"/>
  <c r="N14" i="3" s="1"/>
  <c r="U14" i="3" s="1"/>
  <c r="C13" i="3"/>
  <c r="N13" i="3" s="1"/>
  <c r="U13" i="3" s="1"/>
  <c r="C24" i="3"/>
  <c r="J24" i="3" s="1"/>
  <c r="C12" i="3"/>
  <c r="J12" i="3" s="1"/>
  <c r="C23" i="3"/>
  <c r="N23" i="3" s="1"/>
  <c r="U23" i="3" s="1"/>
  <c r="C11" i="3"/>
  <c r="C22" i="3"/>
  <c r="N22" i="3" s="1"/>
  <c r="U22" i="3" s="1"/>
  <c r="C21" i="3"/>
  <c r="N21" i="3" s="1"/>
  <c r="U21" i="3" s="1"/>
  <c r="C20" i="3"/>
  <c r="J20" i="3" s="1"/>
  <c r="C19" i="3"/>
  <c r="N19" i="3" s="1"/>
  <c r="U19" i="3" s="1"/>
  <c r="C18" i="3"/>
  <c r="N18" i="3" s="1"/>
  <c r="U18" i="3" s="1"/>
  <c r="C17" i="3"/>
  <c r="N17" i="3" s="1"/>
  <c r="U17" i="3" s="1"/>
  <c r="E25" i="4"/>
  <c r="E26" i="4"/>
  <c r="F25" i="4"/>
  <c r="F26" i="4"/>
  <c r="F15" i="4"/>
  <c r="F18" i="4"/>
  <c r="F16" i="4"/>
  <c r="F17" i="4"/>
  <c r="G26" i="4" l="1"/>
  <c r="E7" i="4" s="1"/>
  <c r="G25" i="4"/>
  <c r="G16" i="4"/>
  <c r="G18" i="4"/>
  <c r="G15" i="4"/>
  <c r="G17" i="4"/>
  <c r="E14" i="4"/>
  <c r="J11" i="3"/>
  <c r="N11" i="3"/>
  <c r="U11" i="3" s="1"/>
  <c r="N20" i="3"/>
  <c r="U20" i="3" s="1"/>
  <c r="J23" i="3"/>
  <c r="J21" i="3"/>
  <c r="J22" i="3"/>
  <c r="J18" i="3"/>
  <c r="J14" i="3"/>
  <c r="J15" i="3"/>
  <c r="N24" i="3"/>
  <c r="U24" i="3" s="1"/>
  <c r="J16" i="3"/>
  <c r="J17" i="3"/>
  <c r="N12" i="3"/>
  <c r="U12" i="3" s="1"/>
  <c r="J13" i="3"/>
  <c r="J19" i="3"/>
  <c r="F14" i="4" l="1"/>
  <c r="G14" i="4" s="1"/>
  <c r="G21" i="4" s="1"/>
  <c r="E6" i="4" s="1"/>
</calcChain>
</file>

<file path=xl/sharedStrings.xml><?xml version="1.0" encoding="utf-8"?>
<sst xmlns="http://schemas.openxmlformats.org/spreadsheetml/2006/main" count="165" uniqueCount="84">
  <si>
    <t>人</t>
    <rPh sb="0" eb="1">
      <t>ヒト</t>
    </rPh>
    <phoneticPr fontId="3"/>
  </si>
  <si>
    <t>事業所</t>
    <rPh sb="0" eb="3">
      <t>ジギョウショ</t>
    </rPh>
    <phoneticPr fontId="3"/>
  </si>
  <si>
    <t>ケアプランデータ連携システム利用料金（円）</t>
    <rPh sb="8" eb="10">
      <t>レンケイ</t>
    </rPh>
    <rPh sb="14" eb="18">
      <t>リヨウリョウキン</t>
    </rPh>
    <rPh sb="19" eb="20">
      <t>エン</t>
    </rPh>
    <phoneticPr fontId="3"/>
  </si>
  <si>
    <t>円/年間</t>
    <rPh sb="0" eb="1">
      <t>エン</t>
    </rPh>
    <rPh sb="2" eb="4">
      <t>ネンカン</t>
    </rPh>
    <phoneticPr fontId="3"/>
  </si>
  <si>
    <t>時間/年間</t>
    <rPh sb="0" eb="2">
      <t>ジカン</t>
    </rPh>
    <rPh sb="3" eb="5">
      <t>ネンカン</t>
    </rPh>
    <phoneticPr fontId="3"/>
  </si>
  <si>
    <t>金額</t>
    <rPh sb="0" eb="2">
      <t>キンガク</t>
    </rPh>
    <phoneticPr fontId="3"/>
  </si>
  <si>
    <t>項目</t>
    <rPh sb="0" eb="2">
      <t>コウモク</t>
    </rPh>
    <phoneticPr fontId="3"/>
  </si>
  <si>
    <t>導入前</t>
    <rPh sb="0" eb="3">
      <t>ドウニュウマエ</t>
    </rPh>
    <phoneticPr fontId="3"/>
  </si>
  <si>
    <t>導入後</t>
    <rPh sb="0" eb="3">
      <t>ドウニュウゴ</t>
    </rPh>
    <phoneticPr fontId="3"/>
  </si>
  <si>
    <t>差分</t>
    <rPh sb="0" eb="2">
      <t>サブン</t>
    </rPh>
    <phoneticPr fontId="3"/>
  </si>
  <si>
    <t>人件費</t>
    <rPh sb="0" eb="3">
      <t>ジンケンヒ</t>
    </rPh>
    <phoneticPr fontId="3"/>
  </si>
  <si>
    <t>印刷費</t>
    <rPh sb="0" eb="3">
      <t>インサツヒ</t>
    </rPh>
    <phoneticPr fontId="3"/>
  </si>
  <si>
    <t>通信費（FAX）</t>
    <rPh sb="0" eb="3">
      <t>ツウシンヒ</t>
    </rPh>
    <phoneticPr fontId="3"/>
  </si>
  <si>
    <t>郵送費</t>
    <rPh sb="0" eb="3">
      <t>ユウソウヒ</t>
    </rPh>
    <phoneticPr fontId="3"/>
  </si>
  <si>
    <t>交通費</t>
    <rPh sb="0" eb="3">
      <t>コウツウヒ</t>
    </rPh>
    <phoneticPr fontId="3"/>
  </si>
  <si>
    <t>月額ソフトウェア費</t>
    <rPh sb="0" eb="2">
      <t>ゲツガク</t>
    </rPh>
    <rPh sb="8" eb="9">
      <t>ヒ</t>
    </rPh>
    <phoneticPr fontId="3"/>
  </si>
  <si>
    <t>ケアプランデータ連携システム利用料</t>
    <rPh sb="8" eb="10">
      <t>レンケイ</t>
    </rPh>
    <rPh sb="14" eb="17">
      <t>リヨウリョウ</t>
    </rPh>
    <phoneticPr fontId="3"/>
  </si>
  <si>
    <t>合計</t>
    <rPh sb="0" eb="2">
      <t>ゴウケイ</t>
    </rPh>
    <phoneticPr fontId="3"/>
  </si>
  <si>
    <t>時間</t>
    <rPh sb="0" eb="2">
      <t>ジカン</t>
    </rPh>
    <phoneticPr fontId="3"/>
  </si>
  <si>
    <t>一人当たり</t>
    <rPh sb="0" eb="3">
      <t>ヒトリア</t>
    </rPh>
    <phoneticPr fontId="3"/>
  </si>
  <si>
    <t>事務所当たり</t>
    <rPh sb="0" eb="4">
      <t>ジムショア</t>
    </rPh>
    <phoneticPr fontId="3"/>
  </si>
  <si>
    <t>提供表共有業務に係る費用</t>
    <rPh sb="8" eb="9">
      <t>カカ</t>
    </rPh>
    <rPh sb="10" eb="12">
      <t>ヒヨウ</t>
    </rPh>
    <phoneticPr fontId="3"/>
  </si>
  <si>
    <t>データ連携対象事</t>
    <rPh sb="3" eb="5">
      <t>レンケイ</t>
    </rPh>
    <rPh sb="5" eb="7">
      <t>タイショウ</t>
    </rPh>
    <rPh sb="7" eb="8">
      <t>ゴト</t>
    </rPh>
    <phoneticPr fontId="3"/>
  </si>
  <si>
    <t>削減割合</t>
    <rPh sb="0" eb="2">
      <t>サクゲン</t>
    </rPh>
    <phoneticPr fontId="3"/>
  </si>
  <si>
    <t>提供表共有</t>
    <phoneticPr fontId="3"/>
  </si>
  <si>
    <t>提供表枚数</t>
    <rPh sb="0" eb="3">
      <t>テイキョウヒョウ</t>
    </rPh>
    <rPh sb="3" eb="5">
      <t>マイスウ</t>
    </rPh>
    <phoneticPr fontId="3"/>
  </si>
  <si>
    <t>平均給与</t>
    <rPh sb="0" eb="4">
      <t>ヘイキンキュウヨ</t>
    </rPh>
    <phoneticPr fontId="3"/>
  </si>
  <si>
    <t>実労働時間</t>
    <rPh sb="0" eb="3">
      <t>ジツロウドウ</t>
    </rPh>
    <rPh sb="3" eb="5">
      <t>ジカン</t>
    </rPh>
    <phoneticPr fontId="3"/>
  </si>
  <si>
    <t>1枚当たりの提供表</t>
    <rPh sb="6" eb="9">
      <t>テイキョウヒョウ</t>
    </rPh>
    <phoneticPr fontId="3"/>
  </si>
  <si>
    <t>事業所当たりの人件費</t>
    <rPh sb="0" eb="4">
      <t>ジギョウショア</t>
    </rPh>
    <rPh sb="7" eb="10">
      <t>ジンケンヒ</t>
    </rPh>
    <phoneticPr fontId="3"/>
  </si>
  <si>
    <t>印刷費(1枚当たり)</t>
    <rPh sb="0" eb="3">
      <t>インサツヒ</t>
    </rPh>
    <rPh sb="5" eb="6">
      <t>マイ</t>
    </rPh>
    <rPh sb="6" eb="7">
      <t>ア</t>
    </rPh>
    <phoneticPr fontId="3"/>
  </si>
  <si>
    <t>業者数の割合</t>
    <phoneticPr fontId="3"/>
  </si>
  <si>
    <t>業務時間（h）</t>
    <phoneticPr fontId="3"/>
  </si>
  <si>
    <t>介護支援専門員</t>
    <rPh sb="0" eb="7">
      <t>カイゴシエンセンモンイン</t>
    </rPh>
    <phoneticPr fontId="3"/>
  </si>
  <si>
    <t>共有業務時間(m)</t>
    <phoneticPr fontId="3"/>
  </si>
  <si>
    <t>ケアプランデータ連携システム導入無し</t>
    <rPh sb="8" eb="10">
      <t>レンケイ</t>
    </rPh>
    <rPh sb="14" eb="17">
      <t>ドウニュウナ</t>
    </rPh>
    <phoneticPr fontId="3"/>
  </si>
  <si>
    <t>ケアプランデータ連携システム導入後</t>
    <rPh sb="8" eb="10">
      <t>レンケイ</t>
    </rPh>
    <rPh sb="14" eb="16">
      <t>ドウニュウ</t>
    </rPh>
    <rPh sb="16" eb="17">
      <t>ゴ</t>
    </rPh>
    <phoneticPr fontId="3"/>
  </si>
  <si>
    <t>費用</t>
    <rPh sb="0" eb="2">
      <t>ヒヨウ</t>
    </rPh>
    <phoneticPr fontId="3"/>
  </si>
  <si>
    <t>Nカ月</t>
    <rPh sb="2" eb="3">
      <t>ゲツ</t>
    </rPh>
    <phoneticPr fontId="3"/>
  </si>
  <si>
    <t>1年目</t>
    <rPh sb="1" eb="3">
      <t>ネンメ</t>
    </rPh>
    <phoneticPr fontId="3"/>
  </si>
  <si>
    <t>1カ月目</t>
    <rPh sb="2" eb="3">
      <t>ゲツ</t>
    </rPh>
    <rPh sb="3" eb="4">
      <t>メ</t>
    </rPh>
    <phoneticPr fontId="3"/>
  </si>
  <si>
    <t>2カ月目</t>
    <rPh sb="2" eb="3">
      <t>ゲツ</t>
    </rPh>
    <rPh sb="3" eb="4">
      <t>メ</t>
    </rPh>
    <phoneticPr fontId="3"/>
  </si>
  <si>
    <t>3カ月目</t>
    <rPh sb="2" eb="3">
      <t>ゲツ</t>
    </rPh>
    <rPh sb="3" eb="4">
      <t>メ</t>
    </rPh>
    <phoneticPr fontId="3"/>
  </si>
  <si>
    <t>4カ月目</t>
    <rPh sb="2" eb="3">
      <t>ゲツ</t>
    </rPh>
    <rPh sb="3" eb="4">
      <t>メ</t>
    </rPh>
    <phoneticPr fontId="3"/>
  </si>
  <si>
    <t>5カ月目</t>
    <rPh sb="2" eb="3">
      <t>ゲツ</t>
    </rPh>
    <rPh sb="3" eb="4">
      <t>メ</t>
    </rPh>
    <phoneticPr fontId="3"/>
  </si>
  <si>
    <t>6カ月目</t>
    <rPh sb="2" eb="3">
      <t>ゲツ</t>
    </rPh>
    <rPh sb="3" eb="4">
      <t>メ</t>
    </rPh>
    <phoneticPr fontId="3"/>
  </si>
  <si>
    <t>7カ月目</t>
    <rPh sb="2" eb="3">
      <t>ゲツ</t>
    </rPh>
    <rPh sb="3" eb="4">
      <t>メ</t>
    </rPh>
    <phoneticPr fontId="3"/>
  </si>
  <si>
    <t>8カ月目</t>
    <rPh sb="2" eb="3">
      <t>ゲツ</t>
    </rPh>
    <rPh sb="3" eb="4">
      <t>メ</t>
    </rPh>
    <phoneticPr fontId="3"/>
  </si>
  <si>
    <t>9カ月目</t>
    <rPh sb="2" eb="3">
      <t>ゲツ</t>
    </rPh>
    <rPh sb="3" eb="4">
      <t>メ</t>
    </rPh>
    <phoneticPr fontId="3"/>
  </si>
  <si>
    <t>10カ月目</t>
    <rPh sb="3" eb="4">
      <t>ゲツ</t>
    </rPh>
    <rPh sb="4" eb="5">
      <t>メ</t>
    </rPh>
    <phoneticPr fontId="3"/>
  </si>
  <si>
    <t>11カ月目</t>
    <rPh sb="3" eb="4">
      <t>ゲツ</t>
    </rPh>
    <rPh sb="4" eb="5">
      <t>メ</t>
    </rPh>
    <phoneticPr fontId="3"/>
  </si>
  <si>
    <t>12カ月目</t>
    <rPh sb="3" eb="4">
      <t>ゲツ</t>
    </rPh>
    <rPh sb="4" eb="5">
      <t>メ</t>
    </rPh>
    <phoneticPr fontId="3"/>
  </si>
  <si>
    <t>2年目</t>
    <rPh sb="1" eb="3">
      <t>ネンメ</t>
    </rPh>
    <phoneticPr fontId="3"/>
  </si>
  <si>
    <t>13カ月目</t>
    <rPh sb="3" eb="4">
      <t>ゲツ</t>
    </rPh>
    <rPh sb="4" eb="5">
      <t>メ</t>
    </rPh>
    <phoneticPr fontId="3"/>
  </si>
  <si>
    <t>14カ月目</t>
    <rPh sb="3" eb="4">
      <t>ゲツ</t>
    </rPh>
    <rPh sb="4" eb="5">
      <t>メ</t>
    </rPh>
    <phoneticPr fontId="3"/>
  </si>
  <si>
    <t>業務時間</t>
    <rPh sb="0" eb="4">
      <t>ギョウムジカン</t>
    </rPh>
    <phoneticPr fontId="3"/>
  </si>
  <si>
    <t>1人当たり</t>
    <rPh sb="1" eb="3">
      <t>ニンア</t>
    </rPh>
    <phoneticPr fontId="3"/>
  </si>
  <si>
    <t>事業所全体</t>
    <rPh sb="0" eb="3">
      <t>ジギョウショ</t>
    </rPh>
    <rPh sb="3" eb="5">
      <t>ゼンタイ</t>
    </rPh>
    <phoneticPr fontId="3"/>
  </si>
  <si>
    <t>あなたの事業所について教えてください</t>
    <rPh sb="4" eb="7">
      <t>ジギョウショ</t>
    </rPh>
    <rPh sb="11" eb="12">
      <t>オシ</t>
    </rPh>
    <phoneticPr fontId="3"/>
  </si>
  <si>
    <t>入力欄</t>
    <rPh sb="0" eb="3">
      <t>ニュウリョクラン</t>
    </rPh>
    <phoneticPr fontId="3"/>
  </si>
  <si>
    <t>結果出力のページに結果が表示されます</t>
  </si>
  <si>
    <t>削減額</t>
    <rPh sb="0" eb="3">
      <t>サクゲンガク</t>
    </rPh>
    <phoneticPr fontId="3"/>
  </si>
  <si>
    <t>削減時間</t>
    <rPh sb="0" eb="4">
      <t>サクゲンジカン</t>
    </rPh>
    <phoneticPr fontId="3"/>
  </si>
  <si>
    <t>詳細な内訳</t>
    <rPh sb="0" eb="2">
      <t>ショウサイ</t>
    </rPh>
    <rPh sb="3" eb="5">
      <t>ウチワケ</t>
    </rPh>
    <phoneticPr fontId="3"/>
  </si>
  <si>
    <t>シミュレーション結果は、概算値であり、令和２年度老人保健健康促進事業「介護分野の生産向上に向けたICTの更なる活用に関する調査研究」に基づいて算出しています。</t>
    <rPh sb="67" eb="68">
      <t>モト</t>
    </rPh>
    <rPh sb="71" eb="73">
      <t>サンシュツ</t>
    </rPh>
    <phoneticPr fontId="3"/>
  </si>
  <si>
    <t>シミュレーション結果は、概算値であり、令和２年度老人保健健康促進事業「介護分野の生産向上に向けたICTの更なる活用に関する調査研究」に基づいて算出しています。</t>
    <phoneticPr fontId="3"/>
  </si>
  <si>
    <t>2．事務所数
※事業所番号が複数ある場合、その数を入力ください</t>
    <phoneticPr fontId="3"/>
  </si>
  <si>
    <t>4．取引事業所の内、ケアプランデータ連携システムの対象となる事業所数
※ケアプランデータ連携システムを導入（もしくは導入見込み）のある事業所数を入力ください</t>
    <rPh sb="2" eb="4">
      <t>トリヒキ</t>
    </rPh>
    <rPh sb="4" eb="7">
      <t>ジギョウショ</t>
    </rPh>
    <rPh sb="8" eb="9">
      <t>ウチ</t>
    </rPh>
    <rPh sb="32" eb="33">
      <t>ショ</t>
    </rPh>
    <phoneticPr fontId="3"/>
  </si>
  <si>
    <t>5．ご利用者の人数
※「事業所数」で記入した事業所全体の利用者の人数を入力ください</t>
    <rPh sb="3" eb="5">
      <t>リヨウ</t>
    </rPh>
    <rPh sb="5" eb="6">
      <t>シャ</t>
    </rPh>
    <rPh sb="7" eb="9">
      <t>ニンズウ</t>
    </rPh>
    <rPh sb="35" eb="37">
      <t>ニュウリョク</t>
    </rPh>
    <phoneticPr fontId="3"/>
  </si>
  <si>
    <t>1．提供票作成・共有業務を行う職員の人数
※1事業所当たりの、提供票作成・共有業務を行う職員数を入力ください</t>
    <rPh sb="4" eb="5">
      <t>ヒョウ</t>
    </rPh>
    <rPh sb="18" eb="20">
      <t>ニンズウ</t>
    </rPh>
    <rPh sb="33" eb="34">
      <t>ヒョウ</t>
    </rPh>
    <rPh sb="48" eb="50">
      <t>ニュウリョク</t>
    </rPh>
    <phoneticPr fontId="3"/>
  </si>
  <si>
    <t>3．取引事業所数
※提供票共有先の事業所数</t>
    <rPh sb="6" eb="7">
      <t>ショ</t>
    </rPh>
    <rPh sb="12" eb="13">
      <t>ヒョウ</t>
    </rPh>
    <rPh sb="19" eb="20">
      <t>ショ</t>
    </rPh>
    <phoneticPr fontId="3"/>
  </si>
  <si>
    <t>詳細</t>
    <rPh sb="0" eb="2">
      <t>ショウサイ</t>
    </rPh>
    <phoneticPr fontId="19"/>
  </si>
  <si>
    <t>手順</t>
    <rPh sb="0" eb="2">
      <t>テジュン</t>
    </rPh>
    <phoneticPr fontId="3"/>
  </si>
  <si>
    <t>事業所の情報を入力する</t>
    <rPh sb="0" eb="2">
      <t>ジギョウ</t>
    </rPh>
    <rPh sb="2" eb="3">
      <t>ショ</t>
    </rPh>
    <rPh sb="4" eb="6">
      <t>ジョウホウ</t>
    </rPh>
    <rPh sb="7" eb="9">
      <t>ニュウリョク</t>
    </rPh>
    <phoneticPr fontId="3"/>
  </si>
  <si>
    <t>1)事業所入力ページを開く</t>
    <rPh sb="2" eb="4">
      <t>ジギョウ</t>
    </rPh>
    <rPh sb="4" eb="5">
      <t>ショ</t>
    </rPh>
    <rPh sb="5" eb="7">
      <t>ニュウリョク</t>
    </rPh>
    <phoneticPr fontId="3"/>
  </si>
  <si>
    <t>2)下図赤枠の入力欄に各設問の回答を数値で入力する</t>
    <rPh sb="2" eb="4">
      <t>カズ</t>
    </rPh>
    <rPh sb="4" eb="6">
      <t>アカワク</t>
    </rPh>
    <rPh sb="11" eb="14">
      <t>カクセツモン</t>
    </rPh>
    <rPh sb="15" eb="17">
      <t>カイトウ</t>
    </rPh>
    <rPh sb="18" eb="20">
      <t>スウチ</t>
    </rPh>
    <rPh sb="21" eb="23">
      <t>ニュウリョクニュウリョクラン</t>
    </rPh>
    <phoneticPr fontId="3"/>
  </si>
  <si>
    <t>シミュレーション結果を見る</t>
    <rPh sb="8" eb="10">
      <t>ケッカ</t>
    </rPh>
    <rPh sb="11" eb="12">
      <t>ミ</t>
    </rPh>
    <phoneticPr fontId="3"/>
  </si>
  <si>
    <t>1)各設問の回答を入力完了後、結果出力ページにシミュレーション結果が表示されます。</t>
    <rPh sb="2" eb="5">
      <t>カクセツモン</t>
    </rPh>
    <rPh sb="6" eb="8">
      <t>カイトウ</t>
    </rPh>
    <rPh sb="9" eb="11">
      <t>ニュウリョク</t>
    </rPh>
    <rPh sb="11" eb="13">
      <t>カンリョウ</t>
    </rPh>
    <rPh sb="13" eb="14">
      <t>ゴ</t>
    </rPh>
    <rPh sb="15" eb="17">
      <t>ケッカ</t>
    </rPh>
    <rPh sb="17" eb="19">
      <t>シュツリョク</t>
    </rPh>
    <rPh sb="31" eb="33">
      <t>ケッカ</t>
    </rPh>
    <rPh sb="34" eb="36">
      <t>ヒョウジ</t>
    </rPh>
    <phoneticPr fontId="3"/>
  </si>
  <si>
    <t>※下図は入力完了後の画面イメージ</t>
    <rPh sb="1" eb="3">
      <t>カズ</t>
    </rPh>
    <rPh sb="4" eb="6">
      <t>ニュウリョク</t>
    </rPh>
    <rPh sb="6" eb="9">
      <t>カンリョウゴ</t>
    </rPh>
    <rPh sb="10" eb="12">
      <t>ガメン</t>
    </rPh>
    <phoneticPr fontId="3"/>
  </si>
  <si>
    <t>2)結果出力ページにシミュレーション結果が表示されます。</t>
    <rPh sb="2" eb="4">
      <t>ケッカ</t>
    </rPh>
    <rPh sb="4" eb="6">
      <t>シュツリョク</t>
    </rPh>
    <rPh sb="18" eb="20">
      <t>ケッカ</t>
    </rPh>
    <rPh sb="21" eb="23">
      <t>ヒョウジ</t>
    </rPh>
    <phoneticPr fontId="3"/>
  </si>
  <si>
    <t>ケアプランデータ連携システムを導入後の
あなたの事業所の削減額、削減時間(目安)を診断しました</t>
    <rPh sb="8" eb="10">
      <t>レンケイ</t>
    </rPh>
    <rPh sb="15" eb="17">
      <t>ドウニュウ</t>
    </rPh>
    <rPh sb="17" eb="18">
      <t>ゴ</t>
    </rPh>
    <rPh sb="24" eb="27">
      <t>ジギョウショ</t>
    </rPh>
    <rPh sb="28" eb="30">
      <t>サクゲン</t>
    </rPh>
    <rPh sb="30" eb="31">
      <t>ガク</t>
    </rPh>
    <rPh sb="32" eb="34">
      <t>サクゲン</t>
    </rPh>
    <rPh sb="34" eb="36">
      <t>ジカン</t>
    </rPh>
    <rPh sb="37" eb="39">
      <t>メヤス</t>
    </rPh>
    <rPh sb="41" eb="43">
      <t>シンダン</t>
    </rPh>
    <phoneticPr fontId="3"/>
  </si>
  <si>
    <r>
      <t xml:space="preserve">導入後の費用対効果を診断
かんたんシミュレーションツール
</t>
    </r>
    <r>
      <rPr>
        <sz val="8"/>
        <color theme="0"/>
        <rFont val="Meiryo UI"/>
        <family val="3"/>
        <charset val="128"/>
      </rPr>
      <t>※令和2年度老人保健健康促進事業「介護分野の生産性向上に向けたICTの更なる活用に関する調査研究」に基づいて算出しているため、
シミュレーション数値は主に居宅介護支援事業所における概算値となっています。</t>
    </r>
    <phoneticPr fontId="3"/>
  </si>
  <si>
    <r>
      <t xml:space="preserve">あなたの事業所のシュミレーション結果
</t>
    </r>
    <r>
      <rPr>
        <sz val="9"/>
        <color theme="0"/>
        <rFont val="Meiryo UI"/>
        <family val="3"/>
        <charset val="128"/>
      </rPr>
      <t>※令和2年度老人保健健康促進事業「介護分野の生産性向上に向けたICTの更なる活用に関する調査研究」に基づいて
算出しているため、シミュレーション数値は主に居宅介護支援事業所における概算値となっています。</t>
    </r>
    <rPh sb="4" eb="7">
      <t>ジギョウショ</t>
    </rPh>
    <rPh sb="16" eb="18">
      <t>ケッカ</t>
    </rPh>
    <phoneticPr fontId="3"/>
  </si>
  <si>
    <t>■シミュレーションの使い方</t>
    <rPh sb="10" eb="11">
      <t>ツカ</t>
    </rPh>
    <rPh sb="12" eb="13">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</si>
</sst>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quot;円&quot;;[Red]\-#,##0&quot;円&quot;"/>
    <numFmt numFmtId="179" formatCode="#,##0.0&quot;時間&quot;;[Red]\-#,##0.0&quot;時間&quot;"/>
  </numFmts>
  <fonts count="27"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0"/>
      <name val="Meiryo UI"/>
      <family val="3"/>
      <charset val="128"/>
    </font>
    <font>
      <sz val="11"/>
      <color theme="1"/>
      <name val="Meiryo UI"/>
      <family val="3"/>
    </font>
    <font>
      <u/>
      <sz val="11"/>
      <color theme="1"/>
      <name val="Meiryo UI"/>
      <family val="3"/>
      <charset val="128"/>
    </font>
    <font>
      <sz val="11"/>
      <name val="Meiryo UI"/>
      <family val="3"/>
      <charset val="128"/>
    </font>
    <font>
      <b/>
      <sz val="18"/>
      <color theme="0"/>
      <name val="Meiryo UI"/>
      <family val="3"/>
      <charset val="128"/>
    </font>
    <font>
      <b/>
      <sz val="11"/>
      <name val="Meiryo UI"/>
      <family val="3"/>
      <charset val="128"/>
    </font>
    <font>
      <b/>
      <sz val="18"/>
      <name val="Meiryo UI"/>
      <family val="3"/>
      <charset val="128"/>
    </font>
    <font>
      <b/>
      <sz val="14"/>
      <color theme="1"/>
      <name val="Meiryo UI"/>
      <family val="3"/>
      <charset val="128"/>
    </font>
    <font>
      <b/>
      <sz val="14"/>
      <color theme="0"/>
      <name val="Meiryo UI"/>
      <family val="3"/>
      <charset val="128"/>
    </font>
    <font>
      <b/>
      <sz val="12"/>
      <color theme="0"/>
      <name val="Meiryo UI"/>
      <family val="3"/>
      <charset val="128"/>
    </font>
    <font>
      <b/>
      <sz val="14"/>
      <name val="Meiryo UI"/>
      <family val="3"/>
      <charset val="128"/>
    </font>
    <font>
      <b/>
      <sz val="14"/>
      <color rgb="FF41B3AC"/>
      <name val="Meiryo UI"/>
      <family val="3"/>
      <charset val="128"/>
    </font>
    <font>
      <sz val="9"/>
      <color theme="0" tint="-0.499984740745262"/>
      <name val="Meiryo UI"/>
      <family val="3"/>
      <charset val="128"/>
    </font>
    <font>
      <b/>
      <sz val="8"/>
      <color theme="0" tint="-0.499984740745262"/>
      <name val="Meiryo UI"/>
      <family val="3"/>
      <charset val="128"/>
    </font>
    <font>
      <sz val="11"/>
      <name val="ＭＳ Ｐゴシック"/>
      <family val="3"/>
      <charset val="128"/>
    </font>
    <font>
      <sz val="6"/>
      <name val="ＭＳ Ｐゴシック"/>
      <family val="3"/>
      <charset val="128"/>
    </font>
    <font>
      <sz val="18"/>
      <color theme="1"/>
      <name val="Meiryo UI"/>
      <family val="3"/>
      <charset val="128"/>
    </font>
    <font>
      <sz val="18"/>
      <name val="Meiryo UI"/>
      <family val="3"/>
      <charset val="128"/>
    </font>
    <font>
      <sz val="18"/>
      <color rgb="FF000000"/>
      <name val="Meiryo UI"/>
      <family val="3"/>
      <charset val="128"/>
    </font>
    <font>
      <sz val="8"/>
      <color theme="0"/>
      <name val="Meiryo UI"/>
      <family val="3"/>
      <charset val="128"/>
    </font>
    <font>
      <sz val="9"/>
      <color theme="0"/>
      <name val="Meiryo UI"/>
      <family val="3"/>
      <charset val="128"/>
    </font>
    <font>
      <sz val="18"/>
      <color theme="0"/>
      <name val="Meiryo UI"/>
      <family val="3"/>
      <charset val="128"/>
    </font>
    <font>
      <b/>
      <sz val="36"/>
      <color theme="0"/>
      <name val="Meiryo UI"/>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1"/>
        <bgColor indexed="64"/>
      </patternFill>
    </fill>
    <fill>
      <patternFill patternType="solid">
        <fgColor theme="0"/>
        <bgColor indexed="64"/>
      </patternFill>
    </fill>
    <fill>
      <patternFill patternType="solid">
        <fgColor rgb="FFB8E4DD"/>
        <bgColor indexed="64"/>
      </patternFill>
    </fill>
    <fill>
      <patternFill patternType="solid">
        <fgColor rgb="FF41B3AC"/>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cellStyleXfs>
  <cellXfs count="12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2" fillId="0" borderId="2" xfId="0" applyNumberFormat="1" applyFont="1" applyBorder="1">
      <alignment vertical="center"/>
    </xf>
    <xf numFmtId="0" fontId="2" fillId="0" borderId="10" xfId="0" applyFont="1" applyBorder="1">
      <alignment vertical="center"/>
    </xf>
    <xf numFmtId="0" fontId="2" fillId="0" borderId="1" xfId="0" applyFont="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1" xfId="0" applyFont="1" applyFill="1" applyBorder="1" applyAlignment="1">
      <alignment horizontal="center" vertical="center"/>
    </xf>
    <xf numFmtId="0" fontId="2" fillId="2" borderId="8" xfId="0" applyFont="1" applyFill="1" applyBorder="1">
      <alignment vertical="center"/>
    </xf>
    <xf numFmtId="0" fontId="2" fillId="2" borderId="7" xfId="0" applyFont="1" applyFill="1" applyBorder="1">
      <alignment vertical="center"/>
    </xf>
    <xf numFmtId="176" fontId="2" fillId="0" borderId="9" xfId="0" applyNumberFormat="1" applyFont="1" applyBorder="1">
      <alignment vertical="center"/>
    </xf>
    <xf numFmtId="176" fontId="2" fillId="0" borderId="3" xfId="0" applyNumberFormat="1" applyFont="1" applyBorder="1">
      <alignment vertical="center"/>
    </xf>
    <xf numFmtId="0" fontId="2" fillId="3" borderId="0" xfId="0" applyFont="1" applyFill="1">
      <alignment vertical="center"/>
    </xf>
    <xf numFmtId="0" fontId="4" fillId="3" borderId="0" xfId="0" applyFont="1" applyFill="1">
      <alignment vertical="center"/>
    </xf>
    <xf numFmtId="38" fontId="2" fillId="0" borderId="2" xfId="1" applyFont="1" applyBorder="1">
      <alignment vertical="center"/>
    </xf>
    <xf numFmtId="38" fontId="2" fillId="0" borderId="1" xfId="1" applyFont="1" applyBorder="1" applyAlignment="1">
      <alignment horizontal="center" vertical="center"/>
    </xf>
    <xf numFmtId="38" fontId="2" fillId="0" borderId="9" xfId="1" applyFont="1" applyBorder="1">
      <alignment vertical="center"/>
    </xf>
    <xf numFmtId="38" fontId="2" fillId="0" borderId="3" xfId="1" applyFont="1" applyBorder="1">
      <alignment vertical="center"/>
    </xf>
    <xf numFmtId="177" fontId="2" fillId="0" borderId="1" xfId="1" applyNumberFormat="1" applyFont="1" applyBorder="1" applyAlignment="1">
      <alignment horizontal="center" vertical="center"/>
    </xf>
    <xf numFmtId="176" fontId="5" fillId="0" borderId="3" xfId="0" applyNumberFormat="1" applyFont="1" applyBorder="1">
      <alignment vertical="center"/>
    </xf>
    <xf numFmtId="176" fontId="5" fillId="0" borderId="9" xfId="0" applyNumberFormat="1" applyFont="1" applyBorder="1">
      <alignment vertical="center"/>
    </xf>
    <xf numFmtId="0" fontId="7" fillId="0" borderId="0" xfId="0" applyFont="1">
      <alignment vertical="center"/>
    </xf>
    <xf numFmtId="0" fontId="6" fillId="0" borderId="0" xfId="0" applyFont="1">
      <alignment vertical="center"/>
    </xf>
    <xf numFmtId="0" fontId="7" fillId="5" borderId="0" xfId="0" applyFont="1" applyFill="1">
      <alignment vertical="center"/>
    </xf>
    <xf numFmtId="0" fontId="7" fillId="4" borderId="0" xfId="0" applyFont="1" applyFill="1">
      <alignment vertical="center"/>
    </xf>
    <xf numFmtId="0" fontId="7" fillId="4" borderId="0" xfId="0" applyFont="1" applyFill="1" applyAlignment="1">
      <alignment horizontal="center" vertical="center"/>
    </xf>
    <xf numFmtId="178" fontId="7" fillId="4" borderId="0" xfId="1" applyNumberFormat="1" applyFont="1" applyFill="1" applyBorder="1">
      <alignment vertical="center"/>
    </xf>
    <xf numFmtId="178" fontId="7" fillId="4" borderId="0" xfId="0" applyNumberFormat="1" applyFont="1" applyFill="1">
      <alignment vertical="center"/>
    </xf>
    <xf numFmtId="179" fontId="7" fillId="4" borderId="0" xfId="1" applyNumberFormat="1" applyFont="1" applyFill="1" applyBorder="1">
      <alignment vertical="center"/>
    </xf>
    <xf numFmtId="0" fontId="9" fillId="4" borderId="0" xfId="0" applyFont="1" applyFill="1" applyAlignment="1">
      <alignment horizontal="center" vertical="center"/>
    </xf>
    <xf numFmtId="38" fontId="10" fillId="4" borderId="0" xfId="1" applyFont="1" applyFill="1" applyAlignment="1">
      <alignment horizontal="center" vertical="center"/>
    </xf>
    <xf numFmtId="176" fontId="10" fillId="4" borderId="0" xfId="0" applyNumberFormat="1" applyFont="1" applyFill="1" applyAlignment="1">
      <alignment horizontal="center" vertical="center"/>
    </xf>
    <xf numFmtId="0" fontId="8" fillId="4" borderId="0" xfId="0" applyFont="1" applyFill="1" applyAlignment="1">
      <alignment horizontal="center" vertical="center"/>
    </xf>
    <xf numFmtId="0" fontId="4" fillId="4" borderId="0" xfId="0" applyFont="1" applyFill="1">
      <alignment vertical="center"/>
    </xf>
    <xf numFmtId="0" fontId="9" fillId="4" borderId="0" xfId="0" applyFont="1" applyFill="1">
      <alignment vertical="center"/>
    </xf>
    <xf numFmtId="0" fontId="9" fillId="4" borderId="12" xfId="0" applyFont="1" applyFill="1" applyBorder="1">
      <alignment vertical="center"/>
    </xf>
    <xf numFmtId="0" fontId="7" fillId="4" borderId="12" xfId="0" applyFont="1" applyFill="1" applyBorder="1" applyAlignment="1">
      <alignment horizontal="center" vertical="center"/>
    </xf>
    <xf numFmtId="0" fontId="7" fillId="4" borderId="13" xfId="0" applyFont="1" applyFill="1" applyBorder="1" applyAlignment="1">
      <alignment horizontal="left" vertical="center" indent="2"/>
    </xf>
    <xf numFmtId="0" fontId="7" fillId="4" borderId="13" xfId="0" applyFont="1" applyFill="1" applyBorder="1">
      <alignment vertical="center"/>
    </xf>
    <xf numFmtId="178" fontId="7" fillId="4" borderId="13" xfId="1" applyNumberFormat="1" applyFont="1" applyFill="1" applyBorder="1">
      <alignment vertical="center"/>
    </xf>
    <xf numFmtId="0" fontId="7" fillId="4" borderId="14" xfId="0" applyFont="1" applyFill="1" applyBorder="1" applyAlignment="1">
      <alignment horizontal="left" vertical="center" indent="2"/>
    </xf>
    <xf numFmtId="0" fontId="7" fillId="4" borderId="14" xfId="0" applyFont="1" applyFill="1" applyBorder="1">
      <alignment vertical="center"/>
    </xf>
    <xf numFmtId="178" fontId="7" fillId="4" borderId="14" xfId="1" applyNumberFormat="1" applyFont="1" applyFill="1" applyBorder="1">
      <alignment vertical="center"/>
    </xf>
    <xf numFmtId="0" fontId="7" fillId="4" borderId="16" xfId="0" applyFont="1" applyFill="1" applyBorder="1" applyAlignment="1">
      <alignment horizontal="left" vertical="center" indent="2"/>
    </xf>
    <xf numFmtId="0" fontId="7" fillId="4" borderId="16" xfId="0" applyFont="1" applyFill="1" applyBorder="1">
      <alignment vertical="center"/>
    </xf>
    <xf numFmtId="178" fontId="7" fillId="4" borderId="16" xfId="1" applyNumberFormat="1" applyFont="1" applyFill="1" applyBorder="1">
      <alignment vertical="center"/>
    </xf>
    <xf numFmtId="0" fontId="7" fillId="4" borderId="0" xfId="0" applyFont="1" applyFill="1" applyAlignment="1">
      <alignment horizontal="left" vertical="center" indent="2"/>
    </xf>
    <xf numFmtId="179" fontId="7" fillId="4" borderId="13" xfId="0" applyNumberFormat="1" applyFont="1" applyFill="1" applyBorder="1">
      <alignment vertical="center"/>
    </xf>
    <xf numFmtId="179" fontId="7" fillId="4" borderId="13" xfId="1" applyNumberFormat="1" applyFont="1" applyFill="1" applyBorder="1">
      <alignment vertical="center"/>
    </xf>
    <xf numFmtId="0" fontId="7" fillId="4" borderId="15" xfId="0" applyFont="1" applyFill="1" applyBorder="1">
      <alignment vertical="center"/>
    </xf>
    <xf numFmtId="179" fontId="7" fillId="4" borderId="15" xfId="0" applyNumberFormat="1" applyFont="1" applyFill="1" applyBorder="1">
      <alignment vertical="center"/>
    </xf>
    <xf numFmtId="179" fontId="7" fillId="4" borderId="15" xfId="1" applyNumberFormat="1" applyFont="1" applyFill="1" applyBorder="1">
      <alignment vertical="center"/>
    </xf>
    <xf numFmtId="0" fontId="7" fillId="4" borderId="12" xfId="0" applyFont="1" applyFill="1" applyBorder="1" applyAlignment="1">
      <alignment horizontal="left" vertical="center" indent="2"/>
    </xf>
    <xf numFmtId="179" fontId="7" fillId="4" borderId="0" xfId="0" applyNumberFormat="1" applyFont="1" applyFill="1">
      <alignment vertical="center"/>
    </xf>
    <xf numFmtId="0" fontId="2" fillId="5" borderId="0" xfId="0" applyFont="1" applyFill="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5" borderId="1" xfId="0" applyFont="1" applyFill="1" applyBorder="1" applyAlignment="1" applyProtection="1">
      <alignment horizontal="righ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2" fillId="0" borderId="4" xfId="0" applyFont="1" applyBorder="1" applyAlignment="1">
      <alignment horizontal="left" vertical="center"/>
    </xf>
    <xf numFmtId="0" fontId="13" fillId="0" borderId="0" xfId="0" applyFont="1">
      <alignment vertical="center"/>
    </xf>
    <xf numFmtId="0" fontId="12" fillId="6" borderId="1" xfId="0" applyFont="1" applyFill="1" applyBorder="1">
      <alignment vertical="center"/>
    </xf>
    <xf numFmtId="0" fontId="13" fillId="4" borderId="0" xfId="0" applyFont="1" applyFill="1" applyAlignment="1">
      <alignment horizontal="center" vertical="center" wrapText="1"/>
    </xf>
    <xf numFmtId="0" fontId="15" fillId="4" borderId="0" xfId="0" applyFont="1" applyFill="1" applyAlignment="1">
      <alignment horizontal="right" vertical="center"/>
    </xf>
    <xf numFmtId="0" fontId="17" fillId="0" borderId="0" xfId="0" applyFont="1" applyAlignment="1">
      <alignment vertical="center" wrapText="1"/>
    </xf>
    <xf numFmtId="0" fontId="15" fillId="4" borderId="0" xfId="0" applyFont="1" applyFill="1">
      <alignment vertical="center"/>
    </xf>
    <xf numFmtId="0" fontId="20" fillId="4" borderId="0" xfId="0" applyFont="1" applyFill="1">
      <alignment vertical="center"/>
    </xf>
    <xf numFmtId="0" fontId="21" fillId="4" borderId="10" xfId="0" applyFont="1" applyFill="1" applyBorder="1" applyAlignment="1">
      <alignment horizontal="left" vertical="top"/>
    </xf>
    <xf numFmtId="49" fontId="22" fillId="4" borderId="17" xfId="0" applyNumberFormat="1" applyFont="1" applyFill="1" applyBorder="1" applyAlignment="1">
      <alignment horizontal="left" vertical="top" readingOrder="1"/>
    </xf>
    <xf numFmtId="0" fontId="21" fillId="4" borderId="17" xfId="0" applyFont="1" applyFill="1" applyBorder="1" applyAlignment="1">
      <alignment horizontal="left" vertical="top"/>
    </xf>
    <xf numFmtId="0" fontId="21" fillId="4" borderId="17" xfId="2" quotePrefix="1" applyFont="1" applyFill="1" applyBorder="1" applyAlignment="1">
      <alignment horizontal="left" vertical="top"/>
    </xf>
    <xf numFmtId="0" fontId="21" fillId="4" borderId="17" xfId="2" applyFont="1" applyFill="1" applyBorder="1" applyAlignment="1">
      <alignment horizontal="left" vertical="top"/>
    </xf>
    <xf numFmtId="0" fontId="21" fillId="4" borderId="18" xfId="2" quotePrefix="1" applyFont="1" applyFill="1" applyBorder="1" applyAlignment="1">
      <alignment horizontal="left" vertical="top"/>
    </xf>
    <xf numFmtId="0" fontId="21" fillId="4" borderId="11" xfId="0" applyFont="1" applyFill="1" applyBorder="1" applyAlignment="1">
      <alignment horizontal="left" vertical="top"/>
    </xf>
    <xf numFmtId="0" fontId="21" fillId="4" borderId="0" xfId="2" applyFont="1" applyFill="1" applyAlignment="1">
      <alignment horizontal="left" vertical="top"/>
    </xf>
    <xf numFmtId="0" fontId="21" fillId="4" borderId="19" xfId="2" quotePrefix="1" applyFont="1" applyFill="1" applyBorder="1" applyAlignment="1">
      <alignment horizontal="left" vertical="top"/>
    </xf>
    <xf numFmtId="0" fontId="20" fillId="4" borderId="19" xfId="0" applyFont="1" applyFill="1" applyBorder="1">
      <alignment vertical="center"/>
    </xf>
    <xf numFmtId="0" fontId="21" fillId="4" borderId="11" xfId="2" quotePrefix="1" applyFont="1" applyFill="1" applyBorder="1" applyAlignment="1">
      <alignment horizontal="left" vertical="top" shrinkToFit="1"/>
    </xf>
    <xf numFmtId="49" fontId="21" fillId="4" borderId="0" xfId="2" applyNumberFormat="1" applyFont="1" applyFill="1" applyAlignment="1">
      <alignment horizontal="left" vertical="top"/>
    </xf>
    <xf numFmtId="49" fontId="22" fillId="4" borderId="0" xfId="0" applyNumberFormat="1" applyFont="1" applyFill="1" applyAlignment="1">
      <alignment horizontal="left" vertical="top" readingOrder="1"/>
    </xf>
    <xf numFmtId="0" fontId="21" fillId="4" borderId="0" xfId="0" applyFont="1" applyFill="1" applyAlignment="1">
      <alignment horizontal="left" vertical="top"/>
    </xf>
    <xf numFmtId="0" fontId="21" fillId="4" borderId="0" xfId="2" quotePrefix="1" applyFont="1" applyFill="1" applyAlignment="1">
      <alignment horizontal="left" vertical="top" shrinkToFit="1"/>
    </xf>
    <xf numFmtId="0" fontId="21" fillId="4" borderId="0" xfId="2" quotePrefix="1" applyFont="1" applyFill="1" applyAlignment="1">
      <alignment horizontal="left" vertical="top"/>
    </xf>
    <xf numFmtId="49" fontId="21" fillId="4" borderId="0" xfId="0" applyNumberFormat="1" applyFont="1" applyFill="1" applyAlignment="1">
      <alignment horizontal="left" vertical="top"/>
    </xf>
    <xf numFmtId="49" fontId="20" fillId="4" borderId="0" xfId="0" applyNumberFormat="1" applyFont="1" applyFill="1" applyAlignment="1">
      <alignment horizontal="left" vertical="top"/>
    </xf>
    <xf numFmtId="0" fontId="22" fillId="4" borderId="0" xfId="0" applyFont="1" applyFill="1" applyAlignment="1">
      <alignment horizontal="left" vertical="top" readingOrder="1"/>
    </xf>
    <xf numFmtId="0" fontId="21" fillId="4" borderId="20" xfId="2" applyFont="1" applyFill="1" applyBorder="1" applyAlignment="1">
      <alignment horizontal="left" vertical="top"/>
    </xf>
    <xf numFmtId="49" fontId="21" fillId="4" borderId="12" xfId="2" applyNumberFormat="1" applyFont="1" applyFill="1" applyBorder="1" applyAlignment="1">
      <alignment horizontal="left" vertical="top"/>
    </xf>
    <xf numFmtId="0" fontId="21" fillId="4" borderId="12" xfId="2" applyFont="1" applyFill="1" applyBorder="1" applyAlignment="1">
      <alignment horizontal="left" vertical="top"/>
    </xf>
    <xf numFmtId="0" fontId="21" fillId="4" borderId="21" xfId="2" applyFont="1" applyFill="1" applyBorder="1" applyAlignment="1">
      <alignment horizontal="left" vertical="top"/>
    </xf>
    <xf numFmtId="0" fontId="21" fillId="4" borderId="18" xfId="2" quotePrefix="1" applyFont="1" applyFill="1" applyBorder="1" applyAlignment="1">
      <alignment horizontal="left" vertical="top" shrinkToFit="1"/>
    </xf>
    <xf numFmtId="0" fontId="21" fillId="4" borderId="19" xfId="2" quotePrefix="1" applyFont="1" applyFill="1" applyBorder="1" applyAlignment="1">
      <alignment horizontal="left" vertical="top" shrinkToFit="1"/>
    </xf>
    <xf numFmtId="0" fontId="21" fillId="4" borderId="10" xfId="2" applyFont="1" applyFill="1" applyBorder="1" applyAlignment="1">
      <alignment horizontal="left" vertical="top"/>
    </xf>
    <xf numFmtId="49" fontId="21" fillId="4" borderId="17" xfId="2" applyNumberFormat="1" applyFont="1" applyFill="1" applyBorder="1" applyAlignment="1">
      <alignment horizontal="left" vertical="top"/>
    </xf>
    <xf numFmtId="0" fontId="21" fillId="4" borderId="18" xfId="2" applyFont="1" applyFill="1" applyBorder="1" applyAlignment="1">
      <alignment horizontal="left" vertical="top"/>
    </xf>
    <xf numFmtId="0" fontId="21" fillId="4" borderId="11" xfId="2" applyFont="1" applyFill="1" applyBorder="1" applyAlignment="1">
      <alignment horizontal="left" vertical="top"/>
    </xf>
    <xf numFmtId="0" fontId="21" fillId="4" borderId="19" xfId="2" applyFont="1" applyFill="1" applyBorder="1" applyAlignment="1">
      <alignment horizontal="left" vertical="top"/>
    </xf>
    <xf numFmtId="0" fontId="21" fillId="5" borderId="1" xfId="2" applyFont="1" applyFill="1" applyBorder="1" applyAlignment="1">
      <alignment horizontal="center" vertical="center" wrapText="1"/>
    </xf>
    <xf numFmtId="0" fontId="13" fillId="6" borderId="0" xfId="0" applyFont="1" applyFill="1" applyAlignment="1">
      <alignment horizontal="center" vertical="center" wrapText="1"/>
    </xf>
    <xf numFmtId="0" fontId="8" fillId="6" borderId="0" xfId="0" applyFont="1" applyFill="1" applyAlignment="1">
      <alignment horizontal="center" vertical="center" wrapText="1"/>
    </xf>
    <xf numFmtId="0" fontId="8" fillId="6" borderId="0" xfId="0" applyFont="1" applyFill="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1" fillId="7" borderId="4" xfId="0" applyFont="1" applyFill="1" applyBorder="1" applyAlignment="1">
      <alignment horizontal="left" vertical="center"/>
    </xf>
    <xf numFmtId="0" fontId="11" fillId="7" borderId="5" xfId="0" applyFont="1" applyFill="1" applyBorder="1" applyAlignment="1">
      <alignment horizontal="left" vertical="center"/>
    </xf>
    <xf numFmtId="0" fontId="11" fillId="7" borderId="6"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14" fillId="4" borderId="0" xfId="0" applyFont="1" applyFill="1" applyAlignment="1">
      <alignment horizontal="center" vertical="center" wrapText="1"/>
    </xf>
    <xf numFmtId="0" fontId="16" fillId="4" borderId="0" xfId="0" applyFont="1" applyFill="1" applyAlignment="1">
      <alignment horizontal="left" vertical="top" wrapText="1"/>
    </xf>
    <xf numFmtId="0" fontId="26" fillId="6" borderId="10" xfId="2" applyFont="1" applyFill="1" applyBorder="1" applyAlignment="1">
      <alignment horizontal="left" vertical="center"/>
    </xf>
    <xf numFmtId="49" fontId="25" fillId="6" borderId="17" xfId="2" applyNumberFormat="1" applyFont="1" applyFill="1" applyBorder="1" applyAlignment="1">
      <alignment horizontal="left" vertical="top"/>
    </xf>
    <xf numFmtId="0" fontId="25" fillId="6" borderId="17" xfId="2" applyFont="1" applyFill="1" applyBorder="1" applyAlignment="1">
      <alignment horizontal="left" vertical="top"/>
    </xf>
    <xf numFmtId="0" fontId="25" fillId="6" borderId="18" xfId="2" applyFont="1" applyFill="1" applyBorder="1" applyAlignment="1">
      <alignment horizontal="left" vertical="top"/>
    </xf>
  </cellXfs>
  <cellStyles count="3">
    <cellStyle name="桁区切り" xfId="1" builtinId="6"/>
    <cellStyle name="標準" xfId="0" builtinId="0"/>
    <cellStyle name="標準_海外赴任前説明標準作業書" xfId="2" xr:uid="{9E6F6218-5E0A-429B-AB1A-D80DD6A2745D}"/>
  </cellStyles>
  <dxfs count="8">
    <dxf>
      <font>
        <color rgb="FFFF0000"/>
      </font>
    </dxf>
    <dxf>
      <font>
        <color theme="4"/>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14996795556505021"/>
        </patternFill>
      </fill>
    </dxf>
  </dxfs>
  <tableStyles count="0" defaultTableStyle="TableStyleMedium2" defaultPivotStyle="PivotStyleLight16"/>
  <colors>
    <mruColors>
      <color rgb="FF41B3AC"/>
      <color rgb="FFB8E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金額</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stacked"/>
        <c:varyColors val="0"/>
        <c:ser>
          <c:idx val="0"/>
          <c:order val="0"/>
          <c:tx>
            <c:strRef>
              <c:f>結果出力ページ!$C$14</c:f>
              <c:strCache>
                <c:ptCount val="1"/>
                <c:pt idx="0">
                  <c:v>人件費</c:v>
                </c:pt>
              </c:strCache>
            </c:strRef>
          </c:tx>
          <c:spPr>
            <a:solidFill>
              <a:schemeClr val="accent1"/>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結果出力ページ!$D$14:$G$14</c15:sqref>
                  </c15:fullRef>
                </c:ext>
              </c:extLst>
              <c:f>結果出力ページ!$E$14:$F$14</c:f>
              <c:numCache>
                <c:formatCode>#,##0"円";[Red]\-#,##0"円"</c:formatCode>
                <c:ptCount val="2"/>
                <c:pt idx="0">
                  <c:v>0</c:v>
                </c:pt>
                <c:pt idx="1">
                  <c:v>0</c:v>
                </c:pt>
              </c:numCache>
            </c:numRef>
          </c:val>
          <c:extLst>
            <c:ext xmlns:c16="http://schemas.microsoft.com/office/drawing/2014/chart" uri="{C3380CC4-5D6E-409C-BE32-E72D297353CC}">
              <c16:uniqueId val="{00000000-4C88-4328-A473-BC21317C399B}"/>
            </c:ext>
          </c:extLst>
        </c:ser>
        <c:ser>
          <c:idx val="1"/>
          <c:order val="1"/>
          <c:tx>
            <c:strRef>
              <c:f>結果出力ページ!$C$15</c:f>
              <c:strCache>
                <c:ptCount val="1"/>
                <c:pt idx="0">
                  <c:v>印刷費</c:v>
                </c:pt>
              </c:strCache>
            </c:strRef>
          </c:tx>
          <c:spPr>
            <a:solidFill>
              <a:schemeClr val="accent2"/>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結果出力ページ!$D$15:$G$15</c15:sqref>
                  </c15:fullRef>
                </c:ext>
              </c:extLst>
              <c:f>結果出力ページ!$E$15:$F$15</c:f>
              <c:numCache>
                <c:formatCode>#,##0"円";[Red]\-#,##0"円"</c:formatCode>
                <c:ptCount val="2"/>
                <c:pt idx="0">
                  <c:v>0</c:v>
                </c:pt>
                <c:pt idx="1">
                  <c:v>0</c:v>
                </c:pt>
              </c:numCache>
            </c:numRef>
          </c:val>
          <c:extLst>
            <c:ext xmlns:c16="http://schemas.microsoft.com/office/drawing/2014/chart" uri="{C3380CC4-5D6E-409C-BE32-E72D297353CC}">
              <c16:uniqueId val="{00000001-4C88-4328-A473-BC21317C399B}"/>
            </c:ext>
          </c:extLst>
        </c:ser>
        <c:ser>
          <c:idx val="2"/>
          <c:order val="2"/>
          <c:tx>
            <c:strRef>
              <c:f>結果出力ページ!$C$16</c:f>
              <c:strCache>
                <c:ptCount val="1"/>
                <c:pt idx="0">
                  <c:v>通信費（FAX）</c:v>
                </c:pt>
              </c:strCache>
            </c:strRef>
          </c:tx>
          <c:spPr>
            <a:solidFill>
              <a:schemeClr val="accent3"/>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結果出力ページ!$D$16:$G$16</c15:sqref>
                  </c15:fullRef>
                </c:ext>
              </c:extLst>
              <c:f>結果出力ページ!$E$16:$F$16</c:f>
              <c:numCache>
                <c:formatCode>#,##0"円";[Red]\-#,##0"円"</c:formatCode>
                <c:ptCount val="2"/>
                <c:pt idx="0">
                  <c:v>0</c:v>
                </c:pt>
                <c:pt idx="1">
                  <c:v>0</c:v>
                </c:pt>
              </c:numCache>
            </c:numRef>
          </c:val>
          <c:extLst>
            <c:ext xmlns:c16="http://schemas.microsoft.com/office/drawing/2014/chart" uri="{C3380CC4-5D6E-409C-BE32-E72D297353CC}">
              <c16:uniqueId val="{00000002-4C88-4328-A473-BC21317C399B}"/>
            </c:ext>
          </c:extLst>
        </c:ser>
        <c:ser>
          <c:idx val="3"/>
          <c:order val="3"/>
          <c:tx>
            <c:strRef>
              <c:f>結果出力ページ!$C$17</c:f>
              <c:strCache>
                <c:ptCount val="1"/>
                <c:pt idx="0">
                  <c:v>郵送費</c:v>
                </c:pt>
              </c:strCache>
            </c:strRef>
          </c:tx>
          <c:spPr>
            <a:solidFill>
              <a:schemeClr val="accent4"/>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結果出力ページ!$D$17:$G$17</c15:sqref>
                  </c15:fullRef>
                </c:ext>
              </c:extLst>
              <c:f>結果出力ページ!$E$17:$F$17</c:f>
              <c:numCache>
                <c:formatCode>#,##0"円";[Red]\-#,##0"円"</c:formatCode>
                <c:ptCount val="2"/>
                <c:pt idx="0">
                  <c:v>0</c:v>
                </c:pt>
                <c:pt idx="1">
                  <c:v>0</c:v>
                </c:pt>
              </c:numCache>
            </c:numRef>
          </c:val>
          <c:extLst>
            <c:ext xmlns:c16="http://schemas.microsoft.com/office/drawing/2014/chart" uri="{C3380CC4-5D6E-409C-BE32-E72D297353CC}">
              <c16:uniqueId val="{00000003-4C88-4328-A473-BC21317C399B}"/>
            </c:ext>
          </c:extLst>
        </c:ser>
        <c:ser>
          <c:idx val="4"/>
          <c:order val="4"/>
          <c:tx>
            <c:strRef>
              <c:f>結果出力ページ!$C$18</c:f>
              <c:strCache>
                <c:ptCount val="1"/>
                <c:pt idx="0">
                  <c:v>交通費</c:v>
                </c:pt>
              </c:strCache>
            </c:strRef>
          </c:tx>
          <c:spPr>
            <a:solidFill>
              <a:schemeClr val="accent5"/>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結果出力ページ!$D$18:$G$18</c15:sqref>
                  </c15:fullRef>
                </c:ext>
              </c:extLst>
              <c:f>結果出力ページ!$E$18:$F$18</c:f>
              <c:numCache>
                <c:formatCode>#,##0"円";[Red]\-#,##0"円"</c:formatCode>
                <c:ptCount val="2"/>
                <c:pt idx="0">
                  <c:v>0</c:v>
                </c:pt>
                <c:pt idx="1">
                  <c:v>0</c:v>
                </c:pt>
              </c:numCache>
            </c:numRef>
          </c:val>
          <c:extLst>
            <c:ext xmlns:c16="http://schemas.microsoft.com/office/drawing/2014/chart" uri="{C3380CC4-5D6E-409C-BE32-E72D297353CC}">
              <c16:uniqueId val="{00000004-4C88-4328-A473-BC21317C399B}"/>
            </c:ext>
          </c:extLst>
        </c:ser>
        <c:ser>
          <c:idx val="5"/>
          <c:order val="5"/>
          <c:tx>
            <c:strRef>
              <c:f>結果出力ページ!$C$19</c:f>
              <c:strCache>
                <c:ptCount val="1"/>
                <c:pt idx="0">
                  <c:v>月額ソフトウェア費</c:v>
                </c:pt>
              </c:strCache>
            </c:strRef>
          </c:tx>
          <c:spPr>
            <a:solidFill>
              <a:schemeClr val="accent6"/>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結果出力ページ!$D$19:$G$19</c15:sqref>
                  </c15:fullRef>
                </c:ext>
              </c:extLst>
              <c:f>結果出力ページ!$E$19:$F$19</c:f>
              <c:numCache>
                <c:formatCode>#,##0"円";[Red]\-#,##0"円"</c:formatCode>
                <c:ptCount val="2"/>
                <c:pt idx="0">
                  <c:v>0</c:v>
                </c:pt>
                <c:pt idx="1">
                  <c:v>0</c:v>
                </c:pt>
              </c:numCache>
            </c:numRef>
          </c:val>
          <c:extLst>
            <c:ext xmlns:c16="http://schemas.microsoft.com/office/drawing/2014/chart" uri="{C3380CC4-5D6E-409C-BE32-E72D297353CC}">
              <c16:uniqueId val="{00000005-4C88-4328-A473-BC21317C399B}"/>
            </c:ext>
          </c:extLst>
        </c:ser>
        <c:ser>
          <c:idx val="6"/>
          <c:order val="6"/>
          <c:tx>
            <c:strRef>
              <c:f>結果出力ページ!$C$20</c:f>
              <c:strCache>
                <c:ptCount val="1"/>
                <c:pt idx="0">
                  <c:v>ケアプランデータ連携システム利用料</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結果出力ページ!$D$13:$G$13</c15:sqref>
                  </c15:fullRef>
                </c:ext>
              </c:extLst>
              <c:f>結果出力ページ!$E$13:$F$13</c:f>
              <c:strCache>
                <c:ptCount val="2"/>
                <c:pt idx="0">
                  <c:v>導入前</c:v>
                </c:pt>
                <c:pt idx="1">
                  <c:v>導入後</c:v>
                </c:pt>
              </c:strCache>
            </c:strRef>
          </c:cat>
          <c:val>
            <c:numRef>
              <c:extLst>
                <c:ext xmlns:c15="http://schemas.microsoft.com/office/drawing/2012/chart" uri="{02D57815-91ED-43cb-92C2-25804820EDAC}">
                  <c15:fullRef>
                    <c15:sqref>結果出力ページ!$D$20:$G$20</c15:sqref>
                  </c15:fullRef>
                </c:ext>
              </c:extLst>
              <c:f>結果出力ページ!$E$20:$F$20</c:f>
              <c:numCache>
                <c:formatCode>#,##0"円";[Red]\-#,##0"円"</c:formatCode>
                <c:ptCount val="2"/>
                <c:pt idx="0">
                  <c:v>0</c:v>
                </c:pt>
                <c:pt idx="1">
                  <c:v>0</c:v>
                </c:pt>
              </c:numCache>
            </c:numRef>
          </c:val>
          <c:extLst>
            <c:ext xmlns:c16="http://schemas.microsoft.com/office/drawing/2014/chart" uri="{C3380CC4-5D6E-409C-BE32-E72D297353CC}">
              <c16:uniqueId val="{00000006-4C88-4328-A473-BC21317C399B}"/>
            </c:ext>
          </c:extLst>
        </c:ser>
        <c:dLbls>
          <c:showLegendKey val="0"/>
          <c:showVal val="0"/>
          <c:showCatName val="0"/>
          <c:showSerName val="0"/>
          <c:showPercent val="0"/>
          <c:showBubbleSize val="0"/>
        </c:dLbls>
        <c:gapWidth val="55"/>
        <c:overlap val="100"/>
        <c:axId val="1010297167"/>
        <c:axId val="800580431"/>
        <c:extLst>
          <c:ext xmlns:c15="http://schemas.microsoft.com/office/drawing/2012/chart" uri="{02D57815-91ED-43cb-92C2-25804820EDAC}">
            <c15:filteredBarSeries>
              <c15:ser>
                <c:idx val="7"/>
                <c:order val="7"/>
                <c:tx>
                  <c:strRef>
                    <c:extLst>
                      <c:ext uri="{02D57815-91ED-43cb-92C2-25804820EDAC}">
                        <c15:formulaRef>
                          <c15:sqref>結果出力ページ!$C$21</c15:sqref>
                        </c15:formulaRef>
                      </c:ext>
                    </c:extLst>
                    <c:strCache>
                      <c:ptCount val="1"/>
                      <c:pt idx="0">
                        <c:v>合計</c:v>
                      </c:pt>
                    </c:strCache>
                  </c:strRef>
                </c:tx>
                <c:spPr>
                  <a:solidFill>
                    <a:schemeClr val="accent2">
                      <a:lumMod val="60000"/>
                    </a:schemeClr>
                  </a:solidFill>
                  <a:ln>
                    <a:noFill/>
                  </a:ln>
                  <a:effectLst/>
                </c:spPr>
                <c:invertIfNegative val="0"/>
                <c:cat>
                  <c:strRef>
                    <c:extLst>
                      <c:ext uri="{02D57815-91ED-43cb-92C2-25804820EDAC}">
                        <c15:fullRef>
                          <c15:sqref>結果出力ページ!$D$13:$G$13</c15:sqref>
                        </c15:fullRef>
                        <c15:formulaRef>
                          <c15:sqref>結果出力ページ!$E$13:$F$13</c15:sqref>
                        </c15:formulaRef>
                      </c:ext>
                    </c:extLst>
                    <c:strCache>
                      <c:ptCount val="2"/>
                      <c:pt idx="0">
                        <c:v>導入前</c:v>
                      </c:pt>
                      <c:pt idx="1">
                        <c:v>導入後</c:v>
                      </c:pt>
                    </c:strCache>
                  </c:strRef>
                </c:cat>
                <c:val>
                  <c:numRef>
                    <c:extLst>
                      <c:ext uri="{02D57815-91ED-43cb-92C2-25804820EDAC}">
                        <c15:fullRef>
                          <c15:sqref>結果出力ページ!$D$21:$G$21</c15:sqref>
                        </c15:fullRef>
                        <c15:formulaRef>
                          <c15:sqref>結果出力ページ!$E$21:$F$21</c15:sqref>
                        </c15:formulaRef>
                      </c:ext>
                    </c:extLst>
                    <c:numCache>
                      <c:formatCode>General</c:formatCode>
                      <c:ptCount val="2"/>
                    </c:numCache>
                  </c:numRef>
                </c:val>
                <c:extLst>
                  <c:ext xmlns:c16="http://schemas.microsoft.com/office/drawing/2014/chart" uri="{C3380CC4-5D6E-409C-BE32-E72D297353CC}">
                    <c16:uniqueId val="{00000007-4C88-4328-A473-BC21317C399B}"/>
                  </c:ext>
                </c:extLst>
              </c15:ser>
            </c15:filteredBarSeries>
          </c:ext>
        </c:extLst>
      </c:barChart>
      <c:catAx>
        <c:axId val="101029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00580431"/>
        <c:crosses val="autoZero"/>
        <c:auto val="1"/>
        <c:lblAlgn val="ctr"/>
        <c:lblOffset val="100"/>
        <c:noMultiLvlLbl val="0"/>
      </c:catAx>
      <c:valAx>
        <c:axId val="800580431"/>
        <c:scaling>
          <c:orientation val="minMax"/>
        </c:scaling>
        <c:delete val="0"/>
        <c:axPos val="l"/>
        <c:numFmt formatCode="#,##0&quot;円&quot;;[Red]\-#,##0&quot;円&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10297167"/>
        <c:crosses val="autoZero"/>
        <c:crossBetween val="between"/>
      </c:valAx>
      <c:spPr>
        <a:noFill/>
        <a:ln>
          <a:noFill/>
        </a:ln>
        <a:effectLst/>
      </c:spPr>
    </c:plotArea>
    <c:legend>
      <c:legendPos val="b"/>
      <c:layout>
        <c:manualLayout>
          <c:xMode val="edge"/>
          <c:yMode val="edge"/>
          <c:x val="4.2169372648506412E-2"/>
          <c:y val="0.78537261523727919"/>
          <c:w val="0.89567575978064951"/>
          <c:h val="0.197169100211011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76200" cap="flat" cmpd="sng" algn="ctr">
      <a:solidFill>
        <a:srgbClr val="B8E4DD"/>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a:t>時間</a:t>
            </a:r>
            <a:r>
              <a:rPr lang="en-US" altLang="ja-JP"/>
              <a:t>(</a:t>
            </a:r>
            <a:r>
              <a:rPr lang="ja-JP" altLang="en-US"/>
              <a:t>事務所当たり</a:t>
            </a:r>
            <a:r>
              <a:rPr lang="en-US" altLang="ja-JP"/>
              <a:t>)</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stacked"/>
        <c:varyColors val="0"/>
        <c:ser>
          <c:idx val="1"/>
          <c:order val="1"/>
          <c:tx>
            <c:strRef>
              <c:f>結果出力ページ!$C$26:$D$26</c:f>
              <c:strCache>
                <c:ptCount val="2"/>
                <c:pt idx="0">
                  <c:v>事務所当たり</c:v>
                </c:pt>
              </c:strCache>
            </c:strRef>
          </c:tx>
          <c:spPr>
            <a:solidFill>
              <a:schemeClr val="accent5"/>
            </a:solidFill>
            <a:ln>
              <a:noFill/>
            </a:ln>
            <a:effectLst/>
          </c:spPr>
          <c:invertIfNegative val="0"/>
          <c:cat>
            <c:strRef>
              <c:f>結果出力ページ!$E$24:$F$24</c:f>
              <c:strCache>
                <c:ptCount val="2"/>
                <c:pt idx="0">
                  <c:v>導入前</c:v>
                </c:pt>
                <c:pt idx="1">
                  <c:v>導入後</c:v>
                </c:pt>
              </c:strCache>
            </c:strRef>
          </c:cat>
          <c:val>
            <c:numRef>
              <c:f>結果出力ページ!$E$26:$F$26</c:f>
              <c:numCache>
                <c:formatCode>#,##0.0"時間";[Red]\-#,##0.0"時間"</c:formatCode>
                <c:ptCount val="2"/>
                <c:pt idx="0">
                  <c:v>0</c:v>
                </c:pt>
                <c:pt idx="1">
                  <c:v>0</c:v>
                </c:pt>
              </c:numCache>
            </c:numRef>
          </c:val>
          <c:extLst>
            <c:ext xmlns:c16="http://schemas.microsoft.com/office/drawing/2014/chart" uri="{C3380CC4-5D6E-409C-BE32-E72D297353CC}">
              <c16:uniqueId val="{00000001-5D07-435C-AFE4-3581F60EE383}"/>
            </c:ext>
          </c:extLst>
        </c:ser>
        <c:dLbls>
          <c:showLegendKey val="0"/>
          <c:showVal val="0"/>
          <c:showCatName val="0"/>
          <c:showSerName val="0"/>
          <c:showPercent val="0"/>
          <c:showBubbleSize val="0"/>
        </c:dLbls>
        <c:gapWidth val="51"/>
        <c:overlap val="100"/>
        <c:axId val="1010297167"/>
        <c:axId val="800580431"/>
        <c:extLst>
          <c:ext xmlns:c15="http://schemas.microsoft.com/office/drawing/2012/chart" uri="{02D57815-91ED-43cb-92C2-25804820EDAC}">
            <c15:filteredBarSeries>
              <c15:ser>
                <c:idx val="0"/>
                <c:order val="0"/>
                <c:tx>
                  <c:strRef>
                    <c:extLst>
                      <c:ext uri="{02D57815-91ED-43cb-92C2-25804820EDAC}">
                        <c15:formulaRef>
                          <c15:sqref>結果出力ページ!$C$25:$D$25</c15:sqref>
                        </c15:formulaRef>
                      </c:ext>
                    </c:extLst>
                    <c:strCache>
                      <c:ptCount val="2"/>
                      <c:pt idx="0">
                        <c:v>一人当たり</c:v>
                      </c:pt>
                    </c:strCache>
                  </c:strRef>
                </c:tx>
                <c:spPr>
                  <a:solidFill>
                    <a:schemeClr val="accent6"/>
                  </a:solidFill>
                  <a:ln>
                    <a:noFill/>
                  </a:ln>
                  <a:effectLst/>
                </c:spPr>
                <c:invertIfNegative val="0"/>
                <c:cat>
                  <c:strRef>
                    <c:extLst>
                      <c:ext uri="{02D57815-91ED-43cb-92C2-25804820EDAC}">
                        <c15:formulaRef>
                          <c15:sqref>結果出力ページ!$E$24:$F$24</c15:sqref>
                        </c15:formulaRef>
                      </c:ext>
                    </c:extLst>
                    <c:strCache>
                      <c:ptCount val="2"/>
                      <c:pt idx="0">
                        <c:v>導入前</c:v>
                      </c:pt>
                      <c:pt idx="1">
                        <c:v>導入後</c:v>
                      </c:pt>
                    </c:strCache>
                  </c:strRef>
                </c:cat>
                <c:val>
                  <c:numRef>
                    <c:extLst>
                      <c:ext uri="{02D57815-91ED-43cb-92C2-25804820EDAC}">
                        <c15:formulaRef>
                          <c15:sqref>結果出力ページ!$E$25:$F$25</c15:sqref>
                        </c15:formulaRef>
                      </c:ext>
                    </c:extLst>
                    <c:numCache>
                      <c:formatCode>#,##0.0"時間";[Red]\-#,##0.0"時間"</c:formatCode>
                      <c:ptCount val="2"/>
                      <c:pt idx="0">
                        <c:v>0</c:v>
                      </c:pt>
                      <c:pt idx="1">
                        <c:v>0</c:v>
                      </c:pt>
                    </c:numCache>
                  </c:numRef>
                </c:val>
                <c:extLst>
                  <c:ext xmlns:c16="http://schemas.microsoft.com/office/drawing/2014/chart" uri="{C3380CC4-5D6E-409C-BE32-E72D297353CC}">
                    <c16:uniqueId val="{00000000-5D07-435C-AFE4-3581F60EE383}"/>
                  </c:ext>
                </c:extLst>
              </c15:ser>
            </c15:filteredBarSeries>
          </c:ext>
        </c:extLst>
      </c:barChart>
      <c:catAx>
        <c:axId val="101029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00580431"/>
        <c:crosses val="autoZero"/>
        <c:auto val="1"/>
        <c:lblAlgn val="ctr"/>
        <c:lblOffset val="100"/>
        <c:noMultiLvlLbl val="0"/>
      </c:catAx>
      <c:valAx>
        <c:axId val="800580431"/>
        <c:scaling>
          <c:orientation val="minMax"/>
        </c:scaling>
        <c:delete val="0"/>
        <c:axPos val="l"/>
        <c:numFmt formatCode="#,##0.0&quot;時間&quot;;[Red]\-#,##0.0&quot;時間&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1029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76200" cap="flat" cmpd="sng" algn="ctr">
      <a:solidFill>
        <a:srgbClr val="B8E4DD"/>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187325</xdr:colOff>
      <xdr:row>88</xdr:row>
      <xdr:rowOff>7257</xdr:rowOff>
    </xdr:from>
    <xdr:to>
      <xdr:col>18</xdr:col>
      <xdr:colOff>658091</xdr:colOff>
      <xdr:row>98</xdr:row>
      <xdr:rowOff>307840</xdr:rowOff>
    </xdr:to>
    <xdr:pic>
      <xdr:nvPicPr>
        <xdr:cNvPr id="25" name="図 24">
          <a:extLst>
            <a:ext uri="{FF2B5EF4-FFF2-40B4-BE49-F238E27FC236}">
              <a16:creationId xmlns:a16="http://schemas.microsoft.com/office/drawing/2014/main" id="{1B365715-B03C-05A8-A3F4-C84A8B1F4085}"/>
            </a:ext>
          </a:extLst>
        </xdr:cNvPr>
        <xdr:cNvPicPr>
          <a:picLocks noChangeAspect="1"/>
        </xdr:cNvPicPr>
      </xdr:nvPicPr>
      <xdr:blipFill rotWithShape="1">
        <a:blip xmlns:r="http://schemas.openxmlformats.org/officeDocument/2006/relationships" r:embed="rId1"/>
        <a:srcRect l="788" r="754"/>
        <a:stretch/>
      </xdr:blipFill>
      <xdr:spPr>
        <a:xfrm>
          <a:off x="4534189" y="27629757"/>
          <a:ext cx="7744402" cy="3417856"/>
        </a:xfrm>
        <a:prstGeom prst="rect">
          <a:avLst/>
        </a:prstGeom>
      </xdr:spPr>
    </xdr:pic>
    <xdr:clientData/>
  </xdr:twoCellAnchor>
  <xdr:twoCellAnchor editAs="oneCell">
    <xdr:from>
      <xdr:col>8</xdr:col>
      <xdr:colOff>180068</xdr:colOff>
      <xdr:row>6</xdr:row>
      <xdr:rowOff>75294</xdr:rowOff>
    </xdr:from>
    <xdr:to>
      <xdr:col>18</xdr:col>
      <xdr:colOff>627176</xdr:colOff>
      <xdr:row>20</xdr:row>
      <xdr:rowOff>255361</xdr:rowOff>
    </xdr:to>
    <xdr:pic>
      <xdr:nvPicPr>
        <xdr:cNvPr id="5" name="図 4">
          <a:extLst>
            <a:ext uri="{FF2B5EF4-FFF2-40B4-BE49-F238E27FC236}">
              <a16:creationId xmlns:a16="http://schemas.microsoft.com/office/drawing/2014/main" id="{47177AC8-C546-238D-2B49-ABAC98DBD7BC}"/>
            </a:ext>
          </a:extLst>
        </xdr:cNvPr>
        <xdr:cNvPicPr>
          <a:picLocks noChangeAspect="1"/>
        </xdr:cNvPicPr>
      </xdr:nvPicPr>
      <xdr:blipFill>
        <a:blip xmlns:r="http://schemas.openxmlformats.org/officeDocument/2006/relationships" r:embed="rId2"/>
        <a:stretch>
          <a:fillRect/>
        </a:stretch>
      </xdr:blipFill>
      <xdr:spPr>
        <a:xfrm>
          <a:off x="4507139" y="2157187"/>
          <a:ext cx="7794966" cy="4561567"/>
        </a:xfrm>
        <a:prstGeom prst="rect">
          <a:avLst/>
        </a:prstGeom>
      </xdr:spPr>
    </xdr:pic>
    <xdr:clientData/>
  </xdr:twoCellAnchor>
  <xdr:twoCellAnchor editAs="oneCell">
    <xdr:from>
      <xdr:col>8</xdr:col>
      <xdr:colOff>183243</xdr:colOff>
      <xdr:row>23</xdr:row>
      <xdr:rowOff>78467</xdr:rowOff>
    </xdr:from>
    <xdr:to>
      <xdr:col>18</xdr:col>
      <xdr:colOff>627176</xdr:colOff>
      <xdr:row>37</xdr:row>
      <xdr:rowOff>268059</xdr:rowOff>
    </xdr:to>
    <xdr:pic>
      <xdr:nvPicPr>
        <xdr:cNvPr id="6" name="図 5">
          <a:extLst>
            <a:ext uri="{FF2B5EF4-FFF2-40B4-BE49-F238E27FC236}">
              <a16:creationId xmlns:a16="http://schemas.microsoft.com/office/drawing/2014/main" id="{EF730C08-98DC-4089-A6D9-49E087E4CD16}"/>
            </a:ext>
          </a:extLst>
        </xdr:cNvPr>
        <xdr:cNvPicPr>
          <a:picLocks noChangeAspect="1"/>
        </xdr:cNvPicPr>
      </xdr:nvPicPr>
      <xdr:blipFill>
        <a:blip xmlns:r="http://schemas.openxmlformats.org/officeDocument/2006/relationships" r:embed="rId2"/>
        <a:stretch>
          <a:fillRect/>
        </a:stretch>
      </xdr:blipFill>
      <xdr:spPr>
        <a:xfrm>
          <a:off x="4510314" y="7480753"/>
          <a:ext cx="7791791" cy="4571092"/>
        </a:xfrm>
        <a:prstGeom prst="rect">
          <a:avLst/>
        </a:prstGeom>
      </xdr:spPr>
    </xdr:pic>
    <xdr:clientData/>
  </xdr:twoCellAnchor>
  <xdr:twoCellAnchor>
    <xdr:from>
      <xdr:col>16</xdr:col>
      <xdr:colOff>275318</xdr:colOff>
      <xdr:row>27</xdr:row>
      <xdr:rowOff>220889</xdr:rowOff>
    </xdr:from>
    <xdr:to>
      <xdr:col>18</xdr:col>
      <xdr:colOff>220889</xdr:colOff>
      <xdr:row>35</xdr:row>
      <xdr:rowOff>163286</xdr:rowOff>
    </xdr:to>
    <xdr:sp macro="" textlink="">
      <xdr:nvSpPr>
        <xdr:cNvPr id="7" name="正方形/長方形 6">
          <a:extLst>
            <a:ext uri="{FF2B5EF4-FFF2-40B4-BE49-F238E27FC236}">
              <a16:creationId xmlns:a16="http://schemas.microsoft.com/office/drawing/2014/main" id="{6A5A80E2-F0E3-4F64-D162-66A78F7EDA81}"/>
            </a:ext>
          </a:extLst>
        </xdr:cNvPr>
        <xdr:cNvSpPr/>
      </xdr:nvSpPr>
      <xdr:spPr>
        <a:xfrm>
          <a:off x="10480675" y="8875032"/>
          <a:ext cx="1415143" cy="2446111"/>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180068</xdr:colOff>
      <xdr:row>42</xdr:row>
      <xdr:rowOff>40822</xdr:rowOff>
    </xdr:from>
    <xdr:to>
      <xdr:col>18</xdr:col>
      <xdr:colOff>639535</xdr:colOff>
      <xdr:row>56</xdr:row>
      <xdr:rowOff>217033</xdr:rowOff>
    </xdr:to>
    <xdr:pic>
      <xdr:nvPicPr>
        <xdr:cNvPr id="8" name="図 7">
          <a:extLst>
            <a:ext uri="{FF2B5EF4-FFF2-40B4-BE49-F238E27FC236}">
              <a16:creationId xmlns:a16="http://schemas.microsoft.com/office/drawing/2014/main" id="{3E39676B-1AF7-9BD5-41E3-F0B97D380C09}"/>
            </a:ext>
          </a:extLst>
        </xdr:cNvPr>
        <xdr:cNvPicPr>
          <a:picLocks noChangeAspect="1"/>
        </xdr:cNvPicPr>
      </xdr:nvPicPr>
      <xdr:blipFill rotWithShape="1">
        <a:blip xmlns:r="http://schemas.openxmlformats.org/officeDocument/2006/relationships" r:embed="rId3"/>
        <a:srcRect t="1464"/>
        <a:stretch/>
      </xdr:blipFill>
      <xdr:spPr>
        <a:xfrm>
          <a:off x="4507139" y="13389429"/>
          <a:ext cx="7807325" cy="4557711"/>
        </a:xfrm>
        <a:prstGeom prst="rect">
          <a:avLst/>
        </a:prstGeom>
      </xdr:spPr>
    </xdr:pic>
    <xdr:clientData/>
  </xdr:twoCellAnchor>
  <xdr:twoCellAnchor editAs="oneCell">
    <xdr:from>
      <xdr:col>8</xdr:col>
      <xdr:colOff>187325</xdr:colOff>
      <xdr:row>58</xdr:row>
      <xdr:rowOff>112939</xdr:rowOff>
    </xdr:from>
    <xdr:to>
      <xdr:col>18</xdr:col>
      <xdr:colOff>618182</xdr:colOff>
      <xdr:row>87</xdr:row>
      <xdr:rowOff>123337</xdr:rowOff>
    </xdr:to>
    <xdr:pic>
      <xdr:nvPicPr>
        <xdr:cNvPr id="9" name="図 8">
          <a:extLst>
            <a:ext uri="{FF2B5EF4-FFF2-40B4-BE49-F238E27FC236}">
              <a16:creationId xmlns:a16="http://schemas.microsoft.com/office/drawing/2014/main" id="{BC6B6242-E472-A03B-F0D6-65C7C987483B}"/>
            </a:ext>
          </a:extLst>
        </xdr:cNvPr>
        <xdr:cNvPicPr>
          <a:picLocks noChangeAspect="1"/>
        </xdr:cNvPicPr>
      </xdr:nvPicPr>
      <xdr:blipFill rotWithShape="1">
        <a:blip xmlns:r="http://schemas.openxmlformats.org/officeDocument/2006/relationships" r:embed="rId4"/>
        <a:srcRect t="596"/>
        <a:stretch/>
      </xdr:blipFill>
      <xdr:spPr>
        <a:xfrm>
          <a:off x="4534189" y="18383621"/>
          <a:ext cx="7704493" cy="9050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152203</xdr:colOff>
      <xdr:row>0</xdr:row>
      <xdr:rowOff>82978</xdr:rowOff>
    </xdr:from>
    <xdr:to>
      <xdr:col>14</xdr:col>
      <xdr:colOff>875382</xdr:colOff>
      <xdr:row>14</xdr:row>
      <xdr:rowOff>6832</xdr:rowOff>
    </xdr:to>
    <xdr:graphicFrame macro="">
      <xdr:nvGraphicFramePr>
        <xdr:cNvPr id="4" name="グラフ 3">
          <a:extLst>
            <a:ext uri="{FF2B5EF4-FFF2-40B4-BE49-F238E27FC236}">
              <a16:creationId xmlns:a16="http://schemas.microsoft.com/office/drawing/2014/main" id="{8827397D-ED9F-3517-27B5-29545177A3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152207</xdr:colOff>
      <xdr:row>15</xdr:row>
      <xdr:rowOff>54429</xdr:rowOff>
    </xdr:from>
    <xdr:to>
      <xdr:col>14</xdr:col>
      <xdr:colOff>875386</xdr:colOff>
      <xdr:row>35</xdr:row>
      <xdr:rowOff>125639</xdr:rowOff>
    </xdr:to>
    <xdr:graphicFrame macro="">
      <xdr:nvGraphicFramePr>
        <xdr:cNvPr id="8" name="グラフ 7">
          <a:extLst>
            <a:ext uri="{FF2B5EF4-FFF2-40B4-BE49-F238E27FC236}">
              <a16:creationId xmlns:a16="http://schemas.microsoft.com/office/drawing/2014/main" id="{3B3535F4-0C22-40E9-B3DB-CEDA3A0B3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121F-9481-4DBD-B47B-E9398CB0F390}">
  <sheetPr codeName="Sheet5"/>
  <dimension ref="B1:T100"/>
  <sheetViews>
    <sheetView tabSelected="1" zoomScale="55" zoomScaleNormal="55" workbookViewId="0">
      <pane xSplit="8" ySplit="4" topLeftCell="I5" activePane="bottomRight" state="frozen"/>
      <selection pane="topRight" activeCell="I1" sqref="I1"/>
      <selection pane="bottomLeft" activeCell="A4" sqref="A4"/>
      <selection pane="bottomRight" activeCell="U98" sqref="U98"/>
    </sheetView>
  </sheetViews>
  <sheetFormatPr defaultRowHeight="24.5" x14ac:dyDescent="0.55000000000000004"/>
  <cols>
    <col min="1" max="1" width="3" style="79" customWidth="1"/>
    <col min="2" max="2" width="7.6640625" style="87" customWidth="1"/>
    <col min="3" max="3" width="7.6640625" style="91" customWidth="1"/>
    <col min="4" max="8" width="7.6640625" style="87" customWidth="1"/>
    <col min="9" max="20" width="9.58203125" style="87" customWidth="1"/>
    <col min="21" max="16384" width="8.6640625" style="79"/>
  </cols>
  <sheetData>
    <row r="1" spans="2:20" ht="8.5" customHeight="1" x14ac:dyDescent="0.55000000000000004"/>
    <row r="2" spans="2:20" ht="56.5" customHeight="1" x14ac:dyDescent="0.55000000000000004">
      <c r="B2" s="124" t="s">
        <v>83</v>
      </c>
      <c r="C2" s="125"/>
      <c r="D2" s="126"/>
      <c r="E2" s="126"/>
      <c r="F2" s="126"/>
      <c r="G2" s="126"/>
      <c r="H2" s="126"/>
      <c r="I2" s="126"/>
      <c r="J2" s="126"/>
      <c r="K2" s="126"/>
      <c r="L2" s="126"/>
      <c r="M2" s="126"/>
      <c r="N2" s="126"/>
      <c r="O2" s="126"/>
      <c r="P2" s="126"/>
      <c r="Q2" s="126"/>
      <c r="R2" s="126"/>
      <c r="S2" s="126"/>
      <c r="T2" s="127"/>
    </row>
    <row r="3" spans="2:20" x14ac:dyDescent="0.55000000000000004">
      <c r="B3" s="110" t="s">
        <v>72</v>
      </c>
      <c r="C3" s="110"/>
      <c r="D3" s="110"/>
      <c r="E3" s="110"/>
      <c r="F3" s="110"/>
      <c r="G3" s="110"/>
      <c r="H3" s="110"/>
      <c r="I3" s="110" t="s">
        <v>71</v>
      </c>
      <c r="J3" s="110"/>
      <c r="K3" s="110"/>
      <c r="L3" s="110"/>
      <c r="M3" s="110"/>
      <c r="N3" s="110"/>
      <c r="O3" s="110"/>
      <c r="P3" s="110"/>
      <c r="Q3" s="110"/>
      <c r="R3" s="110"/>
      <c r="S3" s="110"/>
      <c r="T3" s="110"/>
    </row>
    <row r="4" spans="2:20" x14ac:dyDescent="0.55000000000000004">
      <c r="B4" s="110"/>
      <c r="C4" s="110"/>
      <c r="D4" s="110"/>
      <c r="E4" s="110"/>
      <c r="F4" s="110"/>
      <c r="G4" s="110"/>
      <c r="H4" s="110"/>
      <c r="I4" s="110"/>
      <c r="J4" s="110"/>
      <c r="K4" s="110"/>
      <c r="L4" s="110"/>
      <c r="M4" s="110"/>
      <c r="N4" s="110"/>
      <c r="O4" s="110"/>
      <c r="P4" s="110"/>
      <c r="Q4" s="110"/>
      <c r="R4" s="110"/>
      <c r="S4" s="110"/>
      <c r="T4" s="110"/>
    </row>
    <row r="5" spans="2:20" x14ac:dyDescent="0.55000000000000004">
      <c r="B5" s="80"/>
      <c r="C5" s="81"/>
      <c r="D5" s="82"/>
      <c r="E5" s="82"/>
      <c r="F5" s="82"/>
      <c r="G5" s="82"/>
      <c r="H5" s="103"/>
      <c r="I5" s="83"/>
      <c r="J5" s="84"/>
      <c r="K5" s="84"/>
      <c r="L5" s="83"/>
      <c r="M5" s="83"/>
      <c r="N5" s="83"/>
      <c r="O5" s="83"/>
      <c r="P5" s="83"/>
      <c r="Q5" s="83"/>
      <c r="R5" s="83"/>
      <c r="S5" s="83"/>
      <c r="T5" s="85"/>
    </row>
    <row r="6" spans="2:20" x14ac:dyDescent="0.55000000000000004">
      <c r="B6" s="86">
        <v>1</v>
      </c>
      <c r="C6" s="92" t="s">
        <v>73</v>
      </c>
      <c r="D6" s="93"/>
      <c r="E6" s="93"/>
      <c r="F6" s="93"/>
      <c r="G6" s="93"/>
      <c r="H6" s="104"/>
      <c r="I6" s="95" t="s">
        <v>74</v>
      </c>
      <c r="J6" s="95"/>
      <c r="K6" s="95"/>
      <c r="L6" s="95"/>
      <c r="O6" s="95"/>
      <c r="P6" s="95"/>
      <c r="Q6" s="95"/>
      <c r="R6" s="95"/>
      <c r="S6" s="95"/>
      <c r="T6" s="88"/>
    </row>
    <row r="7" spans="2:20" x14ac:dyDescent="0.55000000000000004">
      <c r="B7" s="86"/>
      <c r="C7" s="96"/>
      <c r="D7" s="93"/>
      <c r="E7" s="93"/>
      <c r="F7" s="93"/>
      <c r="G7" s="93"/>
      <c r="H7" s="104"/>
      <c r="I7" s="95"/>
      <c r="J7" s="95"/>
      <c r="K7" s="95"/>
      <c r="L7" s="95"/>
      <c r="O7" s="95"/>
      <c r="P7" s="95"/>
      <c r="Q7" s="95"/>
      <c r="R7" s="95"/>
      <c r="S7" s="95"/>
      <c r="T7" s="88"/>
    </row>
    <row r="8" spans="2:20" x14ac:dyDescent="0.55000000000000004">
      <c r="B8" s="86"/>
      <c r="C8" s="96"/>
      <c r="D8" s="93"/>
      <c r="E8" s="93"/>
      <c r="F8" s="93"/>
      <c r="G8" s="93"/>
      <c r="H8" s="104"/>
      <c r="I8" s="95"/>
      <c r="J8" s="95"/>
      <c r="K8" s="95"/>
      <c r="L8" s="95"/>
      <c r="O8" s="95"/>
      <c r="P8" s="95"/>
      <c r="Q8" s="95"/>
      <c r="R8" s="95"/>
      <c r="S8" s="95"/>
      <c r="T8" s="88"/>
    </row>
    <row r="9" spans="2:20" x14ac:dyDescent="0.55000000000000004">
      <c r="B9" s="86"/>
      <c r="C9" s="96"/>
      <c r="D9" s="93"/>
      <c r="E9" s="93"/>
      <c r="F9" s="93"/>
      <c r="G9" s="93"/>
      <c r="H9" s="104"/>
      <c r="I9" s="95"/>
      <c r="J9" s="95"/>
      <c r="K9" s="95"/>
      <c r="L9" s="95"/>
      <c r="O9" s="95"/>
      <c r="P9" s="95"/>
      <c r="Q9" s="95"/>
      <c r="R9" s="95"/>
      <c r="S9" s="95"/>
      <c r="T9" s="88"/>
    </row>
    <row r="10" spans="2:20" x14ac:dyDescent="0.55000000000000004">
      <c r="B10" s="86"/>
      <c r="C10" s="92"/>
      <c r="D10" s="93"/>
      <c r="E10" s="93"/>
      <c r="F10" s="93"/>
      <c r="G10" s="93"/>
      <c r="H10" s="104"/>
      <c r="I10" s="95"/>
      <c r="J10" s="95"/>
      <c r="K10" s="95"/>
      <c r="L10" s="95"/>
      <c r="O10" s="95"/>
      <c r="P10" s="95"/>
      <c r="Q10" s="95"/>
      <c r="R10" s="95"/>
      <c r="S10" s="95"/>
      <c r="T10" s="88"/>
    </row>
    <row r="11" spans="2:20" x14ac:dyDescent="0.55000000000000004">
      <c r="B11" s="86"/>
      <c r="C11" s="92"/>
      <c r="D11" s="93"/>
      <c r="E11" s="93"/>
      <c r="F11" s="93"/>
      <c r="G11" s="93"/>
      <c r="H11" s="104"/>
      <c r="I11" s="95"/>
      <c r="J11" s="95"/>
      <c r="K11" s="95"/>
      <c r="L11" s="95"/>
      <c r="O11" s="95"/>
      <c r="P11" s="95"/>
      <c r="Q11" s="95"/>
      <c r="R11" s="95"/>
      <c r="S11" s="95"/>
      <c r="T11" s="88"/>
    </row>
    <row r="12" spans="2:20" x14ac:dyDescent="0.55000000000000004">
      <c r="B12" s="86"/>
      <c r="C12" s="96"/>
      <c r="D12" s="93"/>
      <c r="E12" s="93"/>
      <c r="F12" s="93"/>
      <c r="G12" s="93"/>
      <c r="H12" s="104"/>
      <c r="I12" s="95"/>
      <c r="J12" s="95"/>
      <c r="K12" s="95"/>
      <c r="L12" s="95"/>
      <c r="O12" s="95"/>
      <c r="P12" s="95"/>
      <c r="Q12" s="95"/>
      <c r="R12" s="95"/>
      <c r="S12" s="95"/>
      <c r="T12" s="88"/>
    </row>
    <row r="13" spans="2:20" x14ac:dyDescent="0.55000000000000004">
      <c r="B13" s="86"/>
      <c r="C13" s="96"/>
      <c r="D13" s="93"/>
      <c r="E13" s="93"/>
      <c r="F13" s="93"/>
      <c r="G13" s="93"/>
      <c r="H13" s="104"/>
      <c r="I13" s="95"/>
      <c r="J13" s="95"/>
      <c r="K13" s="95"/>
      <c r="L13" s="95"/>
      <c r="O13" s="95"/>
      <c r="P13" s="95"/>
      <c r="Q13" s="95"/>
      <c r="R13" s="95"/>
      <c r="S13" s="95"/>
      <c r="T13" s="88"/>
    </row>
    <row r="14" spans="2:20" x14ac:dyDescent="0.55000000000000004">
      <c r="B14" s="86"/>
      <c r="C14" s="96"/>
      <c r="D14" s="93"/>
      <c r="E14" s="93"/>
      <c r="F14" s="93"/>
      <c r="G14" s="93"/>
      <c r="H14" s="104"/>
      <c r="I14" s="95"/>
      <c r="J14" s="95"/>
      <c r="K14" s="95"/>
      <c r="L14" s="95"/>
      <c r="O14" s="95"/>
      <c r="P14" s="95"/>
      <c r="Q14" s="95"/>
      <c r="R14" s="95"/>
      <c r="S14" s="95"/>
      <c r="T14" s="89"/>
    </row>
    <row r="15" spans="2:20" x14ac:dyDescent="0.55000000000000004">
      <c r="B15" s="86"/>
      <c r="C15" s="96"/>
      <c r="D15" s="93"/>
      <c r="E15" s="93"/>
      <c r="F15" s="93"/>
      <c r="G15" s="93"/>
      <c r="H15" s="104"/>
      <c r="I15" s="95"/>
      <c r="J15" s="95"/>
      <c r="K15" s="95"/>
      <c r="L15" s="95"/>
      <c r="O15" s="95"/>
      <c r="P15" s="95"/>
      <c r="Q15" s="95"/>
      <c r="R15" s="95"/>
      <c r="S15" s="95"/>
      <c r="T15" s="88"/>
    </row>
    <row r="16" spans="2:20" x14ac:dyDescent="0.55000000000000004">
      <c r="B16" s="90"/>
      <c r="D16" s="95"/>
      <c r="E16" s="94"/>
      <c r="F16" s="94"/>
      <c r="G16" s="94"/>
      <c r="H16" s="104"/>
      <c r="I16" s="95"/>
      <c r="J16" s="95"/>
      <c r="K16" s="95"/>
      <c r="L16" s="95"/>
      <c r="O16" s="95"/>
      <c r="P16" s="95"/>
      <c r="Q16" s="95"/>
      <c r="R16" s="95"/>
      <c r="S16" s="95"/>
      <c r="T16" s="88"/>
    </row>
    <row r="17" spans="2:20" x14ac:dyDescent="0.55000000000000004">
      <c r="B17" s="86"/>
      <c r="C17" s="97"/>
      <c r="D17" s="98"/>
      <c r="E17" s="94"/>
      <c r="F17" s="94"/>
      <c r="G17" s="94"/>
      <c r="H17" s="104"/>
      <c r="I17" s="95"/>
      <c r="J17" s="95"/>
      <c r="K17" s="95"/>
      <c r="L17" s="95"/>
      <c r="O17" s="95"/>
      <c r="P17" s="95"/>
      <c r="Q17" s="95"/>
      <c r="R17" s="95"/>
      <c r="S17" s="95"/>
      <c r="T17" s="88"/>
    </row>
    <row r="18" spans="2:20" x14ac:dyDescent="0.55000000000000004">
      <c r="B18" s="90"/>
      <c r="D18" s="95"/>
      <c r="E18" s="94"/>
      <c r="F18" s="94"/>
      <c r="G18" s="94"/>
      <c r="H18" s="104"/>
      <c r="I18" s="95"/>
      <c r="J18" s="95"/>
      <c r="K18" s="95"/>
      <c r="L18" s="95"/>
      <c r="O18" s="95"/>
      <c r="P18" s="95"/>
      <c r="Q18" s="95"/>
      <c r="R18" s="95"/>
      <c r="S18" s="95"/>
      <c r="T18" s="88"/>
    </row>
    <row r="19" spans="2:20" x14ac:dyDescent="0.55000000000000004">
      <c r="B19" s="90"/>
      <c r="D19" s="95"/>
      <c r="E19" s="94"/>
      <c r="F19" s="94"/>
      <c r="G19" s="94"/>
      <c r="H19" s="104"/>
      <c r="I19" s="95"/>
      <c r="J19" s="95"/>
      <c r="K19" s="95"/>
      <c r="L19" s="95"/>
      <c r="O19" s="95"/>
      <c r="P19" s="95"/>
      <c r="Q19" s="95"/>
      <c r="R19" s="95"/>
      <c r="S19" s="95"/>
      <c r="T19" s="88"/>
    </row>
    <row r="20" spans="2:20" x14ac:dyDescent="0.55000000000000004">
      <c r="B20" s="90"/>
      <c r="D20" s="95"/>
      <c r="E20" s="94"/>
      <c r="F20" s="94"/>
      <c r="G20" s="94"/>
      <c r="H20" s="104"/>
      <c r="I20" s="95"/>
      <c r="J20" s="95"/>
      <c r="K20" s="95"/>
      <c r="L20" s="95"/>
      <c r="O20" s="95"/>
      <c r="P20" s="95"/>
      <c r="Q20" s="95"/>
      <c r="R20" s="95"/>
      <c r="S20" s="95"/>
      <c r="T20" s="88"/>
    </row>
    <row r="21" spans="2:20" x14ac:dyDescent="0.55000000000000004">
      <c r="B21" s="90"/>
      <c r="D21" s="95"/>
      <c r="E21" s="94"/>
      <c r="F21" s="94"/>
      <c r="G21" s="94"/>
      <c r="H21" s="104"/>
      <c r="I21" s="95"/>
      <c r="J21" s="95"/>
      <c r="K21" s="95"/>
      <c r="L21" s="95"/>
      <c r="O21" s="95"/>
      <c r="P21" s="95"/>
      <c r="Q21" s="95"/>
      <c r="R21" s="95"/>
      <c r="S21" s="95"/>
      <c r="T21" s="88"/>
    </row>
    <row r="22" spans="2:20" x14ac:dyDescent="0.55000000000000004">
      <c r="B22" s="90"/>
      <c r="D22" s="95"/>
      <c r="E22" s="94"/>
      <c r="F22" s="94"/>
      <c r="G22" s="94"/>
      <c r="H22" s="104"/>
      <c r="I22" s="95"/>
      <c r="J22" s="95"/>
      <c r="K22" s="95"/>
      <c r="L22" s="95"/>
      <c r="O22" s="95"/>
      <c r="P22" s="95"/>
      <c r="Q22" s="95"/>
      <c r="R22" s="95"/>
      <c r="S22" s="95"/>
      <c r="T22" s="88"/>
    </row>
    <row r="23" spans="2:20" x14ac:dyDescent="0.55000000000000004">
      <c r="B23" s="90"/>
      <c r="D23" s="95"/>
      <c r="E23" s="94"/>
      <c r="F23" s="94"/>
      <c r="G23" s="94"/>
      <c r="H23" s="104"/>
      <c r="I23" s="95" t="s">
        <v>75</v>
      </c>
      <c r="J23" s="95"/>
      <c r="K23" s="95"/>
      <c r="L23" s="95"/>
      <c r="O23" s="95"/>
      <c r="P23" s="95"/>
      <c r="Q23" s="95"/>
      <c r="R23" s="95"/>
      <c r="S23" s="95"/>
      <c r="T23" s="88"/>
    </row>
    <row r="24" spans="2:20" x14ac:dyDescent="0.55000000000000004">
      <c r="B24" s="90"/>
      <c r="D24" s="95"/>
      <c r="E24" s="94"/>
      <c r="F24" s="94"/>
      <c r="G24" s="94"/>
      <c r="H24" s="104"/>
      <c r="I24" s="95"/>
      <c r="J24" s="95"/>
      <c r="K24" s="95"/>
      <c r="L24" s="95"/>
      <c r="O24" s="95"/>
      <c r="P24" s="95"/>
      <c r="Q24" s="95"/>
      <c r="R24" s="95"/>
      <c r="S24" s="95"/>
      <c r="T24" s="88"/>
    </row>
    <row r="25" spans="2:20" x14ac:dyDescent="0.55000000000000004">
      <c r="B25" s="90"/>
      <c r="D25" s="95"/>
      <c r="E25" s="94"/>
      <c r="F25" s="94"/>
      <c r="G25" s="94"/>
      <c r="H25" s="104"/>
      <c r="I25" s="95"/>
      <c r="J25" s="95"/>
      <c r="K25" s="95"/>
      <c r="L25" s="95"/>
      <c r="O25" s="95"/>
      <c r="P25" s="95"/>
      <c r="Q25" s="95"/>
      <c r="R25" s="95"/>
      <c r="S25" s="95"/>
      <c r="T25" s="88"/>
    </row>
    <row r="26" spans="2:20" x14ac:dyDescent="0.55000000000000004">
      <c r="B26" s="90"/>
      <c r="D26" s="95"/>
      <c r="E26" s="94"/>
      <c r="F26" s="94"/>
      <c r="G26" s="94"/>
      <c r="H26" s="104"/>
      <c r="I26" s="95"/>
      <c r="J26" s="95"/>
      <c r="K26" s="95"/>
      <c r="L26" s="95"/>
      <c r="O26" s="95"/>
      <c r="P26" s="95"/>
      <c r="Q26" s="95"/>
      <c r="R26" s="95"/>
      <c r="S26" s="95"/>
      <c r="T26" s="88"/>
    </row>
    <row r="27" spans="2:20" x14ac:dyDescent="0.55000000000000004">
      <c r="B27" s="90"/>
      <c r="D27" s="95"/>
      <c r="E27" s="94"/>
      <c r="F27" s="94"/>
      <c r="G27" s="94"/>
      <c r="H27" s="104"/>
      <c r="I27" s="95"/>
      <c r="J27" s="95"/>
      <c r="K27" s="95"/>
      <c r="L27" s="95"/>
      <c r="O27" s="95"/>
      <c r="P27" s="95"/>
      <c r="Q27" s="95"/>
      <c r="R27" s="95"/>
      <c r="S27" s="95"/>
      <c r="T27" s="88"/>
    </row>
    <row r="28" spans="2:20" x14ac:dyDescent="0.55000000000000004">
      <c r="B28" s="90"/>
      <c r="D28" s="95"/>
      <c r="E28" s="94"/>
      <c r="F28" s="94"/>
      <c r="G28" s="94"/>
      <c r="H28" s="104"/>
      <c r="I28" s="95"/>
      <c r="J28" s="95"/>
      <c r="K28" s="95"/>
      <c r="L28" s="95"/>
      <c r="O28" s="95"/>
      <c r="P28" s="95"/>
      <c r="Q28" s="95"/>
      <c r="R28" s="95"/>
      <c r="S28" s="95"/>
      <c r="T28" s="88"/>
    </row>
    <row r="29" spans="2:20" x14ac:dyDescent="0.55000000000000004">
      <c r="B29" s="90"/>
      <c r="D29" s="95"/>
      <c r="E29" s="94"/>
      <c r="F29" s="94"/>
      <c r="G29" s="94"/>
      <c r="H29" s="104"/>
      <c r="I29" s="95"/>
      <c r="J29" s="95"/>
      <c r="K29" s="95"/>
      <c r="L29" s="95"/>
      <c r="O29" s="95"/>
      <c r="P29" s="95"/>
      <c r="Q29" s="95"/>
      <c r="R29" s="95"/>
      <c r="S29" s="95"/>
      <c r="T29" s="88"/>
    </row>
    <row r="30" spans="2:20" x14ac:dyDescent="0.55000000000000004">
      <c r="B30" s="90"/>
      <c r="D30" s="95"/>
      <c r="E30" s="94"/>
      <c r="F30" s="94"/>
      <c r="G30" s="94"/>
      <c r="H30" s="104"/>
      <c r="I30" s="95"/>
      <c r="J30" s="95"/>
      <c r="K30" s="95"/>
      <c r="L30" s="95"/>
      <c r="O30" s="95"/>
      <c r="P30" s="95"/>
      <c r="Q30" s="95"/>
      <c r="R30" s="95"/>
      <c r="S30" s="95"/>
      <c r="T30" s="88"/>
    </row>
    <row r="31" spans="2:20" x14ac:dyDescent="0.55000000000000004">
      <c r="B31" s="90"/>
      <c r="D31" s="95"/>
      <c r="E31" s="94"/>
      <c r="F31" s="94"/>
      <c r="G31" s="94"/>
      <c r="H31" s="104"/>
      <c r="I31" s="95"/>
      <c r="J31" s="95"/>
      <c r="K31" s="95"/>
      <c r="L31" s="95"/>
      <c r="O31" s="95"/>
      <c r="P31" s="95"/>
      <c r="Q31" s="95"/>
      <c r="R31" s="95"/>
      <c r="S31" s="95"/>
      <c r="T31" s="88"/>
    </row>
    <row r="32" spans="2:20" x14ac:dyDescent="0.55000000000000004">
      <c r="B32" s="90"/>
      <c r="D32" s="95"/>
      <c r="E32" s="94"/>
      <c r="F32" s="94"/>
      <c r="G32" s="94"/>
      <c r="H32" s="104"/>
      <c r="I32" s="95"/>
      <c r="J32" s="95"/>
      <c r="K32" s="95"/>
      <c r="L32" s="95"/>
      <c r="O32" s="95"/>
      <c r="P32" s="95"/>
      <c r="Q32" s="95"/>
      <c r="R32" s="95"/>
      <c r="S32" s="95"/>
      <c r="T32" s="88"/>
    </row>
    <row r="33" spans="2:20" x14ac:dyDescent="0.55000000000000004">
      <c r="B33" s="90"/>
      <c r="D33" s="95"/>
      <c r="E33" s="94"/>
      <c r="F33" s="94"/>
      <c r="G33" s="94"/>
      <c r="H33" s="104"/>
      <c r="I33" s="95"/>
      <c r="J33" s="95"/>
      <c r="K33" s="95"/>
      <c r="L33" s="95"/>
      <c r="O33" s="95"/>
      <c r="P33" s="95"/>
      <c r="Q33" s="95"/>
      <c r="R33" s="95"/>
      <c r="S33" s="95"/>
      <c r="T33" s="88"/>
    </row>
    <row r="34" spans="2:20" x14ac:dyDescent="0.55000000000000004">
      <c r="B34" s="90"/>
      <c r="D34" s="95"/>
      <c r="E34" s="94"/>
      <c r="F34" s="94"/>
      <c r="G34" s="94"/>
      <c r="H34" s="104"/>
      <c r="I34" s="95"/>
      <c r="J34" s="95"/>
      <c r="K34" s="95"/>
      <c r="L34" s="95"/>
      <c r="O34" s="95"/>
      <c r="P34" s="95"/>
      <c r="Q34" s="95"/>
      <c r="R34" s="95"/>
      <c r="S34" s="95"/>
      <c r="T34" s="88"/>
    </row>
    <row r="35" spans="2:20" x14ac:dyDescent="0.55000000000000004">
      <c r="B35" s="90"/>
      <c r="D35" s="95"/>
      <c r="E35" s="94"/>
      <c r="F35" s="94"/>
      <c r="G35" s="94"/>
      <c r="H35" s="104"/>
      <c r="I35" s="95"/>
      <c r="J35" s="95"/>
      <c r="K35" s="95"/>
      <c r="L35" s="95"/>
      <c r="O35" s="95"/>
      <c r="P35" s="95"/>
      <c r="Q35" s="95"/>
      <c r="R35" s="95"/>
      <c r="S35" s="95"/>
      <c r="T35" s="88"/>
    </row>
    <row r="36" spans="2:20" x14ac:dyDescent="0.55000000000000004">
      <c r="B36" s="90"/>
      <c r="D36" s="95"/>
      <c r="E36" s="94"/>
      <c r="F36" s="94"/>
      <c r="G36" s="94"/>
      <c r="H36" s="104"/>
      <c r="I36" s="95"/>
      <c r="J36" s="95"/>
      <c r="K36" s="95"/>
      <c r="L36" s="95"/>
      <c r="O36" s="95"/>
      <c r="P36" s="95"/>
      <c r="Q36" s="95"/>
      <c r="R36" s="95"/>
      <c r="S36" s="95"/>
      <c r="T36" s="88"/>
    </row>
    <row r="37" spans="2:20" x14ac:dyDescent="0.55000000000000004">
      <c r="B37" s="90"/>
      <c r="D37" s="95"/>
      <c r="E37" s="94"/>
      <c r="F37" s="94"/>
      <c r="G37" s="94"/>
      <c r="H37" s="104"/>
      <c r="I37" s="95"/>
      <c r="J37" s="95"/>
      <c r="K37" s="95"/>
      <c r="L37" s="95"/>
      <c r="O37" s="95"/>
      <c r="P37" s="95"/>
      <c r="Q37" s="95"/>
      <c r="R37" s="95"/>
      <c r="S37" s="95"/>
      <c r="T37" s="88"/>
    </row>
    <row r="38" spans="2:20" x14ac:dyDescent="0.55000000000000004">
      <c r="B38" s="99"/>
      <c r="C38" s="100"/>
      <c r="D38" s="101"/>
      <c r="E38" s="101"/>
      <c r="F38" s="101"/>
      <c r="G38" s="101"/>
      <c r="H38" s="102"/>
      <c r="I38" s="101"/>
      <c r="J38" s="101"/>
      <c r="K38" s="101"/>
      <c r="L38" s="101"/>
      <c r="M38" s="101"/>
      <c r="N38" s="101"/>
      <c r="O38" s="101"/>
      <c r="P38" s="101"/>
      <c r="Q38" s="101"/>
      <c r="R38" s="101"/>
      <c r="S38" s="101"/>
      <c r="T38" s="102"/>
    </row>
    <row r="39" spans="2:20" x14ac:dyDescent="0.55000000000000004">
      <c r="B39" s="105"/>
      <c r="C39" s="106"/>
      <c r="D39" s="84"/>
      <c r="E39" s="84"/>
      <c r="F39" s="84"/>
      <c r="G39" s="84"/>
      <c r="H39" s="107"/>
      <c r="I39" s="84"/>
      <c r="J39" s="84"/>
      <c r="K39" s="84"/>
      <c r="L39" s="84"/>
      <c r="M39" s="84"/>
      <c r="N39" s="84"/>
      <c r="O39" s="84"/>
      <c r="P39" s="84"/>
      <c r="Q39" s="84"/>
      <c r="R39" s="84"/>
      <c r="S39" s="84"/>
      <c r="T39" s="107"/>
    </row>
    <row r="40" spans="2:20" x14ac:dyDescent="0.55000000000000004">
      <c r="B40" s="108">
        <v>2</v>
      </c>
      <c r="C40" s="92" t="s">
        <v>76</v>
      </c>
      <c r="H40" s="109"/>
      <c r="I40" s="87" t="s">
        <v>77</v>
      </c>
      <c r="T40" s="109"/>
    </row>
    <row r="41" spans="2:20" x14ac:dyDescent="0.55000000000000004">
      <c r="B41" s="108"/>
      <c r="H41" s="109"/>
      <c r="T41" s="109"/>
    </row>
    <row r="42" spans="2:20" x14ac:dyDescent="0.55000000000000004">
      <c r="B42" s="108"/>
      <c r="H42" s="109"/>
      <c r="I42" s="87" t="s">
        <v>78</v>
      </c>
      <c r="T42" s="109"/>
    </row>
    <row r="43" spans="2:20" x14ac:dyDescent="0.55000000000000004">
      <c r="B43" s="108"/>
      <c r="H43" s="109"/>
      <c r="T43" s="109"/>
    </row>
    <row r="44" spans="2:20" x14ac:dyDescent="0.55000000000000004">
      <c r="B44" s="108"/>
      <c r="H44" s="109"/>
      <c r="T44" s="109"/>
    </row>
    <row r="45" spans="2:20" x14ac:dyDescent="0.55000000000000004">
      <c r="B45" s="108"/>
      <c r="H45" s="109"/>
      <c r="T45" s="109"/>
    </row>
    <row r="46" spans="2:20" x14ac:dyDescent="0.55000000000000004">
      <c r="B46" s="108"/>
      <c r="H46" s="109"/>
      <c r="T46" s="109"/>
    </row>
    <row r="47" spans="2:20" x14ac:dyDescent="0.55000000000000004">
      <c r="B47" s="108"/>
      <c r="H47" s="109"/>
      <c r="T47" s="109"/>
    </row>
    <row r="48" spans="2:20" x14ac:dyDescent="0.55000000000000004">
      <c r="B48" s="108"/>
      <c r="H48" s="109"/>
      <c r="T48" s="109"/>
    </row>
    <row r="49" spans="2:20" x14ac:dyDescent="0.55000000000000004">
      <c r="B49" s="108"/>
      <c r="H49" s="109"/>
      <c r="T49" s="109"/>
    </row>
    <row r="50" spans="2:20" x14ac:dyDescent="0.55000000000000004">
      <c r="B50" s="108"/>
      <c r="H50" s="109"/>
      <c r="T50" s="109"/>
    </row>
    <row r="51" spans="2:20" x14ac:dyDescent="0.55000000000000004">
      <c r="B51" s="108"/>
      <c r="H51" s="109"/>
      <c r="T51" s="109"/>
    </row>
    <row r="52" spans="2:20" x14ac:dyDescent="0.55000000000000004">
      <c r="B52" s="108"/>
      <c r="H52" s="109"/>
      <c r="T52" s="109"/>
    </row>
    <row r="53" spans="2:20" x14ac:dyDescent="0.55000000000000004">
      <c r="B53" s="108"/>
      <c r="H53" s="109"/>
      <c r="T53" s="109"/>
    </row>
    <row r="54" spans="2:20" x14ac:dyDescent="0.55000000000000004">
      <c r="B54" s="108"/>
      <c r="H54" s="109"/>
      <c r="T54" s="109"/>
    </row>
    <row r="55" spans="2:20" x14ac:dyDescent="0.55000000000000004">
      <c r="B55" s="108"/>
      <c r="H55" s="109"/>
      <c r="T55" s="109"/>
    </row>
    <row r="56" spans="2:20" x14ac:dyDescent="0.55000000000000004">
      <c r="B56" s="108"/>
      <c r="H56" s="109"/>
      <c r="T56" s="109"/>
    </row>
    <row r="57" spans="2:20" x14ac:dyDescent="0.55000000000000004">
      <c r="B57" s="108"/>
      <c r="H57" s="109"/>
      <c r="T57" s="109"/>
    </row>
    <row r="58" spans="2:20" x14ac:dyDescent="0.55000000000000004">
      <c r="B58" s="108"/>
      <c r="H58" s="109"/>
      <c r="I58" s="87" t="s">
        <v>79</v>
      </c>
      <c r="T58" s="109"/>
    </row>
    <row r="59" spans="2:20" x14ac:dyDescent="0.55000000000000004">
      <c r="B59" s="108"/>
      <c r="H59" s="109"/>
      <c r="T59" s="109"/>
    </row>
    <row r="60" spans="2:20" x14ac:dyDescent="0.55000000000000004">
      <c r="B60" s="108"/>
      <c r="H60" s="109"/>
      <c r="T60" s="109"/>
    </row>
    <row r="61" spans="2:20" x14ac:dyDescent="0.55000000000000004">
      <c r="B61" s="108"/>
      <c r="H61" s="109"/>
      <c r="T61" s="109"/>
    </row>
    <row r="62" spans="2:20" x14ac:dyDescent="0.55000000000000004">
      <c r="B62" s="108"/>
      <c r="H62" s="109"/>
      <c r="T62" s="109"/>
    </row>
    <row r="63" spans="2:20" x14ac:dyDescent="0.55000000000000004">
      <c r="B63" s="108"/>
      <c r="H63" s="109"/>
      <c r="T63" s="109"/>
    </row>
    <row r="64" spans="2:20" x14ac:dyDescent="0.55000000000000004">
      <c r="B64" s="108"/>
      <c r="H64" s="109"/>
      <c r="T64" s="109"/>
    </row>
    <row r="65" spans="2:20" x14ac:dyDescent="0.55000000000000004">
      <c r="B65" s="108"/>
      <c r="H65" s="109"/>
      <c r="T65" s="109"/>
    </row>
    <row r="66" spans="2:20" x14ac:dyDescent="0.55000000000000004">
      <c r="B66" s="108"/>
      <c r="H66" s="109"/>
      <c r="T66" s="109"/>
    </row>
    <row r="67" spans="2:20" x14ac:dyDescent="0.55000000000000004">
      <c r="B67" s="108"/>
      <c r="H67" s="109"/>
      <c r="T67" s="109"/>
    </row>
    <row r="68" spans="2:20" x14ac:dyDescent="0.55000000000000004">
      <c r="B68" s="108"/>
      <c r="H68" s="109"/>
      <c r="T68" s="109"/>
    </row>
    <row r="69" spans="2:20" x14ac:dyDescent="0.55000000000000004">
      <c r="B69" s="108"/>
      <c r="H69" s="109"/>
      <c r="T69" s="109"/>
    </row>
    <row r="70" spans="2:20" x14ac:dyDescent="0.55000000000000004">
      <c r="B70" s="108"/>
      <c r="H70" s="109"/>
      <c r="T70" s="109"/>
    </row>
    <row r="71" spans="2:20" x14ac:dyDescent="0.55000000000000004">
      <c r="B71" s="108"/>
      <c r="H71" s="109"/>
      <c r="T71" s="109"/>
    </row>
    <row r="72" spans="2:20" x14ac:dyDescent="0.55000000000000004">
      <c r="B72" s="108"/>
      <c r="H72" s="109"/>
      <c r="T72" s="109"/>
    </row>
    <row r="73" spans="2:20" x14ac:dyDescent="0.55000000000000004">
      <c r="B73" s="108"/>
      <c r="H73" s="109"/>
      <c r="T73" s="109"/>
    </row>
    <row r="74" spans="2:20" x14ac:dyDescent="0.55000000000000004">
      <c r="B74" s="108"/>
      <c r="H74" s="109"/>
      <c r="T74" s="109"/>
    </row>
    <row r="75" spans="2:20" x14ac:dyDescent="0.55000000000000004">
      <c r="B75" s="108"/>
      <c r="H75" s="109"/>
      <c r="T75" s="109"/>
    </row>
    <row r="76" spans="2:20" x14ac:dyDescent="0.55000000000000004">
      <c r="B76" s="108"/>
      <c r="H76" s="109"/>
      <c r="T76" s="109"/>
    </row>
    <row r="77" spans="2:20" x14ac:dyDescent="0.55000000000000004">
      <c r="B77" s="108"/>
      <c r="H77" s="109"/>
      <c r="T77" s="109"/>
    </row>
    <row r="78" spans="2:20" x14ac:dyDescent="0.55000000000000004">
      <c r="B78" s="108"/>
      <c r="H78" s="109"/>
      <c r="T78" s="109"/>
    </row>
    <row r="79" spans="2:20" x14ac:dyDescent="0.55000000000000004">
      <c r="B79" s="108"/>
      <c r="H79" s="109"/>
      <c r="T79" s="109"/>
    </row>
    <row r="80" spans="2:20" x14ac:dyDescent="0.55000000000000004">
      <c r="B80" s="108"/>
      <c r="H80" s="109"/>
      <c r="T80" s="109"/>
    </row>
    <row r="81" spans="2:20" x14ac:dyDescent="0.55000000000000004">
      <c r="B81" s="108"/>
      <c r="H81" s="109"/>
      <c r="T81" s="109"/>
    </row>
    <row r="82" spans="2:20" x14ac:dyDescent="0.55000000000000004">
      <c r="B82" s="108"/>
      <c r="H82" s="109"/>
      <c r="T82" s="109"/>
    </row>
    <row r="83" spans="2:20" x14ac:dyDescent="0.55000000000000004">
      <c r="B83" s="108"/>
      <c r="H83" s="109"/>
      <c r="T83" s="109"/>
    </row>
    <row r="84" spans="2:20" x14ac:dyDescent="0.55000000000000004">
      <c r="B84" s="108"/>
      <c r="H84" s="109"/>
      <c r="T84" s="109"/>
    </row>
    <row r="85" spans="2:20" x14ac:dyDescent="0.55000000000000004">
      <c r="B85" s="108"/>
      <c r="H85" s="109"/>
      <c r="T85" s="109"/>
    </row>
    <row r="86" spans="2:20" x14ac:dyDescent="0.55000000000000004">
      <c r="B86" s="108"/>
      <c r="H86" s="109"/>
      <c r="T86" s="109"/>
    </row>
    <row r="87" spans="2:20" x14ac:dyDescent="0.55000000000000004">
      <c r="B87" s="108"/>
      <c r="H87" s="109"/>
      <c r="T87" s="109"/>
    </row>
    <row r="88" spans="2:20" x14ac:dyDescent="0.55000000000000004">
      <c r="B88" s="108"/>
      <c r="H88" s="109"/>
      <c r="T88" s="109"/>
    </row>
    <row r="89" spans="2:20" x14ac:dyDescent="0.55000000000000004">
      <c r="B89" s="108"/>
      <c r="H89" s="109"/>
      <c r="T89" s="109"/>
    </row>
    <row r="90" spans="2:20" x14ac:dyDescent="0.55000000000000004">
      <c r="B90" s="108"/>
      <c r="H90" s="109"/>
      <c r="T90" s="109"/>
    </row>
    <row r="91" spans="2:20" x14ac:dyDescent="0.55000000000000004">
      <c r="B91" s="108"/>
      <c r="H91" s="109"/>
      <c r="T91" s="109"/>
    </row>
    <row r="92" spans="2:20" x14ac:dyDescent="0.55000000000000004">
      <c r="B92" s="108"/>
      <c r="H92" s="109"/>
      <c r="T92" s="109"/>
    </row>
    <row r="93" spans="2:20" x14ac:dyDescent="0.55000000000000004">
      <c r="B93" s="108"/>
      <c r="H93" s="109"/>
      <c r="T93" s="109"/>
    </row>
    <row r="94" spans="2:20" x14ac:dyDescent="0.55000000000000004">
      <c r="B94" s="108"/>
      <c r="H94" s="109"/>
      <c r="T94" s="109"/>
    </row>
    <row r="95" spans="2:20" x14ac:dyDescent="0.55000000000000004">
      <c r="B95" s="108"/>
      <c r="H95" s="109"/>
      <c r="T95" s="109"/>
    </row>
    <row r="96" spans="2:20" x14ac:dyDescent="0.55000000000000004">
      <c r="B96" s="108"/>
      <c r="H96" s="109"/>
      <c r="T96" s="109"/>
    </row>
    <row r="97" spans="2:20" x14ac:dyDescent="0.55000000000000004">
      <c r="B97" s="108"/>
      <c r="H97" s="109"/>
      <c r="T97" s="109"/>
    </row>
    <row r="98" spans="2:20" x14ac:dyDescent="0.55000000000000004">
      <c r="B98" s="108"/>
      <c r="H98" s="109"/>
      <c r="T98" s="109"/>
    </row>
    <row r="99" spans="2:20" x14ac:dyDescent="0.55000000000000004">
      <c r="B99" s="108"/>
      <c r="H99" s="109"/>
      <c r="T99" s="109"/>
    </row>
    <row r="100" spans="2:20" x14ac:dyDescent="0.55000000000000004">
      <c r="B100" s="99"/>
      <c r="C100" s="100"/>
      <c r="D100" s="101"/>
      <c r="E100" s="101"/>
      <c r="F100" s="101"/>
      <c r="G100" s="101"/>
      <c r="H100" s="102"/>
      <c r="I100" s="101"/>
      <c r="J100" s="101"/>
      <c r="K100" s="101"/>
      <c r="L100" s="101"/>
      <c r="M100" s="101"/>
      <c r="N100" s="101"/>
      <c r="O100" s="101"/>
      <c r="P100" s="101"/>
      <c r="Q100" s="101"/>
      <c r="R100" s="101"/>
      <c r="S100" s="101"/>
      <c r="T100" s="102"/>
    </row>
  </sheetData>
  <sheetProtection algorithmName="SHA-512" hashValue="kYNIeAJMloNYAAXI/MZ6v5wAvLwE9kVN+AyONpCdfS2coCOtTOSz/EwoHWsYAIaQ+VI7q6RNv6+eB6P0MNb3cA==" saltValue="VpHNoXWpUqbzX9ZmBUdrIA==" spinCount="100000" sheet="1" objects="1" scenarios="1"/>
  <mergeCells count="2">
    <mergeCell ref="B3:H4"/>
    <mergeCell ref="I3:T4"/>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41B3AC"/>
  </sheetPr>
  <dimension ref="A1:I22"/>
  <sheetViews>
    <sheetView showGridLines="0" zoomScaleNormal="100" zoomScaleSheetLayoutView="100" workbookViewId="0">
      <selection activeCell="F6" sqref="F6:F10"/>
    </sheetView>
  </sheetViews>
  <sheetFormatPr defaultColWidth="9" defaultRowHeight="15" x14ac:dyDescent="0.55000000000000004"/>
  <cols>
    <col min="1" max="1" width="1.5" style="1" customWidth="1"/>
    <col min="2" max="2" width="2" style="1" customWidth="1"/>
    <col min="3" max="3" width="54.25" style="1" customWidth="1"/>
    <col min="4" max="4" width="8.6640625" style="1" customWidth="1"/>
    <col min="5" max="5" width="16.58203125" style="1" customWidth="1"/>
    <col min="6" max="6" width="10.08203125" style="1" customWidth="1"/>
    <col min="7" max="7" width="9.1640625" style="1" customWidth="1"/>
    <col min="8" max="8" width="2.33203125" style="1" customWidth="1"/>
    <col min="9" max="9" width="1.5" style="1" customWidth="1"/>
    <col min="10" max="16384" width="9" style="1"/>
  </cols>
  <sheetData>
    <row r="1" spans="1:9" ht="7.5" customHeight="1" x14ac:dyDescent="0.55000000000000004">
      <c r="A1" s="64"/>
      <c r="B1" s="64"/>
      <c r="C1" s="64"/>
      <c r="D1" s="64"/>
      <c r="E1" s="64"/>
      <c r="F1" s="64"/>
      <c r="G1" s="64"/>
      <c r="H1" s="64"/>
      <c r="I1" s="64"/>
    </row>
    <row r="2" spans="1:9" x14ac:dyDescent="0.55000000000000004">
      <c r="A2" s="64"/>
      <c r="I2" s="64"/>
    </row>
    <row r="3" spans="1:9" ht="80" customHeight="1" x14ac:dyDescent="0.55000000000000004">
      <c r="A3" s="64"/>
      <c r="C3" s="112" t="s">
        <v>81</v>
      </c>
      <c r="D3" s="112"/>
      <c r="E3" s="113"/>
      <c r="F3" s="113"/>
      <c r="G3" s="113"/>
      <c r="I3" s="64"/>
    </row>
    <row r="4" spans="1:9" ht="15" customHeight="1" x14ac:dyDescent="0.55000000000000004">
      <c r="A4" s="64"/>
      <c r="C4" s="69"/>
      <c r="D4" s="69"/>
      <c r="E4" s="70"/>
      <c r="F4" s="70"/>
      <c r="G4" s="70"/>
      <c r="I4" s="64"/>
    </row>
    <row r="5" spans="1:9" ht="22.5" customHeight="1" x14ac:dyDescent="0.55000000000000004">
      <c r="A5" s="64"/>
      <c r="C5" s="116" t="s">
        <v>58</v>
      </c>
      <c r="D5" s="117"/>
      <c r="E5" s="118"/>
      <c r="F5" s="74" t="s">
        <v>59</v>
      </c>
      <c r="I5" s="64"/>
    </row>
    <row r="6" spans="1:9" ht="33" customHeight="1" x14ac:dyDescent="0.55000000000000004">
      <c r="A6" s="64"/>
      <c r="C6" s="119" t="s">
        <v>69</v>
      </c>
      <c r="D6" s="120"/>
      <c r="E6" s="121"/>
      <c r="F6" s="68"/>
      <c r="G6" s="1" t="s">
        <v>0</v>
      </c>
      <c r="I6" s="64"/>
    </row>
    <row r="7" spans="1:9" ht="33" customHeight="1" x14ac:dyDescent="0.55000000000000004">
      <c r="A7" s="64"/>
      <c r="C7" s="119" t="s">
        <v>66</v>
      </c>
      <c r="D7" s="120"/>
      <c r="E7" s="121"/>
      <c r="F7" s="68"/>
      <c r="G7" s="1" t="s">
        <v>1</v>
      </c>
      <c r="I7" s="64"/>
    </row>
    <row r="8" spans="1:9" ht="33" customHeight="1" x14ac:dyDescent="0.55000000000000004">
      <c r="A8" s="64"/>
      <c r="C8" s="119" t="s">
        <v>70</v>
      </c>
      <c r="D8" s="120"/>
      <c r="E8" s="121"/>
      <c r="F8" s="68"/>
      <c r="G8" s="1" t="s">
        <v>1</v>
      </c>
      <c r="I8" s="64"/>
    </row>
    <row r="9" spans="1:9" ht="33" customHeight="1" x14ac:dyDescent="0.55000000000000004">
      <c r="A9" s="64"/>
      <c r="C9" s="119" t="s">
        <v>67</v>
      </c>
      <c r="D9" s="120"/>
      <c r="E9" s="121"/>
      <c r="F9" s="68"/>
      <c r="G9" s="1" t="s">
        <v>1</v>
      </c>
      <c r="I9" s="64"/>
    </row>
    <row r="10" spans="1:9" ht="33" customHeight="1" x14ac:dyDescent="0.55000000000000004">
      <c r="A10" s="64"/>
      <c r="C10" s="119" t="s">
        <v>68</v>
      </c>
      <c r="D10" s="120"/>
      <c r="E10" s="121"/>
      <c r="F10" s="68"/>
      <c r="G10" s="1" t="s">
        <v>0</v>
      </c>
      <c r="I10" s="64"/>
    </row>
    <row r="11" spans="1:9" hidden="1" x14ac:dyDescent="0.55000000000000004">
      <c r="A11" s="64"/>
      <c r="I11" s="64"/>
    </row>
    <row r="12" spans="1:9" hidden="1" x14ac:dyDescent="0.55000000000000004">
      <c r="A12" s="64"/>
      <c r="I12" s="64"/>
    </row>
    <row r="13" spans="1:9" hidden="1" x14ac:dyDescent="0.55000000000000004">
      <c r="A13" s="64"/>
      <c r="I13" s="64"/>
    </row>
    <row r="14" spans="1:9" hidden="1" x14ac:dyDescent="0.55000000000000004">
      <c r="A14" s="64"/>
      <c r="I14" s="64"/>
    </row>
    <row r="15" spans="1:9" hidden="1" x14ac:dyDescent="0.55000000000000004">
      <c r="A15" s="64"/>
      <c r="C15" s="65" t="s">
        <v>2</v>
      </c>
      <c r="D15" s="72"/>
      <c r="E15" s="114">
        <v>21000</v>
      </c>
      <c r="F15" s="115"/>
      <c r="I15" s="64"/>
    </row>
    <row r="16" spans="1:9" ht="8.5" customHeight="1" x14ac:dyDescent="0.55000000000000004">
      <c r="A16" s="64"/>
      <c r="C16" s="66"/>
      <c r="D16" s="66"/>
      <c r="E16" s="67"/>
      <c r="F16" s="67"/>
      <c r="I16" s="64"/>
    </row>
    <row r="17" spans="1:9" ht="25.5" customHeight="1" x14ac:dyDescent="0.55000000000000004">
      <c r="A17" s="64"/>
      <c r="C17" s="77" t="s">
        <v>65</v>
      </c>
      <c r="D17" s="111" t="s">
        <v>60</v>
      </c>
      <c r="E17" s="111"/>
      <c r="F17" s="111"/>
      <c r="G17" s="73"/>
      <c r="I17" s="64"/>
    </row>
    <row r="18" spans="1:9" ht="12.5" customHeight="1" x14ac:dyDescent="0.55000000000000004">
      <c r="A18" s="64"/>
      <c r="C18" s="71"/>
      <c r="D18" s="75"/>
      <c r="E18" s="75"/>
      <c r="F18" s="75"/>
      <c r="G18" s="73"/>
      <c r="I18" s="64"/>
    </row>
    <row r="19" spans="1:9" x14ac:dyDescent="0.55000000000000004">
      <c r="A19" s="64"/>
      <c r="C19" s="66"/>
      <c r="D19" s="66"/>
      <c r="E19" s="67"/>
      <c r="F19" s="67"/>
      <c r="I19" s="64"/>
    </row>
    <row r="20" spans="1:9" ht="7.5" customHeight="1" x14ac:dyDescent="0.55000000000000004">
      <c r="A20" s="64"/>
      <c r="B20" s="64"/>
      <c r="C20" s="64"/>
      <c r="D20" s="64"/>
      <c r="E20" s="64"/>
      <c r="F20" s="64"/>
      <c r="G20" s="64"/>
      <c r="H20" s="64"/>
      <c r="I20" s="64"/>
    </row>
    <row r="22" spans="1:9" x14ac:dyDescent="0.55000000000000004">
      <c r="C22" s="32"/>
      <c r="D22" s="32"/>
    </row>
  </sheetData>
  <sheetProtection algorithmName="SHA-512" hashValue="k2OsUVzU7P2gVuQD4MCbFVreBeiLcwEHvaUNGZk0Kxeen/aXMEzNU4qDfCzZ/VywkNk+ERRnRoAdk0IliH/VTw==" saltValue="hxLlTLqgas7eZ8+4QLcYNQ==" spinCount="100000" sheet="1" objects="1" scenarios="1"/>
  <mergeCells count="9">
    <mergeCell ref="D17:F17"/>
    <mergeCell ref="C3:G3"/>
    <mergeCell ref="E15:F15"/>
    <mergeCell ref="C5:E5"/>
    <mergeCell ref="C6:E6"/>
    <mergeCell ref="C7:E7"/>
    <mergeCell ref="C8:E8"/>
    <mergeCell ref="C9:E9"/>
    <mergeCell ref="C10:E10"/>
  </mergeCells>
  <phoneticPr fontId="3"/>
  <conditionalFormatting sqref="D17">
    <cfRule type="expression" dxfId="7" priority="1">
      <formula>OR($F$6:$F$10="")</formula>
    </cfRule>
  </conditionalFormatting>
  <conditionalFormatting sqref="F6">
    <cfRule type="expression" dxfId="6" priority="6">
      <formula>$F$6=""</formula>
    </cfRule>
  </conditionalFormatting>
  <conditionalFormatting sqref="F7">
    <cfRule type="expression" dxfId="5" priority="7">
      <formula>$F$7=""</formula>
    </cfRule>
  </conditionalFormatting>
  <conditionalFormatting sqref="F8">
    <cfRule type="expression" dxfId="4" priority="5">
      <formula>$F$8=""</formula>
    </cfRule>
  </conditionalFormatting>
  <conditionalFormatting sqref="F9">
    <cfRule type="expression" dxfId="3" priority="4">
      <formula>$F$9=""</formula>
    </cfRule>
  </conditionalFormatting>
  <conditionalFormatting sqref="F10">
    <cfRule type="expression" dxfId="2" priority="3">
      <formula>$F$10=""</formula>
    </cfRule>
  </conditionalFormatting>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41B3AC"/>
  </sheetPr>
  <dimension ref="A1:I36"/>
  <sheetViews>
    <sheetView showGridLines="0" zoomScale="85" zoomScaleNormal="85" zoomScaleSheetLayoutView="70" workbookViewId="0">
      <selection activeCell="F38" sqref="F38"/>
    </sheetView>
  </sheetViews>
  <sheetFormatPr defaultColWidth="9" defaultRowHeight="15" x14ac:dyDescent="0.55000000000000004"/>
  <cols>
    <col min="1" max="1" width="1.83203125" style="31" customWidth="1"/>
    <col min="2" max="2" width="0.83203125" style="31" customWidth="1"/>
    <col min="3" max="3" width="14.4140625" style="31" customWidth="1"/>
    <col min="4" max="6" width="20" style="31" customWidth="1"/>
    <col min="7" max="7" width="15.33203125" style="31" customWidth="1"/>
    <col min="8" max="8" width="0.83203125" style="31" customWidth="1"/>
    <col min="9" max="9" width="1.83203125" style="31" customWidth="1"/>
    <col min="10" max="10" width="1.75" style="31" customWidth="1"/>
    <col min="11" max="20" width="15.4140625" style="31" customWidth="1"/>
    <col min="21" max="16384" width="9" style="31"/>
  </cols>
  <sheetData>
    <row r="1" spans="1:9" ht="13" customHeight="1" x14ac:dyDescent="0.55000000000000004">
      <c r="A1" s="33"/>
      <c r="B1" s="33"/>
      <c r="C1" s="33"/>
      <c r="D1" s="33"/>
      <c r="E1" s="33"/>
      <c r="F1" s="33"/>
      <c r="G1" s="33"/>
      <c r="H1" s="33"/>
      <c r="I1" s="33"/>
    </row>
    <row r="2" spans="1:9" x14ac:dyDescent="0.55000000000000004">
      <c r="A2" s="33"/>
      <c r="C2" s="34"/>
      <c r="D2" s="34"/>
      <c r="E2" s="34"/>
      <c r="F2" s="34"/>
      <c r="G2" s="34"/>
      <c r="H2" s="34"/>
      <c r="I2" s="33"/>
    </row>
    <row r="3" spans="1:9" ht="64" customHeight="1" x14ac:dyDescent="0.55000000000000004">
      <c r="A3" s="33"/>
      <c r="C3" s="112" t="s">
        <v>82</v>
      </c>
      <c r="D3" s="113"/>
      <c r="E3" s="113"/>
      <c r="F3" s="113"/>
      <c r="G3" s="113"/>
      <c r="H3" s="34"/>
      <c r="I3" s="33"/>
    </row>
    <row r="4" spans="1:9" ht="6" customHeight="1" x14ac:dyDescent="0.55000000000000004">
      <c r="A4" s="33"/>
      <c r="C4" s="34"/>
      <c r="D4" s="43"/>
      <c r="E4" s="42"/>
      <c r="F4" s="43"/>
      <c r="G4" s="34"/>
      <c r="H4" s="34"/>
      <c r="I4" s="33"/>
    </row>
    <row r="5" spans="1:9" ht="41.5" customHeight="1" x14ac:dyDescent="0.55000000000000004">
      <c r="A5" s="33"/>
      <c r="C5" s="34"/>
      <c r="D5" s="122" t="s">
        <v>80</v>
      </c>
      <c r="E5" s="122"/>
      <c r="F5" s="122"/>
      <c r="G5" s="34"/>
      <c r="H5" s="34"/>
      <c r="I5" s="33"/>
    </row>
    <row r="6" spans="1:9" ht="33" customHeight="1" x14ac:dyDescent="0.55000000000000004">
      <c r="A6" s="33"/>
      <c r="C6" s="34"/>
      <c r="D6" s="76" t="s">
        <v>61</v>
      </c>
      <c r="E6" s="40" t="e">
        <f>G21</f>
        <v>#DIV/0!</v>
      </c>
      <c r="F6" s="34" t="s">
        <v>3</v>
      </c>
      <c r="G6" s="34"/>
      <c r="H6" s="34"/>
      <c r="I6" s="33"/>
    </row>
    <row r="7" spans="1:9" ht="24.5" x14ac:dyDescent="0.55000000000000004">
      <c r="A7" s="33"/>
      <c r="C7" s="34"/>
      <c r="D7" s="76" t="s">
        <v>62</v>
      </c>
      <c r="E7" s="41" t="e">
        <f>G26</f>
        <v>#DIV/0!</v>
      </c>
      <c r="F7" s="34" t="s">
        <v>4</v>
      </c>
      <c r="G7" s="34"/>
      <c r="H7" s="34"/>
      <c r="I7" s="33"/>
    </row>
    <row r="8" spans="1:9" ht="25.5" customHeight="1" x14ac:dyDescent="0.55000000000000004">
      <c r="A8" s="33"/>
      <c r="C8" s="34"/>
      <c r="D8" s="123" t="s">
        <v>64</v>
      </c>
      <c r="E8" s="123"/>
      <c r="F8" s="123"/>
      <c r="G8" s="34"/>
      <c r="H8" s="34"/>
      <c r="I8" s="33"/>
    </row>
    <row r="9" spans="1:9" ht="45" customHeight="1" x14ac:dyDescent="0.55000000000000004">
      <c r="A9" s="33"/>
      <c r="C9" s="34"/>
      <c r="D9" s="34"/>
      <c r="E9" s="39"/>
      <c r="F9" s="34"/>
      <c r="G9" s="34"/>
      <c r="H9" s="34"/>
      <c r="I9" s="33"/>
    </row>
    <row r="10" spans="1:9" ht="17" customHeight="1" x14ac:dyDescent="0.55000000000000004">
      <c r="A10" s="33"/>
      <c r="C10" s="78" t="s">
        <v>63</v>
      </c>
      <c r="D10" s="34"/>
      <c r="E10" s="34"/>
      <c r="F10" s="34"/>
      <c r="G10" s="34"/>
      <c r="H10" s="34"/>
      <c r="I10" s="33"/>
    </row>
    <row r="11" spans="1:9" ht="10.5" customHeight="1" x14ac:dyDescent="0.55000000000000004">
      <c r="A11" s="33"/>
      <c r="B11" s="33"/>
      <c r="C11" s="33"/>
      <c r="D11" s="33"/>
      <c r="E11" s="33"/>
      <c r="F11" s="33"/>
      <c r="G11" s="33"/>
      <c r="H11" s="33"/>
      <c r="I11" s="33"/>
    </row>
    <row r="12" spans="1:9" x14ac:dyDescent="0.55000000000000004">
      <c r="A12" s="33"/>
      <c r="C12" s="44" t="s">
        <v>5</v>
      </c>
      <c r="D12" s="34"/>
      <c r="E12" s="34"/>
      <c r="F12" s="34"/>
      <c r="G12" s="34"/>
      <c r="H12" s="34"/>
      <c r="I12" s="33"/>
    </row>
    <row r="13" spans="1:9" x14ac:dyDescent="0.55000000000000004">
      <c r="A13" s="33"/>
      <c r="C13" s="62" t="s">
        <v>6</v>
      </c>
      <c r="D13" s="45"/>
      <c r="E13" s="46" t="s">
        <v>7</v>
      </c>
      <c r="F13" s="46" t="s">
        <v>8</v>
      </c>
      <c r="G13" s="46" t="s">
        <v>9</v>
      </c>
      <c r="H13" s="35"/>
      <c r="I13" s="33"/>
    </row>
    <row r="14" spans="1:9" x14ac:dyDescent="0.55000000000000004">
      <c r="A14" s="33"/>
      <c r="C14" s="47" t="s">
        <v>10</v>
      </c>
      <c r="D14" s="48"/>
      <c r="E14" s="49">
        <f>SUM(データ集計!C$11:C$22)</f>
        <v>0</v>
      </c>
      <c r="F14" s="49" t="e">
        <f>SUM(データ集計!N$11:N$22)</f>
        <v>#DIV/0!</v>
      </c>
      <c r="G14" s="49" t="e">
        <f>E14-F14</f>
        <v>#DIV/0!</v>
      </c>
      <c r="H14" s="36"/>
      <c r="I14" s="33"/>
    </row>
    <row r="15" spans="1:9" x14ac:dyDescent="0.55000000000000004">
      <c r="A15" s="33"/>
      <c r="C15" s="50" t="s">
        <v>11</v>
      </c>
      <c r="D15" s="51"/>
      <c r="E15" s="52">
        <f>SUM(データ集計!D$11:D$22)</f>
        <v>0</v>
      </c>
      <c r="F15" s="52" t="e">
        <f>SUM(データ集計!O$11:O$22)</f>
        <v>#DIV/0!</v>
      </c>
      <c r="G15" s="52" t="e">
        <f t="shared" ref="G15:G20" si="0">E15-F15</f>
        <v>#DIV/0!</v>
      </c>
      <c r="H15" s="36"/>
      <c r="I15" s="33"/>
    </row>
    <row r="16" spans="1:9" x14ac:dyDescent="0.55000000000000004">
      <c r="A16" s="33"/>
      <c r="C16" s="50" t="s">
        <v>12</v>
      </c>
      <c r="D16" s="51"/>
      <c r="E16" s="52">
        <f>SUM(データ集計!E$11:E$22)</f>
        <v>0</v>
      </c>
      <c r="F16" s="52" t="e">
        <f>SUM(データ集計!P$11:P$22)</f>
        <v>#DIV/0!</v>
      </c>
      <c r="G16" s="52" t="e">
        <f t="shared" si="0"/>
        <v>#DIV/0!</v>
      </c>
      <c r="H16" s="36"/>
      <c r="I16" s="33"/>
    </row>
    <row r="17" spans="1:9" x14ac:dyDescent="0.55000000000000004">
      <c r="A17" s="33"/>
      <c r="C17" s="50" t="s">
        <v>13</v>
      </c>
      <c r="D17" s="51"/>
      <c r="E17" s="52">
        <f>SUM(データ集計!F$11:F$22)</f>
        <v>0</v>
      </c>
      <c r="F17" s="52" t="e">
        <f>SUM(データ集計!Q$11:Q$22)</f>
        <v>#DIV/0!</v>
      </c>
      <c r="G17" s="52" t="e">
        <f t="shared" si="0"/>
        <v>#DIV/0!</v>
      </c>
      <c r="H17" s="36"/>
      <c r="I17" s="33"/>
    </row>
    <row r="18" spans="1:9" x14ac:dyDescent="0.55000000000000004">
      <c r="A18" s="33"/>
      <c r="C18" s="50" t="s">
        <v>14</v>
      </c>
      <c r="D18" s="51"/>
      <c r="E18" s="52">
        <f>SUM(データ集計!G$11:G$22)</f>
        <v>0</v>
      </c>
      <c r="F18" s="52" t="e">
        <f>SUM(データ集計!R$11:R$22)</f>
        <v>#DIV/0!</v>
      </c>
      <c r="G18" s="52" t="e">
        <f t="shared" si="0"/>
        <v>#DIV/0!</v>
      </c>
      <c r="H18" s="36"/>
      <c r="I18" s="33"/>
    </row>
    <row r="19" spans="1:9" x14ac:dyDescent="0.55000000000000004">
      <c r="A19" s="33"/>
      <c r="C19" s="50" t="s">
        <v>15</v>
      </c>
      <c r="D19" s="51"/>
      <c r="E19" s="52">
        <f>SUM(データ集計!H$11:H$22)</f>
        <v>0</v>
      </c>
      <c r="F19" s="52">
        <f>SUM(データ集計!S$11:S$22)</f>
        <v>0</v>
      </c>
      <c r="G19" s="52">
        <f t="shared" si="0"/>
        <v>0</v>
      </c>
      <c r="H19" s="36"/>
      <c r="I19" s="33"/>
    </row>
    <row r="20" spans="1:9" ht="15.5" thickBot="1" x14ac:dyDescent="0.6">
      <c r="A20" s="33"/>
      <c r="C20" s="53" t="s">
        <v>16</v>
      </c>
      <c r="D20" s="54"/>
      <c r="E20" s="55">
        <f>SUM(データ集計!I$11:I$22)</f>
        <v>0</v>
      </c>
      <c r="F20" s="55">
        <f>SUM(データ集計!T$11:T$22)</f>
        <v>0</v>
      </c>
      <c r="G20" s="55">
        <f t="shared" si="0"/>
        <v>0</v>
      </c>
      <c r="H20" s="36"/>
      <c r="I20" s="33"/>
    </row>
    <row r="21" spans="1:9" x14ac:dyDescent="0.55000000000000004">
      <c r="A21" s="33"/>
      <c r="C21" s="56" t="s">
        <v>17</v>
      </c>
      <c r="D21" s="34"/>
      <c r="E21" s="34"/>
      <c r="F21" s="34"/>
      <c r="G21" s="37" t="e">
        <f>SUM(G14:G20)</f>
        <v>#DIV/0!</v>
      </c>
      <c r="H21" s="37"/>
      <c r="I21" s="33"/>
    </row>
    <row r="22" spans="1:9" x14ac:dyDescent="0.55000000000000004">
      <c r="A22" s="33"/>
      <c r="C22" s="34"/>
      <c r="D22" s="34"/>
      <c r="E22" s="34"/>
      <c r="F22" s="34"/>
      <c r="G22" s="34"/>
      <c r="H22" s="34"/>
      <c r="I22" s="33"/>
    </row>
    <row r="23" spans="1:9" x14ac:dyDescent="0.55000000000000004">
      <c r="A23" s="33"/>
      <c r="C23" s="44" t="s">
        <v>18</v>
      </c>
      <c r="D23" s="34"/>
      <c r="E23" s="34"/>
      <c r="F23" s="34"/>
      <c r="G23" s="34"/>
      <c r="H23" s="34"/>
      <c r="I23" s="33"/>
    </row>
    <row r="24" spans="1:9" x14ac:dyDescent="0.55000000000000004">
      <c r="A24" s="33"/>
      <c r="C24" s="45"/>
      <c r="D24" s="45"/>
      <c r="E24" s="46" t="s">
        <v>7</v>
      </c>
      <c r="F24" s="46" t="s">
        <v>8</v>
      </c>
      <c r="G24" s="46" t="s">
        <v>9</v>
      </c>
      <c r="H24" s="34"/>
      <c r="I24" s="33"/>
    </row>
    <row r="25" spans="1:9" x14ac:dyDescent="0.55000000000000004">
      <c r="A25" s="33"/>
      <c r="C25" s="48" t="s">
        <v>19</v>
      </c>
      <c r="D25" s="48"/>
      <c r="E25" s="57" t="e">
        <f>SUM(データ集計!$C$30:$C$41)</f>
        <v>#DIV/0!</v>
      </c>
      <c r="F25" s="57" t="e">
        <f>SUM(データ集計!$N$30:$N$41)</f>
        <v>#DIV/0!</v>
      </c>
      <c r="G25" s="58" t="e">
        <f t="shared" ref="G25:G26" si="1">E25-F25</f>
        <v>#DIV/0!</v>
      </c>
      <c r="H25" s="38"/>
      <c r="I25" s="33"/>
    </row>
    <row r="26" spans="1:9" x14ac:dyDescent="0.55000000000000004">
      <c r="A26" s="33"/>
      <c r="C26" s="59" t="s">
        <v>20</v>
      </c>
      <c r="D26" s="59"/>
      <c r="E26" s="60" t="e">
        <f>SUM(データ集計!$D$30:$D$41)</f>
        <v>#DIV/0!</v>
      </c>
      <c r="F26" s="60" t="e">
        <f>SUM(データ集計!$O$30:$O$41)</f>
        <v>#DIV/0!</v>
      </c>
      <c r="G26" s="61" t="e">
        <f t="shared" si="1"/>
        <v>#DIV/0!</v>
      </c>
      <c r="H26" s="38"/>
      <c r="I26" s="33"/>
    </row>
    <row r="27" spans="1:9" x14ac:dyDescent="0.55000000000000004">
      <c r="A27" s="33"/>
      <c r="C27" s="34"/>
      <c r="D27" s="34"/>
      <c r="E27" s="63"/>
      <c r="F27" s="63"/>
      <c r="G27" s="38"/>
      <c r="H27" s="38"/>
      <c r="I27" s="33"/>
    </row>
    <row r="28" spans="1:9" x14ac:dyDescent="0.55000000000000004">
      <c r="A28" s="33"/>
      <c r="C28" s="34"/>
      <c r="D28" s="34"/>
      <c r="E28" s="63"/>
      <c r="F28" s="63"/>
      <c r="G28" s="38"/>
      <c r="H28" s="38"/>
      <c r="I28" s="33"/>
    </row>
    <row r="29" spans="1:9" x14ac:dyDescent="0.55000000000000004">
      <c r="A29" s="33"/>
      <c r="C29" s="34"/>
      <c r="D29" s="34"/>
      <c r="E29" s="63"/>
      <c r="F29" s="63"/>
      <c r="G29" s="38"/>
      <c r="H29" s="38"/>
      <c r="I29" s="33"/>
    </row>
    <row r="30" spans="1:9" x14ac:dyDescent="0.55000000000000004">
      <c r="A30" s="33"/>
      <c r="C30" s="34"/>
      <c r="D30" s="34"/>
      <c r="E30" s="63"/>
      <c r="F30" s="63"/>
      <c r="G30" s="38"/>
      <c r="H30" s="38"/>
      <c r="I30" s="33"/>
    </row>
    <row r="31" spans="1:9" x14ac:dyDescent="0.55000000000000004">
      <c r="A31" s="33"/>
      <c r="C31" s="34"/>
      <c r="D31" s="34"/>
      <c r="E31" s="63"/>
      <c r="F31" s="63"/>
      <c r="G31" s="38"/>
      <c r="H31" s="38"/>
      <c r="I31" s="33"/>
    </row>
    <row r="32" spans="1:9" x14ac:dyDescent="0.55000000000000004">
      <c r="A32" s="33"/>
      <c r="C32" s="34"/>
      <c r="D32" s="34"/>
      <c r="E32" s="63"/>
      <c r="F32" s="63"/>
      <c r="G32" s="38"/>
      <c r="H32" s="38"/>
      <c r="I32" s="33"/>
    </row>
    <row r="33" spans="1:9" x14ac:dyDescent="0.55000000000000004">
      <c r="A33" s="33"/>
      <c r="C33" s="34"/>
      <c r="D33" s="34"/>
      <c r="E33" s="63"/>
      <c r="F33" s="63"/>
      <c r="G33" s="38"/>
      <c r="H33" s="38"/>
      <c r="I33" s="33"/>
    </row>
    <row r="34" spans="1:9" x14ac:dyDescent="0.55000000000000004">
      <c r="A34" s="33"/>
      <c r="C34" s="34"/>
      <c r="D34" s="34"/>
      <c r="E34" s="63"/>
      <c r="F34" s="63"/>
      <c r="G34" s="38"/>
      <c r="H34" s="38"/>
      <c r="I34" s="33"/>
    </row>
    <row r="35" spans="1:9" x14ac:dyDescent="0.55000000000000004">
      <c r="A35" s="33"/>
      <c r="C35" s="34"/>
      <c r="D35" s="34"/>
      <c r="E35" s="63"/>
      <c r="F35" s="63"/>
      <c r="G35" s="38"/>
      <c r="H35" s="38"/>
      <c r="I35" s="33"/>
    </row>
    <row r="36" spans="1:9" ht="13" customHeight="1" x14ac:dyDescent="0.55000000000000004">
      <c r="A36" s="33"/>
      <c r="B36" s="33"/>
      <c r="C36" s="33"/>
      <c r="D36" s="33"/>
      <c r="E36" s="33"/>
      <c r="F36" s="33"/>
      <c r="G36" s="33"/>
      <c r="H36" s="33"/>
      <c r="I36" s="33"/>
    </row>
  </sheetData>
  <mergeCells count="3">
    <mergeCell ref="D5:F5"/>
    <mergeCell ref="D8:F8"/>
    <mergeCell ref="C3:G3"/>
  </mergeCells>
  <phoneticPr fontId="3"/>
  <conditionalFormatting sqref="E6:E7">
    <cfRule type="expression" dxfId="1" priority="3">
      <formula>$E6&gt;0</formula>
    </cfRule>
    <cfRule type="expression" dxfId="0" priority="4">
      <formula>$E6&lt;0</formula>
    </cfRule>
  </conditionalFormatting>
  <pageMargins left="0.7" right="0.7" top="0.75" bottom="0.75" header="0.3" footer="0.3"/>
  <pageSetup paperSize="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499984740745262"/>
  </sheetPr>
  <dimension ref="A2:U43"/>
  <sheetViews>
    <sheetView showGridLines="0" zoomScale="55" zoomScaleNormal="55" workbookViewId="0">
      <pane ySplit="4" topLeftCell="A5" activePane="bottomLeft" state="frozen"/>
      <selection activeCell="G17" sqref="G17"/>
      <selection pane="bottomLeft" activeCell="G20" sqref="G20"/>
    </sheetView>
  </sheetViews>
  <sheetFormatPr defaultColWidth="15.75" defaultRowHeight="15" x14ac:dyDescent="0.55000000000000004"/>
  <cols>
    <col min="1" max="1" width="9" style="1" customWidth="1"/>
    <col min="2" max="2" width="18.5" style="1" customWidth="1"/>
    <col min="3" max="9" width="15.75" style="1" bestFit="1" customWidth="1"/>
    <col min="10" max="10" width="29.83203125" style="1" bestFit="1" customWidth="1"/>
    <col min="11" max="11" width="15.75" style="1" bestFit="1" customWidth="1"/>
    <col min="12" max="12" width="15.75" style="1" customWidth="1"/>
    <col min="13" max="13" width="13.83203125" style="1" customWidth="1"/>
    <col min="14" max="14" width="15.33203125" style="1" customWidth="1"/>
    <col min="15" max="21" width="15.75" style="1" bestFit="1" customWidth="1"/>
    <col min="22" max="22" width="29.83203125" style="1" bestFit="1" customWidth="1"/>
    <col min="23" max="23" width="15.75" style="1" bestFit="1" customWidth="1"/>
    <col min="24" max="16384" width="15.75" style="1"/>
  </cols>
  <sheetData>
    <row r="2" spans="1:21" x14ac:dyDescent="0.55000000000000004">
      <c r="B2" s="14" t="s">
        <v>21</v>
      </c>
      <c r="C2" s="15"/>
      <c r="D2" s="15"/>
      <c r="E2" s="15"/>
      <c r="F2" s="15"/>
      <c r="G2" s="16"/>
      <c r="H2" s="18" t="s">
        <v>22</v>
      </c>
      <c r="I2" s="18" t="s">
        <v>23</v>
      </c>
      <c r="J2" s="18" t="s">
        <v>24</v>
      </c>
      <c r="K2" s="18" t="s">
        <v>25</v>
      </c>
      <c r="L2" s="18" t="s">
        <v>26</v>
      </c>
      <c r="M2" s="18" t="s">
        <v>27</v>
      </c>
      <c r="N2" s="18" t="s">
        <v>28</v>
      </c>
    </row>
    <row r="3" spans="1:21" x14ac:dyDescent="0.55000000000000004">
      <c r="B3" s="17" t="s">
        <v>29</v>
      </c>
      <c r="C3" s="17" t="s">
        <v>30</v>
      </c>
      <c r="D3" s="17" t="s">
        <v>12</v>
      </c>
      <c r="E3" s="17" t="s">
        <v>13</v>
      </c>
      <c r="F3" s="17" t="s">
        <v>14</v>
      </c>
      <c r="G3" s="17" t="s">
        <v>15</v>
      </c>
      <c r="H3" s="19" t="s">
        <v>31</v>
      </c>
      <c r="I3" s="19"/>
      <c r="J3" s="19" t="s">
        <v>32</v>
      </c>
      <c r="K3" s="19"/>
      <c r="L3" s="19" t="s">
        <v>33</v>
      </c>
      <c r="M3" s="19"/>
      <c r="N3" s="19" t="s">
        <v>34</v>
      </c>
    </row>
    <row r="4" spans="1:21" x14ac:dyDescent="0.55000000000000004">
      <c r="B4" s="25">
        <f>(データ集計!$L$4/$M$4)*データ集計!J4*事業所入力ページ!F6</f>
        <v>0</v>
      </c>
      <c r="C4" s="28">
        <v>1.1000000000000001</v>
      </c>
      <c r="D4" s="28">
        <v>3.3</v>
      </c>
      <c r="E4" s="28">
        <v>9.5</v>
      </c>
      <c r="F4" s="28">
        <v>9.1999999999999993</v>
      </c>
      <c r="G4" s="25">
        <v>31417</v>
      </c>
      <c r="H4" s="2" t="e">
        <f>事業所入力ページ!F9/事業所入力ページ!F8</f>
        <v>#DIV/0!</v>
      </c>
      <c r="I4" s="2">
        <v>0.34399999999999997</v>
      </c>
      <c r="J4" s="13">
        <f>事業所入力ページ!$F$10*データ集計!$K$4*データ集計!$N$4/60</f>
        <v>0</v>
      </c>
      <c r="K4" s="13">
        <v>4</v>
      </c>
      <c r="L4" s="25">
        <v>361770</v>
      </c>
      <c r="M4" s="13">
        <v>163.30000000000001</v>
      </c>
      <c r="N4" s="13">
        <v>4.49</v>
      </c>
    </row>
    <row r="6" spans="1:21" x14ac:dyDescent="0.55000000000000004">
      <c r="A6" s="23" t="s">
        <v>35</v>
      </c>
      <c r="B6" s="22"/>
      <c r="C6" s="22"/>
      <c r="D6" s="22"/>
      <c r="E6" s="22"/>
      <c r="F6" s="22"/>
      <c r="G6" s="22"/>
      <c r="H6" s="22"/>
      <c r="I6" s="22"/>
      <c r="J6" s="22"/>
      <c r="L6" s="23" t="s">
        <v>36</v>
      </c>
      <c r="M6" s="22"/>
      <c r="N6" s="22"/>
      <c r="O6" s="22"/>
      <c r="P6" s="22"/>
      <c r="Q6" s="22"/>
      <c r="R6" s="22"/>
      <c r="S6" s="22"/>
      <c r="T6" s="22"/>
      <c r="U6" s="22"/>
    </row>
    <row r="8" spans="1:21" x14ac:dyDescent="0.55000000000000004">
      <c r="B8" s="1" t="s">
        <v>37</v>
      </c>
      <c r="M8" s="1" t="s">
        <v>37</v>
      </c>
    </row>
    <row r="9" spans="1:21" x14ac:dyDescent="0.55000000000000004">
      <c r="B9" s="9" t="s">
        <v>38</v>
      </c>
      <c r="C9" s="6" t="s">
        <v>37</v>
      </c>
      <c r="D9" s="6"/>
      <c r="E9" s="6"/>
      <c r="F9" s="6"/>
      <c r="G9" s="6"/>
      <c r="H9" s="6"/>
      <c r="I9" s="7"/>
      <c r="J9" s="9" t="s">
        <v>17</v>
      </c>
      <c r="M9" s="9" t="s">
        <v>38</v>
      </c>
      <c r="N9" s="6" t="s">
        <v>37</v>
      </c>
      <c r="O9" s="6"/>
      <c r="P9" s="6"/>
      <c r="Q9" s="6"/>
      <c r="R9" s="6"/>
      <c r="S9" s="6"/>
      <c r="T9" s="7"/>
      <c r="U9" s="9" t="s">
        <v>17</v>
      </c>
    </row>
    <row r="10" spans="1:21" x14ac:dyDescent="0.55000000000000004">
      <c r="B10" s="8"/>
      <c r="C10" s="7" t="s">
        <v>10</v>
      </c>
      <c r="D10" s="2" t="s">
        <v>11</v>
      </c>
      <c r="E10" s="2" t="s">
        <v>12</v>
      </c>
      <c r="F10" s="2" t="s">
        <v>13</v>
      </c>
      <c r="G10" s="2" t="s">
        <v>14</v>
      </c>
      <c r="H10" s="2" t="s">
        <v>15</v>
      </c>
      <c r="I10" s="2" t="s">
        <v>16</v>
      </c>
      <c r="J10" s="8"/>
      <c r="M10" s="8"/>
      <c r="N10" s="7" t="s">
        <v>10</v>
      </c>
      <c r="O10" s="2" t="s">
        <v>11</v>
      </c>
      <c r="P10" s="2" t="s">
        <v>12</v>
      </c>
      <c r="Q10" s="2" t="s">
        <v>13</v>
      </c>
      <c r="R10" s="2" t="s">
        <v>14</v>
      </c>
      <c r="S10" s="2" t="s">
        <v>15</v>
      </c>
      <c r="T10" s="2" t="s">
        <v>16</v>
      </c>
      <c r="U10" s="8"/>
    </row>
    <row r="11" spans="1:21" x14ac:dyDescent="0.55000000000000004">
      <c r="A11" s="1" t="s">
        <v>39</v>
      </c>
      <c r="B11" s="3" t="s">
        <v>40</v>
      </c>
      <c r="C11" s="24">
        <f>データ集計!$B$4*事業所入力ページ!$F$7</f>
        <v>0</v>
      </c>
      <c r="D11" s="24">
        <f>事業所入力ページ!$F$10*データ集計!$K$4*データ集計!$C$4</f>
        <v>0</v>
      </c>
      <c r="E11" s="24">
        <f>事業所入力ページ!$F$10*データ集計!$K$4*データ集計!$D$4</f>
        <v>0</v>
      </c>
      <c r="F11" s="24">
        <f>事業所入力ページ!$F$10*データ集計!$K$4*データ集計!$E$4</f>
        <v>0</v>
      </c>
      <c r="G11" s="24">
        <f>事業所入力ページ!$F$10*データ集計!$K$4*データ集計!$F$4</f>
        <v>0</v>
      </c>
      <c r="H11" s="24">
        <f>$G$4*事業所入力ページ!$F$7</f>
        <v>0</v>
      </c>
      <c r="I11" s="24">
        <v>0</v>
      </c>
      <c r="J11" s="24">
        <f>SUM(C11:I11)</f>
        <v>0</v>
      </c>
      <c r="L11" s="1" t="s">
        <v>39</v>
      </c>
      <c r="M11" s="3" t="s">
        <v>40</v>
      </c>
      <c r="N11" s="24" t="e">
        <f>(C11*(1-データ集計!$H$4))+(C11*データ集計!$H$4*データ集計!$I$4)</f>
        <v>#DIV/0!</v>
      </c>
      <c r="O11" s="24" t="e">
        <f>D11*(1-データ集計!$H$4)</f>
        <v>#DIV/0!</v>
      </c>
      <c r="P11" s="24" t="e">
        <f>E11*(1-データ集計!$H$4)</f>
        <v>#DIV/0!</v>
      </c>
      <c r="Q11" s="24" t="e">
        <f>F11*(1-データ集計!$H$4)</f>
        <v>#DIV/0!</v>
      </c>
      <c r="R11" s="24" t="e">
        <f>G11*(1-データ集計!$H$4)</f>
        <v>#DIV/0!</v>
      </c>
      <c r="S11" s="24">
        <f>$G$4*事業所入力ページ!$F$7</f>
        <v>0</v>
      </c>
      <c r="T11" s="24">
        <f>事業所入力ページ!$E$15*事業所入力ページ!$F$7</f>
        <v>0</v>
      </c>
      <c r="U11" s="24" t="e">
        <f t="shared" ref="U11:U24" si="0">SUM(N11:T11)</f>
        <v>#DIV/0!</v>
      </c>
    </row>
    <row r="12" spans="1:21" x14ac:dyDescent="0.55000000000000004">
      <c r="B12" s="10" t="s">
        <v>41</v>
      </c>
      <c r="C12" s="26">
        <f>データ集計!$B$4*事業所入力ページ!$F$7</f>
        <v>0</v>
      </c>
      <c r="D12" s="26">
        <f>事業所入力ページ!$F$10*データ集計!$K$4*データ集計!$C$4</f>
        <v>0</v>
      </c>
      <c r="E12" s="26">
        <f>事業所入力ページ!$F$10*データ集計!$K$4*データ集計!$D$4</f>
        <v>0</v>
      </c>
      <c r="F12" s="26">
        <f>事業所入力ページ!$F$10*データ集計!$K$4*データ集計!$E$4</f>
        <v>0</v>
      </c>
      <c r="G12" s="26">
        <f>事業所入力ページ!$F$10*データ集計!$K$4*データ集計!$F$4</f>
        <v>0</v>
      </c>
      <c r="H12" s="26">
        <f>$G$4*事業所入力ページ!$F$7</f>
        <v>0</v>
      </c>
      <c r="I12" s="26">
        <v>0</v>
      </c>
      <c r="J12" s="26">
        <f t="shared" ref="J12:J24" si="1">SUM(C12:I12)</f>
        <v>0</v>
      </c>
      <c r="M12" s="10" t="s">
        <v>41</v>
      </c>
      <c r="N12" s="26" t="e">
        <f>(C12*(1-データ集計!$H$4))+(C12*データ集計!$H$4*データ集計!$I$4)</f>
        <v>#DIV/0!</v>
      </c>
      <c r="O12" s="26" t="e">
        <f>D12*(1-データ集計!$H$4)</f>
        <v>#DIV/0!</v>
      </c>
      <c r="P12" s="26" t="e">
        <f>E12*(1-データ集計!$H$4)</f>
        <v>#DIV/0!</v>
      </c>
      <c r="Q12" s="26" t="e">
        <f>F12*(1-データ集計!$H$4)</f>
        <v>#DIV/0!</v>
      </c>
      <c r="R12" s="26" t="e">
        <f>G12*(1-データ集計!$H$4)</f>
        <v>#DIV/0!</v>
      </c>
      <c r="S12" s="26">
        <f>$G$4*事業所入力ページ!$F$7</f>
        <v>0</v>
      </c>
      <c r="T12" s="26">
        <v>0</v>
      </c>
      <c r="U12" s="26" t="e">
        <f t="shared" si="0"/>
        <v>#DIV/0!</v>
      </c>
    </row>
    <row r="13" spans="1:21" x14ac:dyDescent="0.55000000000000004">
      <c r="B13" s="10" t="s">
        <v>42</v>
      </c>
      <c r="C13" s="26">
        <f>データ集計!$B$4*事業所入力ページ!$F$7</f>
        <v>0</v>
      </c>
      <c r="D13" s="26">
        <f>事業所入力ページ!$F$10*データ集計!$K$4*データ集計!$C$4</f>
        <v>0</v>
      </c>
      <c r="E13" s="26">
        <f>事業所入力ページ!$F$10*データ集計!$K$4*データ集計!$D$4</f>
        <v>0</v>
      </c>
      <c r="F13" s="26">
        <f>事業所入力ページ!$F$10*データ集計!$K$4*データ集計!$E$4</f>
        <v>0</v>
      </c>
      <c r="G13" s="26">
        <f>事業所入力ページ!$F$10*データ集計!$K$4*データ集計!$F$4</f>
        <v>0</v>
      </c>
      <c r="H13" s="26">
        <f>$G$4*事業所入力ページ!$F$7</f>
        <v>0</v>
      </c>
      <c r="I13" s="26">
        <v>0</v>
      </c>
      <c r="J13" s="26">
        <f t="shared" si="1"/>
        <v>0</v>
      </c>
      <c r="M13" s="10" t="s">
        <v>42</v>
      </c>
      <c r="N13" s="26" t="e">
        <f>(C13*(1-データ集計!$H$4))+(C13*データ集計!$H$4*データ集計!$I$4)</f>
        <v>#DIV/0!</v>
      </c>
      <c r="O13" s="26" t="e">
        <f>D13*(1-データ集計!$H$4)</f>
        <v>#DIV/0!</v>
      </c>
      <c r="P13" s="26" t="e">
        <f>E13*(1-データ集計!$H$4)</f>
        <v>#DIV/0!</v>
      </c>
      <c r="Q13" s="26" t="e">
        <f>F13*(1-データ集計!$H$4)</f>
        <v>#DIV/0!</v>
      </c>
      <c r="R13" s="26" t="e">
        <f>G13*(1-データ集計!$H$4)</f>
        <v>#DIV/0!</v>
      </c>
      <c r="S13" s="26">
        <f>$G$4*事業所入力ページ!$F$7</f>
        <v>0</v>
      </c>
      <c r="T13" s="26">
        <v>0</v>
      </c>
      <c r="U13" s="26" t="e">
        <f t="shared" si="0"/>
        <v>#DIV/0!</v>
      </c>
    </row>
    <row r="14" spans="1:21" x14ac:dyDescent="0.55000000000000004">
      <c r="B14" s="10" t="s">
        <v>43</v>
      </c>
      <c r="C14" s="26">
        <f>データ集計!$B$4*事業所入力ページ!$F$7</f>
        <v>0</v>
      </c>
      <c r="D14" s="26">
        <f>事業所入力ページ!$F$10*データ集計!$K$4*データ集計!$C$4</f>
        <v>0</v>
      </c>
      <c r="E14" s="26">
        <f>事業所入力ページ!$F$10*データ集計!$K$4*データ集計!$D$4</f>
        <v>0</v>
      </c>
      <c r="F14" s="26">
        <f>事業所入力ページ!$F$10*データ集計!$K$4*データ集計!$E$4</f>
        <v>0</v>
      </c>
      <c r="G14" s="26">
        <f>事業所入力ページ!$F$10*データ集計!$K$4*データ集計!$F$4</f>
        <v>0</v>
      </c>
      <c r="H14" s="26">
        <f>$G$4*事業所入力ページ!$F$7</f>
        <v>0</v>
      </c>
      <c r="I14" s="26">
        <v>0</v>
      </c>
      <c r="J14" s="26">
        <f t="shared" si="1"/>
        <v>0</v>
      </c>
      <c r="M14" s="10" t="s">
        <v>43</v>
      </c>
      <c r="N14" s="26" t="e">
        <f>(C14*(1-データ集計!$H$4))+(C14*データ集計!$H$4*データ集計!$I$4)</f>
        <v>#DIV/0!</v>
      </c>
      <c r="O14" s="26" t="e">
        <f>D14*(1-データ集計!$H$4)</f>
        <v>#DIV/0!</v>
      </c>
      <c r="P14" s="26" t="e">
        <f>E14*(1-データ集計!$H$4)</f>
        <v>#DIV/0!</v>
      </c>
      <c r="Q14" s="26" t="e">
        <f>F14*(1-データ集計!$H$4)</f>
        <v>#DIV/0!</v>
      </c>
      <c r="R14" s="26" t="e">
        <f>G14*(1-データ集計!$H$4)</f>
        <v>#DIV/0!</v>
      </c>
      <c r="S14" s="26">
        <f>$G$4*事業所入力ページ!$F$7</f>
        <v>0</v>
      </c>
      <c r="T14" s="26">
        <v>0</v>
      </c>
      <c r="U14" s="26" t="e">
        <f t="shared" si="0"/>
        <v>#DIV/0!</v>
      </c>
    </row>
    <row r="15" spans="1:21" x14ac:dyDescent="0.55000000000000004">
      <c r="B15" s="10" t="s">
        <v>44</v>
      </c>
      <c r="C15" s="26">
        <f>データ集計!$B$4*事業所入力ページ!$F$7</f>
        <v>0</v>
      </c>
      <c r="D15" s="26">
        <f>事業所入力ページ!$F$10*データ集計!$K$4*データ集計!$C$4</f>
        <v>0</v>
      </c>
      <c r="E15" s="26">
        <f>事業所入力ページ!$F$10*データ集計!$K$4*データ集計!$D$4</f>
        <v>0</v>
      </c>
      <c r="F15" s="26">
        <f>事業所入力ページ!$F$10*データ集計!$K$4*データ集計!$E$4</f>
        <v>0</v>
      </c>
      <c r="G15" s="26">
        <f>事業所入力ページ!$F$10*データ集計!$K$4*データ集計!$F$4</f>
        <v>0</v>
      </c>
      <c r="H15" s="26">
        <f>$G$4*事業所入力ページ!$F$7</f>
        <v>0</v>
      </c>
      <c r="I15" s="26">
        <v>0</v>
      </c>
      <c r="J15" s="26">
        <f t="shared" si="1"/>
        <v>0</v>
      </c>
      <c r="M15" s="10" t="s">
        <v>44</v>
      </c>
      <c r="N15" s="26" t="e">
        <f>(C15*(1-データ集計!$H$4))+(C15*データ集計!$H$4*データ集計!$I$4)</f>
        <v>#DIV/0!</v>
      </c>
      <c r="O15" s="26" t="e">
        <f>D15*(1-データ集計!$H$4)</f>
        <v>#DIV/0!</v>
      </c>
      <c r="P15" s="26" t="e">
        <f>E15*(1-データ集計!$H$4)</f>
        <v>#DIV/0!</v>
      </c>
      <c r="Q15" s="26" t="e">
        <f>F15*(1-データ集計!$H$4)</f>
        <v>#DIV/0!</v>
      </c>
      <c r="R15" s="26" t="e">
        <f>G15*(1-データ集計!$H$4)</f>
        <v>#DIV/0!</v>
      </c>
      <c r="S15" s="26">
        <f>$G$4*事業所入力ページ!$F$7</f>
        <v>0</v>
      </c>
      <c r="T15" s="26">
        <v>0</v>
      </c>
      <c r="U15" s="26" t="e">
        <f t="shared" si="0"/>
        <v>#DIV/0!</v>
      </c>
    </row>
    <row r="16" spans="1:21" x14ac:dyDescent="0.55000000000000004">
      <c r="B16" s="10" t="s">
        <v>45</v>
      </c>
      <c r="C16" s="26">
        <f>データ集計!$B$4*事業所入力ページ!$F$7</f>
        <v>0</v>
      </c>
      <c r="D16" s="26">
        <f>事業所入力ページ!$F$10*データ集計!$K$4*データ集計!$C$4</f>
        <v>0</v>
      </c>
      <c r="E16" s="26">
        <f>事業所入力ページ!$F$10*データ集計!$K$4*データ集計!$D$4</f>
        <v>0</v>
      </c>
      <c r="F16" s="26">
        <f>事業所入力ページ!$F$10*データ集計!$K$4*データ集計!$E$4</f>
        <v>0</v>
      </c>
      <c r="G16" s="26">
        <f>事業所入力ページ!$F$10*データ集計!$K$4*データ集計!$F$4</f>
        <v>0</v>
      </c>
      <c r="H16" s="26">
        <f>$G$4*事業所入力ページ!$F$7</f>
        <v>0</v>
      </c>
      <c r="I16" s="26">
        <v>0</v>
      </c>
      <c r="J16" s="26">
        <f t="shared" si="1"/>
        <v>0</v>
      </c>
      <c r="M16" s="10" t="s">
        <v>45</v>
      </c>
      <c r="N16" s="26" t="e">
        <f>(C16*(1-データ集計!$H$4))+(C16*データ集計!$H$4*データ集計!$I$4)</f>
        <v>#DIV/0!</v>
      </c>
      <c r="O16" s="26" t="e">
        <f>D16*(1-データ集計!$H$4)</f>
        <v>#DIV/0!</v>
      </c>
      <c r="P16" s="26" t="e">
        <f>E16*(1-データ集計!$H$4)</f>
        <v>#DIV/0!</v>
      </c>
      <c r="Q16" s="26" t="e">
        <f>F16*(1-データ集計!$H$4)</f>
        <v>#DIV/0!</v>
      </c>
      <c r="R16" s="26" t="e">
        <f>G16*(1-データ集計!$H$4)</f>
        <v>#DIV/0!</v>
      </c>
      <c r="S16" s="26">
        <f>$G$4*事業所入力ページ!$F$7</f>
        <v>0</v>
      </c>
      <c r="T16" s="26">
        <v>0</v>
      </c>
      <c r="U16" s="26" t="e">
        <f t="shared" si="0"/>
        <v>#DIV/0!</v>
      </c>
    </row>
    <row r="17" spans="1:21" x14ac:dyDescent="0.55000000000000004">
      <c r="B17" s="10" t="s">
        <v>46</v>
      </c>
      <c r="C17" s="26">
        <f>データ集計!$B$4*事業所入力ページ!$F$7</f>
        <v>0</v>
      </c>
      <c r="D17" s="26">
        <f>事業所入力ページ!$F$10*データ集計!$K$4*データ集計!$C$4</f>
        <v>0</v>
      </c>
      <c r="E17" s="26">
        <f>事業所入力ページ!$F$10*データ集計!$K$4*データ集計!$D$4</f>
        <v>0</v>
      </c>
      <c r="F17" s="26">
        <f>事業所入力ページ!$F$10*データ集計!$K$4*データ集計!$E$4</f>
        <v>0</v>
      </c>
      <c r="G17" s="26">
        <f>事業所入力ページ!$F$10*データ集計!$K$4*データ集計!$F$4</f>
        <v>0</v>
      </c>
      <c r="H17" s="26">
        <f>$G$4*事業所入力ページ!$F$7</f>
        <v>0</v>
      </c>
      <c r="I17" s="26">
        <v>0</v>
      </c>
      <c r="J17" s="26">
        <f t="shared" si="1"/>
        <v>0</v>
      </c>
      <c r="M17" s="10" t="s">
        <v>46</v>
      </c>
      <c r="N17" s="26" t="e">
        <f>(C17*(1-データ集計!$H$4))+(C17*データ集計!$H$4*データ集計!$I$4)</f>
        <v>#DIV/0!</v>
      </c>
      <c r="O17" s="26" t="e">
        <f>D17*(1-データ集計!$H$4)</f>
        <v>#DIV/0!</v>
      </c>
      <c r="P17" s="26" t="e">
        <f>E17*(1-データ集計!$H$4)</f>
        <v>#DIV/0!</v>
      </c>
      <c r="Q17" s="26" t="e">
        <f>F17*(1-データ集計!$H$4)</f>
        <v>#DIV/0!</v>
      </c>
      <c r="R17" s="26" t="e">
        <f>G17*(1-データ集計!$H$4)</f>
        <v>#DIV/0!</v>
      </c>
      <c r="S17" s="26">
        <f>$G$4*事業所入力ページ!$F$7</f>
        <v>0</v>
      </c>
      <c r="T17" s="26">
        <v>0</v>
      </c>
      <c r="U17" s="26" t="e">
        <f t="shared" si="0"/>
        <v>#DIV/0!</v>
      </c>
    </row>
    <row r="18" spans="1:21" x14ac:dyDescent="0.55000000000000004">
      <c r="B18" s="10" t="s">
        <v>47</v>
      </c>
      <c r="C18" s="26">
        <f>データ集計!$B$4*事業所入力ページ!$F$7</f>
        <v>0</v>
      </c>
      <c r="D18" s="26">
        <f>事業所入力ページ!$F$10*データ集計!$K$4*データ集計!$C$4</f>
        <v>0</v>
      </c>
      <c r="E18" s="26">
        <f>事業所入力ページ!$F$10*データ集計!$K$4*データ集計!$D$4</f>
        <v>0</v>
      </c>
      <c r="F18" s="26">
        <f>事業所入力ページ!$F$10*データ集計!$K$4*データ集計!$E$4</f>
        <v>0</v>
      </c>
      <c r="G18" s="26">
        <f>事業所入力ページ!$F$10*データ集計!$K$4*データ集計!$F$4</f>
        <v>0</v>
      </c>
      <c r="H18" s="26">
        <f>$G$4*事業所入力ページ!$F$7</f>
        <v>0</v>
      </c>
      <c r="I18" s="26">
        <v>0</v>
      </c>
      <c r="J18" s="26">
        <f t="shared" si="1"/>
        <v>0</v>
      </c>
      <c r="M18" s="10" t="s">
        <v>47</v>
      </c>
      <c r="N18" s="26" t="e">
        <f>(C18*(1-データ集計!$H$4))+(C18*データ集計!$H$4*データ集計!$I$4)</f>
        <v>#DIV/0!</v>
      </c>
      <c r="O18" s="26" t="e">
        <f>D18*(1-データ集計!$H$4)</f>
        <v>#DIV/0!</v>
      </c>
      <c r="P18" s="26" t="e">
        <f>E18*(1-データ集計!$H$4)</f>
        <v>#DIV/0!</v>
      </c>
      <c r="Q18" s="26" t="e">
        <f>F18*(1-データ集計!$H$4)</f>
        <v>#DIV/0!</v>
      </c>
      <c r="R18" s="26" t="e">
        <f>G18*(1-データ集計!$H$4)</f>
        <v>#DIV/0!</v>
      </c>
      <c r="S18" s="26">
        <f>$G$4*事業所入力ページ!$F$7</f>
        <v>0</v>
      </c>
      <c r="T18" s="26">
        <v>0</v>
      </c>
      <c r="U18" s="26" t="e">
        <f t="shared" si="0"/>
        <v>#DIV/0!</v>
      </c>
    </row>
    <row r="19" spans="1:21" x14ac:dyDescent="0.55000000000000004">
      <c r="B19" s="10" t="s">
        <v>48</v>
      </c>
      <c r="C19" s="26">
        <f>データ集計!$B$4*事業所入力ページ!$F$7</f>
        <v>0</v>
      </c>
      <c r="D19" s="26">
        <f>事業所入力ページ!$F$10*データ集計!$K$4*データ集計!$C$4</f>
        <v>0</v>
      </c>
      <c r="E19" s="26">
        <f>事業所入力ページ!$F$10*データ集計!$K$4*データ集計!$D$4</f>
        <v>0</v>
      </c>
      <c r="F19" s="26">
        <f>事業所入力ページ!$F$10*データ集計!$K$4*データ集計!$E$4</f>
        <v>0</v>
      </c>
      <c r="G19" s="26">
        <f>事業所入力ページ!$F$10*データ集計!$K$4*データ集計!$F$4</f>
        <v>0</v>
      </c>
      <c r="H19" s="26">
        <f>$G$4*事業所入力ページ!$F$7</f>
        <v>0</v>
      </c>
      <c r="I19" s="26">
        <v>0</v>
      </c>
      <c r="J19" s="26">
        <f t="shared" si="1"/>
        <v>0</v>
      </c>
      <c r="M19" s="10" t="s">
        <v>48</v>
      </c>
      <c r="N19" s="26" t="e">
        <f>(C19*(1-データ集計!$H$4))+(C19*データ集計!$H$4*データ集計!$I$4)</f>
        <v>#DIV/0!</v>
      </c>
      <c r="O19" s="26" t="e">
        <f>D19*(1-データ集計!$H$4)</f>
        <v>#DIV/0!</v>
      </c>
      <c r="P19" s="26" t="e">
        <f>E19*(1-データ集計!$H$4)</f>
        <v>#DIV/0!</v>
      </c>
      <c r="Q19" s="26" t="e">
        <f>F19*(1-データ集計!$H$4)</f>
        <v>#DIV/0!</v>
      </c>
      <c r="R19" s="26" t="e">
        <f>G19*(1-データ集計!$H$4)</f>
        <v>#DIV/0!</v>
      </c>
      <c r="S19" s="26">
        <f>$G$4*事業所入力ページ!$F$7</f>
        <v>0</v>
      </c>
      <c r="T19" s="26">
        <v>0</v>
      </c>
      <c r="U19" s="26" t="e">
        <f t="shared" si="0"/>
        <v>#DIV/0!</v>
      </c>
    </row>
    <row r="20" spans="1:21" x14ac:dyDescent="0.55000000000000004">
      <c r="B20" s="10" t="s">
        <v>49</v>
      </c>
      <c r="C20" s="26">
        <f>データ集計!$B$4*事業所入力ページ!$F$7</f>
        <v>0</v>
      </c>
      <c r="D20" s="26">
        <f>事業所入力ページ!$F$10*データ集計!$K$4*データ集計!$C$4</f>
        <v>0</v>
      </c>
      <c r="E20" s="26">
        <f>事業所入力ページ!$F$10*データ集計!$K$4*データ集計!$D$4</f>
        <v>0</v>
      </c>
      <c r="F20" s="26">
        <f>事業所入力ページ!$F$10*データ集計!$K$4*データ集計!$E$4</f>
        <v>0</v>
      </c>
      <c r="G20" s="26">
        <f>事業所入力ページ!$F$10*データ集計!$K$4*データ集計!$F$4</f>
        <v>0</v>
      </c>
      <c r="H20" s="26">
        <f>$G$4*事業所入力ページ!$F$7</f>
        <v>0</v>
      </c>
      <c r="I20" s="26">
        <v>0</v>
      </c>
      <c r="J20" s="26">
        <f t="shared" si="1"/>
        <v>0</v>
      </c>
      <c r="M20" s="10" t="s">
        <v>49</v>
      </c>
      <c r="N20" s="26" t="e">
        <f>(C20*(1-データ集計!$H$4))+(C20*データ集計!$H$4*データ集計!$I$4)</f>
        <v>#DIV/0!</v>
      </c>
      <c r="O20" s="26" t="e">
        <f>D20*(1-データ集計!$H$4)</f>
        <v>#DIV/0!</v>
      </c>
      <c r="P20" s="26" t="e">
        <f>E20*(1-データ集計!$H$4)</f>
        <v>#DIV/0!</v>
      </c>
      <c r="Q20" s="26" t="e">
        <f>F20*(1-データ集計!$H$4)</f>
        <v>#DIV/0!</v>
      </c>
      <c r="R20" s="26" t="e">
        <f>G20*(1-データ集計!$H$4)</f>
        <v>#DIV/0!</v>
      </c>
      <c r="S20" s="26">
        <f>$G$4*事業所入力ページ!$F$7</f>
        <v>0</v>
      </c>
      <c r="T20" s="26">
        <v>0</v>
      </c>
      <c r="U20" s="26" t="e">
        <f t="shared" si="0"/>
        <v>#DIV/0!</v>
      </c>
    </row>
    <row r="21" spans="1:21" x14ac:dyDescent="0.55000000000000004">
      <c r="B21" s="10" t="s">
        <v>50</v>
      </c>
      <c r="C21" s="26">
        <f>データ集計!$B$4*事業所入力ページ!$F$7</f>
        <v>0</v>
      </c>
      <c r="D21" s="26">
        <f>事業所入力ページ!$F$10*データ集計!$K$4*データ集計!$C$4</f>
        <v>0</v>
      </c>
      <c r="E21" s="26">
        <f>事業所入力ページ!$F$10*データ集計!$K$4*データ集計!$D$4</f>
        <v>0</v>
      </c>
      <c r="F21" s="26">
        <f>事業所入力ページ!$F$10*データ集計!$K$4*データ集計!$E$4</f>
        <v>0</v>
      </c>
      <c r="G21" s="26">
        <f>事業所入力ページ!$F$10*データ集計!$K$4*データ集計!$F$4</f>
        <v>0</v>
      </c>
      <c r="H21" s="26">
        <f>$G$4*事業所入力ページ!$F$7</f>
        <v>0</v>
      </c>
      <c r="I21" s="26">
        <v>0</v>
      </c>
      <c r="J21" s="26">
        <f t="shared" si="1"/>
        <v>0</v>
      </c>
      <c r="M21" s="10" t="s">
        <v>50</v>
      </c>
      <c r="N21" s="26" t="e">
        <f>(C21*(1-データ集計!$H$4))+(C21*データ集計!$H$4*データ集計!$I$4)</f>
        <v>#DIV/0!</v>
      </c>
      <c r="O21" s="26" t="e">
        <f>D21*(1-データ集計!$H$4)</f>
        <v>#DIV/0!</v>
      </c>
      <c r="P21" s="26" t="e">
        <f>E21*(1-データ集計!$H$4)</f>
        <v>#DIV/0!</v>
      </c>
      <c r="Q21" s="26" t="e">
        <f>F21*(1-データ集計!$H$4)</f>
        <v>#DIV/0!</v>
      </c>
      <c r="R21" s="26" t="e">
        <f>G21*(1-データ集計!$H$4)</f>
        <v>#DIV/0!</v>
      </c>
      <c r="S21" s="26">
        <f>$G$4*事業所入力ページ!$F$7</f>
        <v>0</v>
      </c>
      <c r="T21" s="26">
        <v>0</v>
      </c>
      <c r="U21" s="26" t="e">
        <f t="shared" si="0"/>
        <v>#DIV/0!</v>
      </c>
    </row>
    <row r="22" spans="1:21" x14ac:dyDescent="0.55000000000000004">
      <c r="B22" s="10" t="s">
        <v>51</v>
      </c>
      <c r="C22" s="26">
        <f>データ集計!$B$4*事業所入力ページ!$F$7</f>
        <v>0</v>
      </c>
      <c r="D22" s="26">
        <f>事業所入力ページ!$F$10*データ集計!$K$4*データ集計!$C$4</f>
        <v>0</v>
      </c>
      <c r="E22" s="26">
        <f>事業所入力ページ!$F$10*データ集計!$K$4*データ集計!$D$4</f>
        <v>0</v>
      </c>
      <c r="F22" s="26">
        <f>事業所入力ページ!$F$10*データ集計!$K$4*データ集計!$E$4</f>
        <v>0</v>
      </c>
      <c r="G22" s="26">
        <f>事業所入力ページ!$F$10*データ集計!$K$4*データ集計!$F$4</f>
        <v>0</v>
      </c>
      <c r="H22" s="26">
        <f>$G$4*事業所入力ページ!$F$7</f>
        <v>0</v>
      </c>
      <c r="I22" s="26">
        <v>0</v>
      </c>
      <c r="J22" s="26">
        <f t="shared" si="1"/>
        <v>0</v>
      </c>
      <c r="M22" s="10" t="s">
        <v>51</v>
      </c>
      <c r="N22" s="26" t="e">
        <f>(C22*(1-データ集計!$H$4))+(C22*データ集計!$H$4*データ集計!$I$4)</f>
        <v>#DIV/0!</v>
      </c>
      <c r="O22" s="26" t="e">
        <f>D22*(1-データ集計!$H$4)</f>
        <v>#DIV/0!</v>
      </c>
      <c r="P22" s="26" t="e">
        <f>E22*(1-データ集計!$H$4)</f>
        <v>#DIV/0!</v>
      </c>
      <c r="Q22" s="26" t="e">
        <f>F22*(1-データ集計!$H$4)</f>
        <v>#DIV/0!</v>
      </c>
      <c r="R22" s="26" t="e">
        <f>G22*(1-データ集計!$H$4)</f>
        <v>#DIV/0!</v>
      </c>
      <c r="S22" s="26">
        <f>$G$4*事業所入力ページ!$F$7</f>
        <v>0</v>
      </c>
      <c r="T22" s="26">
        <v>0</v>
      </c>
      <c r="U22" s="26" t="e">
        <f t="shared" si="0"/>
        <v>#DIV/0!</v>
      </c>
    </row>
    <row r="23" spans="1:21" x14ac:dyDescent="0.55000000000000004">
      <c r="A23" s="1" t="s">
        <v>52</v>
      </c>
      <c r="B23" s="10" t="s">
        <v>53</v>
      </c>
      <c r="C23" s="26">
        <f>データ集計!$B$4*事業所入力ページ!$F$7</f>
        <v>0</v>
      </c>
      <c r="D23" s="26">
        <f>事業所入力ページ!$F$10*データ集計!$K$4*データ集計!$C$4</f>
        <v>0</v>
      </c>
      <c r="E23" s="26">
        <f>事業所入力ページ!$F$10*データ集計!$K$4*データ集計!$D$4</f>
        <v>0</v>
      </c>
      <c r="F23" s="26">
        <f>事業所入力ページ!$F$10*データ集計!$K$4*データ集計!$E$4</f>
        <v>0</v>
      </c>
      <c r="G23" s="26">
        <f>事業所入力ページ!$F$10*データ集計!$K$4*データ集計!$F$4</f>
        <v>0</v>
      </c>
      <c r="H23" s="26">
        <f>$G$4*事業所入力ページ!$F$7</f>
        <v>0</v>
      </c>
      <c r="I23" s="26">
        <v>0</v>
      </c>
      <c r="J23" s="26">
        <f t="shared" si="1"/>
        <v>0</v>
      </c>
      <c r="L23" s="1" t="s">
        <v>52</v>
      </c>
      <c r="M23" s="10" t="s">
        <v>53</v>
      </c>
      <c r="N23" s="26" t="e">
        <f>(C23*(1-データ集計!$H$4))+(C23*データ集計!$H$4*データ集計!$I$4)</f>
        <v>#DIV/0!</v>
      </c>
      <c r="O23" s="26" t="e">
        <f>D23*(1-データ集計!$H$4)</f>
        <v>#DIV/0!</v>
      </c>
      <c r="P23" s="26" t="e">
        <f>E23*(1-データ集計!$H$4)</f>
        <v>#DIV/0!</v>
      </c>
      <c r="Q23" s="26" t="e">
        <f>F23*(1-データ集計!$H$4)</f>
        <v>#DIV/0!</v>
      </c>
      <c r="R23" s="26" t="e">
        <f>G23*(1-データ集計!$H$4)</f>
        <v>#DIV/0!</v>
      </c>
      <c r="S23" s="26">
        <f>$G$4*事業所入力ページ!$F$7</f>
        <v>0</v>
      </c>
      <c r="T23" s="26">
        <f>事業所入力ページ!$E$15*事業所入力ページ!$F$7</f>
        <v>0</v>
      </c>
      <c r="U23" s="26" t="e">
        <f t="shared" si="0"/>
        <v>#DIV/0!</v>
      </c>
    </row>
    <row r="24" spans="1:21" x14ac:dyDescent="0.55000000000000004">
      <c r="B24" s="4" t="s">
        <v>54</v>
      </c>
      <c r="C24" s="27">
        <f>データ集計!$B$4*事業所入力ページ!$F$7</f>
        <v>0</v>
      </c>
      <c r="D24" s="27">
        <f>事業所入力ページ!$F$10*データ集計!$K$4*データ集計!$C$4</f>
        <v>0</v>
      </c>
      <c r="E24" s="27">
        <f>事業所入力ページ!$F$10*データ集計!$K$4*データ集計!$D$4</f>
        <v>0</v>
      </c>
      <c r="F24" s="27">
        <f>事業所入力ページ!$F$10*データ集計!$K$4*データ集計!$E$4</f>
        <v>0</v>
      </c>
      <c r="G24" s="27">
        <f>事業所入力ページ!$F$10*データ集計!$K$4*データ集計!$F$4</f>
        <v>0</v>
      </c>
      <c r="H24" s="27">
        <f>$G$4*事業所入力ページ!$F$7</f>
        <v>0</v>
      </c>
      <c r="I24" s="27">
        <v>0</v>
      </c>
      <c r="J24" s="27">
        <f t="shared" si="1"/>
        <v>0</v>
      </c>
      <c r="M24" s="4" t="s">
        <v>54</v>
      </c>
      <c r="N24" s="27" t="e">
        <f>(C24*(1-データ集計!$H$4))+(C24*データ集計!$H$4*データ集計!$I$4)</f>
        <v>#DIV/0!</v>
      </c>
      <c r="O24" s="27" t="e">
        <f>D24*(1-データ集計!$H$4)</f>
        <v>#DIV/0!</v>
      </c>
      <c r="P24" s="27" t="e">
        <f>E24*(1-データ集計!$H$4)</f>
        <v>#DIV/0!</v>
      </c>
      <c r="Q24" s="27" t="e">
        <f>F24*(1-データ集計!$H$4)</f>
        <v>#DIV/0!</v>
      </c>
      <c r="R24" s="27" t="e">
        <f>G24*(1-データ集計!$H$4)</f>
        <v>#DIV/0!</v>
      </c>
      <c r="S24" s="27">
        <f>$G$4*事業所入力ページ!$F$7</f>
        <v>0</v>
      </c>
      <c r="T24" s="27">
        <v>0</v>
      </c>
      <c r="U24" s="27" t="e">
        <f t="shared" si="0"/>
        <v>#DIV/0!</v>
      </c>
    </row>
    <row r="27" spans="1:21" x14ac:dyDescent="0.55000000000000004">
      <c r="B27" s="1" t="s">
        <v>55</v>
      </c>
      <c r="M27" s="1" t="s">
        <v>55</v>
      </c>
    </row>
    <row r="28" spans="1:21" x14ac:dyDescent="0.55000000000000004">
      <c r="B28" s="12" t="s">
        <v>38</v>
      </c>
      <c r="C28" s="5" t="s">
        <v>55</v>
      </c>
      <c r="D28" s="7"/>
      <c r="M28" s="12" t="s">
        <v>38</v>
      </c>
      <c r="N28" s="5" t="s">
        <v>55</v>
      </c>
      <c r="O28" s="7"/>
    </row>
    <row r="29" spans="1:21" x14ac:dyDescent="0.55000000000000004">
      <c r="B29" s="8"/>
      <c r="C29" s="8" t="s">
        <v>56</v>
      </c>
      <c r="D29" s="8" t="s">
        <v>57</v>
      </c>
      <c r="M29" s="8"/>
      <c r="N29" s="8" t="s">
        <v>56</v>
      </c>
      <c r="O29" s="8" t="s">
        <v>57</v>
      </c>
    </row>
    <row r="30" spans="1:21" x14ac:dyDescent="0.55000000000000004">
      <c r="B30" s="3" t="s">
        <v>40</v>
      </c>
      <c r="C30" s="11" t="e">
        <f>データ集計!$J$4/事業所入力ページ!$F$6</f>
        <v>#DIV/0!</v>
      </c>
      <c r="D30" s="11" t="e">
        <f>データ集計!$C$30*事業所入力ページ!$F$6*事業所入力ページ!$F$7</f>
        <v>#DIV/0!</v>
      </c>
      <c r="M30" s="3" t="s">
        <v>40</v>
      </c>
      <c r="N30" s="11" t="e">
        <f>(データ集計!$C$30*(1-データ集計!$H$4))+(データ集計!$C$30*データ集計!$H$4*データ集計!$I$4)</f>
        <v>#DIV/0!</v>
      </c>
      <c r="O30" s="11" t="e">
        <f>N30*事業所入力ページ!$F$6*事業所入力ページ!$F$7</f>
        <v>#DIV/0!</v>
      </c>
    </row>
    <row r="31" spans="1:21" x14ac:dyDescent="0.55000000000000004">
      <c r="B31" s="10" t="s">
        <v>41</v>
      </c>
      <c r="C31" s="20" t="e">
        <f>データ集計!$J$4/事業所入力ページ!$F$6</f>
        <v>#DIV/0!</v>
      </c>
      <c r="D31" s="30" t="e">
        <f>データ集計!$C$30*事業所入力ページ!$F$6*事業所入力ページ!$F$7</f>
        <v>#DIV/0!</v>
      </c>
      <c r="M31" s="10" t="s">
        <v>41</v>
      </c>
      <c r="N31" s="20" t="e">
        <f>(データ集計!$C$30*(1-データ集計!$H$4))+(データ集計!$C$30*データ集計!$H$4*データ集計!$I$4)</f>
        <v>#DIV/0!</v>
      </c>
      <c r="O31" s="20" t="e">
        <f>N31*事業所入力ページ!$F$6*事業所入力ページ!$F$7</f>
        <v>#DIV/0!</v>
      </c>
    </row>
    <row r="32" spans="1:21" x14ac:dyDescent="0.55000000000000004">
      <c r="B32" s="10" t="s">
        <v>42</v>
      </c>
      <c r="C32" s="20" t="e">
        <f>データ集計!$J$4/事業所入力ページ!$F$6</f>
        <v>#DIV/0!</v>
      </c>
      <c r="D32" s="30" t="e">
        <f>データ集計!$C$30*事業所入力ページ!$F$6*事業所入力ページ!$F$7</f>
        <v>#DIV/0!</v>
      </c>
      <c r="M32" s="10" t="s">
        <v>42</v>
      </c>
      <c r="N32" s="20" t="e">
        <f>(データ集計!$C$30*(1-データ集計!$H$4))+(データ集計!$C$30*データ集計!$H$4*データ集計!$I$4)</f>
        <v>#DIV/0!</v>
      </c>
      <c r="O32" s="20" t="e">
        <f>N32*事業所入力ページ!$F$6*事業所入力ページ!$F$7</f>
        <v>#DIV/0!</v>
      </c>
    </row>
    <row r="33" spans="2:15" x14ac:dyDescent="0.55000000000000004">
      <c r="B33" s="10" t="s">
        <v>43</v>
      </c>
      <c r="C33" s="20" t="e">
        <f>データ集計!$J$4/事業所入力ページ!$F$6</f>
        <v>#DIV/0!</v>
      </c>
      <c r="D33" s="30" t="e">
        <f>データ集計!$C$30*事業所入力ページ!$F$6*事業所入力ページ!$F$7</f>
        <v>#DIV/0!</v>
      </c>
      <c r="M33" s="10" t="s">
        <v>43</v>
      </c>
      <c r="N33" s="20" t="e">
        <f>(データ集計!$C$30*(1-データ集計!$H$4))+(データ集計!$C$30*データ集計!$H$4*データ集計!$I$4)</f>
        <v>#DIV/0!</v>
      </c>
      <c r="O33" s="20" t="e">
        <f>N33*事業所入力ページ!$F$6*事業所入力ページ!$F$7</f>
        <v>#DIV/0!</v>
      </c>
    </row>
    <row r="34" spans="2:15" x14ac:dyDescent="0.55000000000000004">
      <c r="B34" s="10" t="s">
        <v>44</v>
      </c>
      <c r="C34" s="20" t="e">
        <f>データ集計!$J$4/事業所入力ページ!$F$6</f>
        <v>#DIV/0!</v>
      </c>
      <c r="D34" s="30" t="e">
        <f>データ集計!$C$30*事業所入力ページ!$F$6*事業所入力ページ!$F$7</f>
        <v>#DIV/0!</v>
      </c>
      <c r="M34" s="10" t="s">
        <v>44</v>
      </c>
      <c r="N34" s="20" t="e">
        <f>(データ集計!$C$30*(1-データ集計!$H$4))+(データ集計!$C$30*データ集計!$H$4*データ集計!$I$4)</f>
        <v>#DIV/0!</v>
      </c>
      <c r="O34" s="20" t="e">
        <f>N34*事業所入力ページ!$F$6*事業所入力ページ!$F$7</f>
        <v>#DIV/0!</v>
      </c>
    </row>
    <row r="35" spans="2:15" x14ac:dyDescent="0.55000000000000004">
      <c r="B35" s="10" t="s">
        <v>45</v>
      </c>
      <c r="C35" s="20" t="e">
        <f>データ集計!$J$4/事業所入力ページ!$F$6</f>
        <v>#DIV/0!</v>
      </c>
      <c r="D35" s="30" t="e">
        <f>データ集計!$C$30*事業所入力ページ!$F$6*事業所入力ページ!$F$7</f>
        <v>#DIV/0!</v>
      </c>
      <c r="M35" s="10" t="s">
        <v>45</v>
      </c>
      <c r="N35" s="20" t="e">
        <f>(データ集計!$C$30*(1-データ集計!$H$4))+(データ集計!$C$30*データ集計!$H$4*データ集計!$I$4)</f>
        <v>#DIV/0!</v>
      </c>
      <c r="O35" s="20" t="e">
        <f>N35*事業所入力ページ!$F$6*事業所入力ページ!$F$7</f>
        <v>#DIV/0!</v>
      </c>
    </row>
    <row r="36" spans="2:15" x14ac:dyDescent="0.55000000000000004">
      <c r="B36" s="10" t="s">
        <v>46</v>
      </c>
      <c r="C36" s="20" t="e">
        <f>データ集計!$J$4/事業所入力ページ!$F$6</f>
        <v>#DIV/0!</v>
      </c>
      <c r="D36" s="30" t="e">
        <f>データ集計!$C$30*事業所入力ページ!$F$6*事業所入力ページ!$F$7</f>
        <v>#DIV/0!</v>
      </c>
      <c r="M36" s="10" t="s">
        <v>46</v>
      </c>
      <c r="N36" s="20" t="e">
        <f>(データ集計!$C$30*(1-データ集計!$H$4))+(データ集計!$C$30*データ集計!$H$4*データ集計!$I$4)</f>
        <v>#DIV/0!</v>
      </c>
      <c r="O36" s="20" t="e">
        <f>N36*事業所入力ページ!$F$6*事業所入力ページ!$F$7</f>
        <v>#DIV/0!</v>
      </c>
    </row>
    <row r="37" spans="2:15" x14ac:dyDescent="0.55000000000000004">
      <c r="B37" s="10" t="s">
        <v>47</v>
      </c>
      <c r="C37" s="20" t="e">
        <f>データ集計!$J$4/事業所入力ページ!$F$6</f>
        <v>#DIV/0!</v>
      </c>
      <c r="D37" s="30" t="e">
        <f>データ集計!$C$30*事業所入力ページ!$F$6*事業所入力ページ!$F$7</f>
        <v>#DIV/0!</v>
      </c>
      <c r="M37" s="10" t="s">
        <v>47</v>
      </c>
      <c r="N37" s="20" t="e">
        <f>(データ集計!$C$30*(1-データ集計!$H$4))+(データ集計!$C$30*データ集計!$H$4*データ集計!$I$4)</f>
        <v>#DIV/0!</v>
      </c>
      <c r="O37" s="20" t="e">
        <f>N37*事業所入力ページ!$F$6*事業所入力ページ!$F$7</f>
        <v>#DIV/0!</v>
      </c>
    </row>
    <row r="38" spans="2:15" x14ac:dyDescent="0.55000000000000004">
      <c r="B38" s="10" t="s">
        <v>48</v>
      </c>
      <c r="C38" s="20" t="e">
        <f>データ集計!$J$4/事業所入力ページ!$F$6</f>
        <v>#DIV/0!</v>
      </c>
      <c r="D38" s="30" t="e">
        <f>データ集計!$C$30*事業所入力ページ!$F$6*事業所入力ページ!$F$7</f>
        <v>#DIV/0!</v>
      </c>
      <c r="M38" s="10" t="s">
        <v>48</v>
      </c>
      <c r="N38" s="20" t="e">
        <f>(データ集計!$C$30*(1-データ集計!$H$4))+(データ集計!$C$30*データ集計!$H$4*データ集計!$I$4)</f>
        <v>#DIV/0!</v>
      </c>
      <c r="O38" s="20" t="e">
        <f>N38*事業所入力ページ!$F$6*事業所入力ページ!$F$7</f>
        <v>#DIV/0!</v>
      </c>
    </row>
    <row r="39" spans="2:15" x14ac:dyDescent="0.55000000000000004">
      <c r="B39" s="10" t="s">
        <v>49</v>
      </c>
      <c r="C39" s="20" t="e">
        <f>データ集計!$J$4/事業所入力ページ!$F$6</f>
        <v>#DIV/0!</v>
      </c>
      <c r="D39" s="30" t="e">
        <f>データ集計!$C$30*事業所入力ページ!$F$6*事業所入力ページ!$F$7</f>
        <v>#DIV/0!</v>
      </c>
      <c r="M39" s="10" t="s">
        <v>49</v>
      </c>
      <c r="N39" s="20" t="e">
        <f>(データ集計!$C$30*(1-データ集計!$H$4))+(データ集計!$C$30*データ集計!$H$4*データ集計!$I$4)</f>
        <v>#DIV/0!</v>
      </c>
      <c r="O39" s="20" t="e">
        <f>N39*事業所入力ページ!$F$6*事業所入力ページ!$F$7</f>
        <v>#DIV/0!</v>
      </c>
    </row>
    <row r="40" spans="2:15" x14ac:dyDescent="0.55000000000000004">
      <c r="B40" s="10" t="s">
        <v>50</v>
      </c>
      <c r="C40" s="20" t="e">
        <f>データ集計!$J$4/事業所入力ページ!$F$6</f>
        <v>#DIV/0!</v>
      </c>
      <c r="D40" s="30" t="e">
        <f>データ集計!$C$30*事業所入力ページ!$F$6*事業所入力ページ!$F$7</f>
        <v>#DIV/0!</v>
      </c>
      <c r="M40" s="10" t="s">
        <v>50</v>
      </c>
      <c r="N40" s="20" t="e">
        <f>(データ集計!$C$30*(1-データ集計!$H$4))+(データ集計!$C$30*データ集計!$H$4*データ集計!$I$4)</f>
        <v>#DIV/0!</v>
      </c>
      <c r="O40" s="20" t="e">
        <f>N40*事業所入力ページ!$F$6*事業所入力ページ!$F$7</f>
        <v>#DIV/0!</v>
      </c>
    </row>
    <row r="41" spans="2:15" x14ac:dyDescent="0.55000000000000004">
      <c r="B41" s="10" t="s">
        <v>51</v>
      </c>
      <c r="C41" s="20" t="e">
        <f>データ集計!$J$4/事業所入力ページ!$F$6</f>
        <v>#DIV/0!</v>
      </c>
      <c r="D41" s="30" t="e">
        <f>データ集計!$C$30*事業所入力ページ!$F$6*事業所入力ページ!$F$7</f>
        <v>#DIV/0!</v>
      </c>
      <c r="M41" s="10" t="s">
        <v>51</v>
      </c>
      <c r="N41" s="20" t="e">
        <f>(データ集計!$C$30*(1-データ集計!$H$4))+(データ集計!$C$30*データ集計!$H$4*データ集計!$I$4)</f>
        <v>#DIV/0!</v>
      </c>
      <c r="O41" s="20" t="e">
        <f>N41*事業所入力ページ!$F$6*事業所入力ページ!$F$7</f>
        <v>#DIV/0!</v>
      </c>
    </row>
    <row r="42" spans="2:15" x14ac:dyDescent="0.55000000000000004">
      <c r="B42" s="10" t="s">
        <v>53</v>
      </c>
      <c r="C42" s="20" t="e">
        <f>データ集計!$J$4/事業所入力ページ!$F$6</f>
        <v>#DIV/0!</v>
      </c>
      <c r="D42" s="30" t="e">
        <f>データ集計!$C$30*事業所入力ページ!$F$6*事業所入力ページ!$F$7</f>
        <v>#DIV/0!</v>
      </c>
      <c r="M42" s="10" t="s">
        <v>53</v>
      </c>
      <c r="N42" s="20" t="e">
        <f>(データ集計!$C$30*(1-データ集計!$H$4))+(データ集計!$C$30*データ集計!$H$4*データ集計!$I$4)</f>
        <v>#DIV/0!</v>
      </c>
      <c r="O42" s="20" t="e">
        <f>N42*事業所入力ページ!$F$6*事業所入力ページ!$F$7</f>
        <v>#DIV/0!</v>
      </c>
    </row>
    <row r="43" spans="2:15" x14ac:dyDescent="0.55000000000000004">
      <c r="B43" s="4" t="s">
        <v>54</v>
      </c>
      <c r="C43" s="21" t="e">
        <f>データ集計!$J$4/事業所入力ページ!$F$6</f>
        <v>#DIV/0!</v>
      </c>
      <c r="D43" s="29" t="e">
        <f>データ集計!$C$30*事業所入力ページ!$F$6*事業所入力ページ!$F$7</f>
        <v>#DIV/0!</v>
      </c>
      <c r="M43" s="4" t="s">
        <v>54</v>
      </c>
      <c r="N43" s="21" t="e">
        <f>(データ集計!$C$30*(1-データ集計!$H$4))+(データ集計!$C$30*データ集計!$H$4*データ集計!$I$4)</f>
        <v>#DIV/0!</v>
      </c>
      <c r="O43" s="21" t="e">
        <f>N43*事業所入力ページ!$F$6*事業所入力ページ!$F$7</f>
        <v>#DIV/0!</v>
      </c>
    </row>
  </sheetData>
  <sheetProtection algorithmName="SHA-512" hashValue="Dvzh3C0ScGK5jQjzGQeMphmrBx2wXA26ea6GLlPFDwEa4MSUa19L2PQvKlyxpk+5OsYkL1U8hBrZMzitoen6GA==" saltValue="/553O2z9Mvb8tt8oEDagpA==" spinCount="100000" sheet="1" objects="1" scenario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4ee592-93b9-4b9a-a8ec-47c119c269bf" xsi:nil="true"/>
    <lcf76f155ced4ddcb4097134ff3c332f xmlns="5803a14c-e0da-43e2-a367-d39a3949b2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548087A5D32469AD04CDC13A5EA0D" ma:contentTypeVersion="13" ma:contentTypeDescription="Create a new document." ma:contentTypeScope="" ma:versionID="fff1fea26b762e8480cf5584d07de563">
  <xsd:schema xmlns:xsd="http://www.w3.org/2001/XMLSchema" xmlns:xs="http://www.w3.org/2001/XMLSchema" xmlns:p="http://schemas.microsoft.com/office/2006/metadata/properties" xmlns:ns2="5803a14c-e0da-43e2-a367-d39a3949b266" xmlns:ns3="a34ee592-93b9-4b9a-a8ec-47c119c269bf" targetNamespace="http://schemas.microsoft.com/office/2006/metadata/properties" ma:root="true" ma:fieldsID="1e60454bfd645a5d84c550acb21328e2" ns2:_="" ns3:_="">
    <xsd:import namespace="5803a14c-e0da-43e2-a367-d39a3949b266"/>
    <xsd:import namespace="a34ee592-93b9-4b9a-a8ec-47c119c269b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3a14c-e0da-43e2-a367-d39a3949b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ee592-93b9-4b9a-a8ec-47c119c269b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4a2c6-4b91-45f7-a0f3-9abad71801b8}" ma:internalName="TaxCatchAll" ma:showField="CatchAllData" ma:web="a34ee592-93b9-4b9a-a8ec-47c119c269b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9617A-BCBA-4597-9CB6-E6743283417B}">
  <ds:schemaRef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 ds:uri="a34ee592-93b9-4b9a-a8ec-47c119c269bf"/>
    <ds:schemaRef ds:uri="5803a14c-e0da-43e2-a367-d39a3949b266"/>
    <ds:schemaRef ds:uri="http://purl.org/dc/terms/"/>
  </ds:schemaRefs>
</ds:datastoreItem>
</file>

<file path=customXml/itemProps2.xml><?xml version="1.0" encoding="utf-8"?>
<ds:datastoreItem xmlns:ds="http://schemas.openxmlformats.org/officeDocument/2006/customXml" ds:itemID="{AC9BCC02-6062-4495-A39B-A58C35A3C455}">
  <ds:schemaRefs>
    <ds:schemaRef ds:uri="http://schemas.microsoft.com/sharepoint/v3/contenttype/forms"/>
  </ds:schemaRefs>
</ds:datastoreItem>
</file>

<file path=customXml/itemProps3.xml><?xml version="1.0" encoding="utf-8"?>
<ds:datastoreItem xmlns:ds="http://schemas.openxmlformats.org/officeDocument/2006/customXml" ds:itemID="{22202B8E-EFE2-4985-92E4-2F254125C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3a14c-e0da-43e2-a367-d39a3949b266"/>
    <ds:schemaRef ds:uri="a34ee592-93b9-4b9a-a8ec-47c119c26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vt:lpstr>
      <vt:lpstr>事業所入力ページ</vt:lpstr>
      <vt:lpstr>結果出力ページ</vt:lpstr>
      <vt:lpstr>結果出力ページ!Print_Area</vt:lpstr>
      <vt:lpstr>事業所入力ページ!Print_Area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yuki.kuroda</dc:creator>
  <cp:keywords/>
  <dc:description/>
  <cp:lastModifiedBy>Kuroda, Yuki</cp:lastModifiedBy>
  <cp:revision/>
  <dcterms:created xsi:type="dcterms:W3CDTF">2023-09-11T00:37:45Z</dcterms:created>
  <dcterms:modified xsi:type="dcterms:W3CDTF">2024-01-26T03:47:16Z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0x010100C36548087A5D32469AD04CDC13A5EA0D</vt:lpwstr>
  </property>
  <property fmtid="{D5CDD505-2E9C-101B-9397-08002B2CF9AE}" pid="3" name="MediaServiceImageTags">
    <vt:lpwstr/>
  </property>
</Properties>
</file>