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S6" i="5"/>
  <c r="R6" i="5"/>
  <c r="AD10" i="4" s="1"/>
  <c r="Q6" i="5"/>
  <c r="W10" i="4" s="1"/>
  <c r="P6" i="5"/>
  <c r="P10" i="4" s="1"/>
  <c r="O6" i="5"/>
  <c r="I10" i="4" s="1"/>
  <c r="N6" i="5"/>
  <c r="B10" i="4" s="1"/>
  <c r="M6" i="5"/>
  <c r="L6" i="5"/>
  <c r="W8" i="4" s="1"/>
  <c r="K6" i="5"/>
  <c r="P8" i="4" s="1"/>
  <c r="J6" i="5"/>
  <c r="I8" i="4" s="1"/>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AT10" i="4"/>
  <c r="AL10" i="4"/>
  <c r="AT8" i="4"/>
  <c r="AL8" i="4"/>
  <c r="B8" i="4"/>
  <c r="C10" i="5" l="1"/>
  <c r="D10" i="5"/>
  <c r="E10" i="5"/>
  <c r="B10" i="5"/>
</calcChain>
</file>

<file path=xl/sharedStrings.xml><?xml version="1.0" encoding="utf-8"?>
<sst xmlns="http://schemas.openxmlformats.org/spreadsheetml/2006/main" count="240" uniqueCount="126">
  <si>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</si>
  <si>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</si>
  <si>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</si>
  <si>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</si>
  <si>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</si>
  <si>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</si>
  <si>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</si>
  <si>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</si>
  <si>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</si>
  <si>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</si>
  <si>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</si>
  <si>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</si>
  <si>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</si>
  <si>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</si>
  <si>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</si>
  <si>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</si>
  <si>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</si>
  <si>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</si>
  <si>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</si>
  <si>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</si>
  <si>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</si>
  <si>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</si>
  <si>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</si>
  <si>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</si>
  <si>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</si>
  <si>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</si>
  <si>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</si>
  <si>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</si>
  <si>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</si>
  <si>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</si>
  <si>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</si>
  <si>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</si>
  <si>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</si>
  <si>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</si>
  <si>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</si>
  <si>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</si>
  <si>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</si>
  <si>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</si>
  <si>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</si>
  <si>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</si>
  <si>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</si>
  <si>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</si>
  <si>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</si>
  <si>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</si>
  <si>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</si>
  <si>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</si>
  <si>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</si>
  <si>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</si>
  <si>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</si>
  <si>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</si>
  <si>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</si>
  <si>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</si>
  <si>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</si>
  <si>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</si>
  <si>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</si>
  <si>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</si>
  <si>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</si>
  <si>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</si>
  <si>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</si>
  <si>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</si>
  <si>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</si>
  <si>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</si>
  <si>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</si>
  <si>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</si>
  <si>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</si>
  <si>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</si>
  <si>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</si>
  <si>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</si>
  <si>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</si>
  <si>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</si>
  <si>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</si>
  <si>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</si>
  <si>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</si>
  <si>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</si>
  <si>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</si>
  <si>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</si>
  <si>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</si>
  <si>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</si>
  <si>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</si>
  <si>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</si>
  <si>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</si>
  <si>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</si>
  <si>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</si>
  <si>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</si>
  <si>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</si>
  <si>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</si>
  <si>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</si>
  <si>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</si>
  <si>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</si>
  <si>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</si>
  <si>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</si>
  <si>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</si>
  <si>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</si>
  <si>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</si>
  <si>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</si>
  <si>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</si>
  <si>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</si>
  <si>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</si>
  <si>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</si>
  <si>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</si>
  <si>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</si>
  <si>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</si>
  <si>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</si>
  <si>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</si>
  <si>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</si>
  <si>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</si>
  <si>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</si>
  <si>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</si>
  <si>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</si>
  <si>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</si>
  <si>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広島県　三次市</t>
  </si>
  <si>
    <t>法非適用</t>
  </si>
  <si>
    <t>下水道事業</t>
  </si>
  <si>
    <t>公共下水道</t>
  </si>
  <si>
    <t>Cc2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</si>
  <si>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</si>
  <si>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</si>
  <si>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</si>
  <si>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</si>
  <si>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</si>
  <si>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</si>
  <si>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</si>
  <si>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平成３年から下水道工事に着手し，平成１２年から供用開始しているため，管渠の老朽管等の更新については，ストックマネジメント計画の導入により計画的な更新に努める。</t>
    <phoneticPr fontId="4"/>
  </si>
  <si>
    <t>　面整備率が未だ７０％程度であり，現状では施設利用率や水洗化率が適切な水準に達していない状況にある。
　今後は，公営企業会計化へ向けて資産を整理し，施設効率の改善や料金体系の見直しを行いながら，計画的な事業展開に努める。</t>
    <phoneticPr fontId="4"/>
  </si>
  <si>
    <t>非設置</t>
    <rPh sb="0" eb="1">
      <t>ヒ</t>
    </rPh>
    <rPh sb="1" eb="3">
      <t>セッチ</t>
    </rPh>
    <phoneticPr fontId="4"/>
  </si>
  <si>
    <t xml:space="preserve">●収益的収支比率，企業債残高対事業規模比率
　平成２８年度は，収益的収支比率約８９％程度であるが，昨年度に比べ約１．５ポイント改善している。企業債残高対事業規模比率は，企業債残高が減少するに伴い平均値を下回り昨年度に続き改善傾向である。引き続き経営の健全化に努める。
●経費回収率，汚水処理原価
　平成２８年度は，経費回収率は昨年度に比べ汚水処理費用が増加したが，料金収入も増加したことにより約２．２ポイント改善し，平均値を上回った。汚水処理原価は，昨年度に比べ６．９円改善している。今後も，経常的経費の節減と適正な経費回収に努める。
●施設利用率，水洗化率
　平成２８年度は，施設利用率が昨年度に比べ約２．０ポイント改善している。水洗化率は平均値を下回っているものの，接続人口が毎年増加しているため年々向上している。今後も，充当可能財源を保し，計画的な拡張事業や更新事業を図りながら，水洗化率向上に努める。
</t>
    <rPh sb="38" eb="39">
      <t>ヤク</t>
    </rPh>
    <rPh sb="55" eb="56">
      <t>ヤク</t>
    </rPh>
    <rPh sb="197" eb="198">
      <t>ヤク</t>
    </rPh>
    <rPh sb="303" eb="304">
      <t>ヤク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</si>
</sst>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3943168"/>
        <c:axId val="103974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0.18</c:v>
                </c:pt>
                <c:pt idx="1">
                  <c:v>0.19</c:v>
                </c:pt>
                <c:pt idx="2">
                  <c:v>0.16</c:v>
                </c:pt>
                <c:pt idx="3">
                  <c:v>0.11</c:v>
                </c:pt>
                <c:pt idx="4">
                  <c:v>0.15</c:v>
                </c:pt>
              </c:numCache>
            </c:numRef>
          </c:val>
          <c:smooth val="0"/>
        </c:ser>
        <c:dLbls>
          <c:showLegendKey val="0"/>
          <c:showVal val="0"/>
          <c:showCatName val="0"/>
          <c:showSerName val="0"/>
          <c:showPercent val="0"/>
          <c:showBubbleSize val="0"/>
        </c:dLbls>
        <c:marker val="1"/>
        <c:smooth val="0"/>
        <c:axId val="103943168"/>
        <c:axId val="103974016"/>
      </c:lineChart>
      <c:dateAx>
        <c:axId val="103943168"/>
        <c:scaling>
          <c:orientation val="minMax"/>
        </c:scaling>
        <c:delete val="1"/>
        <c:axPos val="b"/>
        <c:numFmt formatCode="ge" sourceLinked="1"/>
        <c:majorTickMark val="none"/>
        <c:minorTickMark val="none"/>
        <c:tickLblPos val="none"/>
        <c:crossAx val="103974016"/>
        <c:crosses val="autoZero"/>
        <c:auto val="1"/>
        <c:lblOffset val="100"/>
        <c:baseTimeUnit val="years"/>
      </c:dateAx>
      <c:valAx>
        <c:axId val="103974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943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61.73</c:v>
                </c:pt>
                <c:pt idx="1">
                  <c:v>52.22</c:v>
                </c:pt>
                <c:pt idx="2">
                  <c:v>54.37</c:v>
                </c:pt>
                <c:pt idx="3">
                  <c:v>44.52</c:v>
                </c:pt>
                <c:pt idx="4">
                  <c:v>46.54</c:v>
                </c:pt>
              </c:numCache>
            </c:numRef>
          </c:val>
        </c:ser>
        <c:dLbls>
          <c:showLegendKey val="0"/>
          <c:showVal val="0"/>
          <c:showCatName val="0"/>
          <c:showSerName val="0"/>
          <c:showPercent val="0"/>
          <c:showBubbleSize val="0"/>
        </c:dLbls>
        <c:gapWidth val="150"/>
        <c:axId val="106152320"/>
        <c:axId val="106154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40.07</c:v>
                </c:pt>
                <c:pt idx="1">
                  <c:v>39.92</c:v>
                </c:pt>
                <c:pt idx="2">
                  <c:v>41.63</c:v>
                </c:pt>
                <c:pt idx="3">
                  <c:v>54.67</c:v>
                </c:pt>
                <c:pt idx="4">
                  <c:v>53.51</c:v>
                </c:pt>
              </c:numCache>
            </c:numRef>
          </c:val>
          <c:smooth val="0"/>
        </c:ser>
        <c:dLbls>
          <c:showLegendKey val="0"/>
          <c:showVal val="0"/>
          <c:showCatName val="0"/>
          <c:showSerName val="0"/>
          <c:showPercent val="0"/>
          <c:showBubbleSize val="0"/>
        </c:dLbls>
        <c:marker val="1"/>
        <c:smooth val="0"/>
        <c:axId val="106152320"/>
        <c:axId val="106154240"/>
      </c:lineChart>
      <c:dateAx>
        <c:axId val="106152320"/>
        <c:scaling>
          <c:orientation val="minMax"/>
        </c:scaling>
        <c:delete val="1"/>
        <c:axPos val="b"/>
        <c:numFmt formatCode="ge" sourceLinked="1"/>
        <c:majorTickMark val="none"/>
        <c:minorTickMark val="none"/>
        <c:tickLblPos val="none"/>
        <c:crossAx val="106154240"/>
        <c:crosses val="autoZero"/>
        <c:auto val="1"/>
        <c:lblOffset val="100"/>
        <c:baseTimeUnit val="years"/>
      </c:dateAx>
      <c:valAx>
        <c:axId val="106154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152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55.13</c:v>
                </c:pt>
                <c:pt idx="1">
                  <c:v>63.56</c:v>
                </c:pt>
                <c:pt idx="2">
                  <c:v>64.569999999999993</c:v>
                </c:pt>
                <c:pt idx="3">
                  <c:v>70.290000000000006</c:v>
                </c:pt>
                <c:pt idx="4">
                  <c:v>73.92</c:v>
                </c:pt>
              </c:numCache>
            </c:numRef>
          </c:val>
        </c:ser>
        <c:dLbls>
          <c:showLegendKey val="0"/>
          <c:showVal val="0"/>
          <c:showCatName val="0"/>
          <c:showSerName val="0"/>
          <c:showPercent val="0"/>
          <c:showBubbleSize val="0"/>
        </c:dLbls>
        <c:gapWidth val="150"/>
        <c:axId val="106643456"/>
        <c:axId val="106645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66</c:v>
                </c:pt>
                <c:pt idx="1">
                  <c:v>65.86</c:v>
                </c:pt>
                <c:pt idx="2">
                  <c:v>66.33</c:v>
                </c:pt>
                <c:pt idx="3">
                  <c:v>83.8</c:v>
                </c:pt>
                <c:pt idx="4">
                  <c:v>83.91</c:v>
                </c:pt>
              </c:numCache>
            </c:numRef>
          </c:val>
          <c:smooth val="0"/>
        </c:ser>
        <c:dLbls>
          <c:showLegendKey val="0"/>
          <c:showVal val="0"/>
          <c:showCatName val="0"/>
          <c:showSerName val="0"/>
          <c:showPercent val="0"/>
          <c:showBubbleSize val="0"/>
        </c:dLbls>
        <c:marker val="1"/>
        <c:smooth val="0"/>
        <c:axId val="106643456"/>
        <c:axId val="106645376"/>
      </c:lineChart>
      <c:dateAx>
        <c:axId val="106643456"/>
        <c:scaling>
          <c:orientation val="minMax"/>
        </c:scaling>
        <c:delete val="1"/>
        <c:axPos val="b"/>
        <c:numFmt formatCode="ge" sourceLinked="1"/>
        <c:majorTickMark val="none"/>
        <c:minorTickMark val="none"/>
        <c:tickLblPos val="none"/>
        <c:crossAx val="106645376"/>
        <c:crosses val="autoZero"/>
        <c:auto val="1"/>
        <c:lblOffset val="100"/>
        <c:baseTimeUnit val="years"/>
      </c:dateAx>
      <c:valAx>
        <c:axId val="106645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64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49.21</c:v>
                </c:pt>
                <c:pt idx="1">
                  <c:v>47.91</c:v>
                </c:pt>
                <c:pt idx="2">
                  <c:v>81.849999999999994</c:v>
                </c:pt>
                <c:pt idx="3">
                  <c:v>87.18</c:v>
                </c:pt>
                <c:pt idx="4">
                  <c:v>88.65</c:v>
                </c:pt>
              </c:numCache>
            </c:numRef>
          </c:val>
        </c:ser>
        <c:dLbls>
          <c:showLegendKey val="0"/>
          <c:showVal val="0"/>
          <c:showCatName val="0"/>
          <c:showSerName val="0"/>
          <c:showPercent val="0"/>
          <c:showBubbleSize val="0"/>
        </c:dLbls>
        <c:gapWidth val="150"/>
        <c:axId val="106179200"/>
        <c:axId val="106185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6179200"/>
        <c:axId val="106185472"/>
      </c:lineChart>
      <c:dateAx>
        <c:axId val="106179200"/>
        <c:scaling>
          <c:orientation val="minMax"/>
        </c:scaling>
        <c:delete val="1"/>
        <c:axPos val="b"/>
        <c:numFmt formatCode="ge" sourceLinked="1"/>
        <c:majorTickMark val="none"/>
        <c:minorTickMark val="none"/>
        <c:tickLblPos val="none"/>
        <c:crossAx val="106185472"/>
        <c:crosses val="autoZero"/>
        <c:auto val="1"/>
        <c:lblOffset val="100"/>
        <c:baseTimeUnit val="years"/>
      </c:dateAx>
      <c:valAx>
        <c:axId val="106185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179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6219776"/>
        <c:axId val="106226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6219776"/>
        <c:axId val="106226048"/>
      </c:lineChart>
      <c:dateAx>
        <c:axId val="106219776"/>
        <c:scaling>
          <c:orientation val="minMax"/>
        </c:scaling>
        <c:delete val="1"/>
        <c:axPos val="b"/>
        <c:numFmt formatCode="ge" sourceLinked="1"/>
        <c:majorTickMark val="none"/>
        <c:minorTickMark val="none"/>
        <c:tickLblPos val="none"/>
        <c:crossAx val="106226048"/>
        <c:crosses val="autoZero"/>
        <c:auto val="1"/>
        <c:lblOffset val="100"/>
        <c:baseTimeUnit val="years"/>
      </c:dateAx>
      <c:valAx>
        <c:axId val="106226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219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6239872"/>
        <c:axId val="106250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6239872"/>
        <c:axId val="106250240"/>
      </c:lineChart>
      <c:dateAx>
        <c:axId val="106239872"/>
        <c:scaling>
          <c:orientation val="minMax"/>
        </c:scaling>
        <c:delete val="1"/>
        <c:axPos val="b"/>
        <c:numFmt formatCode="ge" sourceLinked="1"/>
        <c:majorTickMark val="none"/>
        <c:minorTickMark val="none"/>
        <c:tickLblPos val="none"/>
        <c:crossAx val="106250240"/>
        <c:crosses val="autoZero"/>
        <c:auto val="1"/>
        <c:lblOffset val="100"/>
        <c:baseTimeUnit val="years"/>
      </c:dateAx>
      <c:valAx>
        <c:axId val="106250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239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6283008"/>
        <c:axId val="106284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6283008"/>
        <c:axId val="106284928"/>
      </c:lineChart>
      <c:dateAx>
        <c:axId val="106283008"/>
        <c:scaling>
          <c:orientation val="minMax"/>
        </c:scaling>
        <c:delete val="1"/>
        <c:axPos val="b"/>
        <c:numFmt formatCode="ge" sourceLinked="1"/>
        <c:majorTickMark val="none"/>
        <c:minorTickMark val="none"/>
        <c:tickLblPos val="none"/>
        <c:crossAx val="106284928"/>
        <c:crosses val="autoZero"/>
        <c:auto val="1"/>
        <c:lblOffset val="100"/>
        <c:baseTimeUnit val="years"/>
      </c:dateAx>
      <c:valAx>
        <c:axId val="106284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283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5934208"/>
        <c:axId val="105936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5934208"/>
        <c:axId val="105936384"/>
      </c:lineChart>
      <c:dateAx>
        <c:axId val="105934208"/>
        <c:scaling>
          <c:orientation val="minMax"/>
        </c:scaling>
        <c:delete val="1"/>
        <c:axPos val="b"/>
        <c:numFmt formatCode="ge" sourceLinked="1"/>
        <c:majorTickMark val="none"/>
        <c:minorTickMark val="none"/>
        <c:tickLblPos val="none"/>
        <c:crossAx val="105936384"/>
        <c:crosses val="autoZero"/>
        <c:auto val="1"/>
        <c:lblOffset val="100"/>
        <c:baseTimeUnit val="years"/>
      </c:dateAx>
      <c:valAx>
        <c:axId val="105936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934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2740.7</c:v>
                </c:pt>
                <c:pt idx="1">
                  <c:v>1826.44</c:v>
                </c:pt>
                <c:pt idx="2">
                  <c:v>1192.6600000000001</c:v>
                </c:pt>
                <c:pt idx="3">
                  <c:v>714.95</c:v>
                </c:pt>
                <c:pt idx="4">
                  <c:v>335.04</c:v>
                </c:pt>
              </c:numCache>
            </c:numRef>
          </c:val>
        </c:ser>
        <c:dLbls>
          <c:showLegendKey val="0"/>
          <c:showVal val="0"/>
          <c:showCatName val="0"/>
          <c:showSerName val="0"/>
          <c:showPercent val="0"/>
          <c:showBubbleSize val="0"/>
        </c:dLbls>
        <c:gapWidth val="150"/>
        <c:axId val="105958400"/>
        <c:axId val="105964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1574.53</c:v>
                </c:pt>
                <c:pt idx="1">
                  <c:v>1506.51</c:v>
                </c:pt>
                <c:pt idx="2">
                  <c:v>1315.67</c:v>
                </c:pt>
                <c:pt idx="3">
                  <c:v>1118.56</c:v>
                </c:pt>
                <c:pt idx="4">
                  <c:v>1111.31</c:v>
                </c:pt>
              </c:numCache>
            </c:numRef>
          </c:val>
          <c:smooth val="0"/>
        </c:ser>
        <c:dLbls>
          <c:showLegendKey val="0"/>
          <c:showVal val="0"/>
          <c:showCatName val="0"/>
          <c:showSerName val="0"/>
          <c:showPercent val="0"/>
          <c:showBubbleSize val="0"/>
        </c:dLbls>
        <c:marker val="1"/>
        <c:smooth val="0"/>
        <c:axId val="105958400"/>
        <c:axId val="105964672"/>
      </c:lineChart>
      <c:dateAx>
        <c:axId val="105958400"/>
        <c:scaling>
          <c:orientation val="minMax"/>
        </c:scaling>
        <c:delete val="1"/>
        <c:axPos val="b"/>
        <c:numFmt formatCode="ge" sourceLinked="1"/>
        <c:majorTickMark val="none"/>
        <c:minorTickMark val="none"/>
        <c:tickLblPos val="none"/>
        <c:crossAx val="105964672"/>
        <c:crosses val="autoZero"/>
        <c:auto val="1"/>
        <c:lblOffset val="100"/>
        <c:baseTimeUnit val="years"/>
      </c:dateAx>
      <c:valAx>
        <c:axId val="105964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958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44.58</c:v>
                </c:pt>
                <c:pt idx="1">
                  <c:v>47.28</c:v>
                </c:pt>
                <c:pt idx="2">
                  <c:v>61.69</c:v>
                </c:pt>
                <c:pt idx="3">
                  <c:v>79.09</c:v>
                </c:pt>
                <c:pt idx="4">
                  <c:v>81.33</c:v>
                </c:pt>
              </c:numCache>
            </c:numRef>
          </c:val>
        </c:ser>
        <c:dLbls>
          <c:showLegendKey val="0"/>
          <c:showVal val="0"/>
          <c:showCatName val="0"/>
          <c:showSerName val="0"/>
          <c:showPercent val="0"/>
          <c:showBubbleSize val="0"/>
        </c:dLbls>
        <c:gapWidth val="150"/>
        <c:axId val="106050304"/>
        <c:axId val="106052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57.36</c:v>
                </c:pt>
                <c:pt idx="1">
                  <c:v>57.33</c:v>
                </c:pt>
                <c:pt idx="2">
                  <c:v>60.78</c:v>
                </c:pt>
                <c:pt idx="3">
                  <c:v>72.33</c:v>
                </c:pt>
                <c:pt idx="4">
                  <c:v>75.540000000000006</c:v>
                </c:pt>
              </c:numCache>
            </c:numRef>
          </c:val>
          <c:smooth val="0"/>
        </c:ser>
        <c:dLbls>
          <c:showLegendKey val="0"/>
          <c:showVal val="0"/>
          <c:showCatName val="0"/>
          <c:showSerName val="0"/>
          <c:showPercent val="0"/>
          <c:showBubbleSize val="0"/>
        </c:dLbls>
        <c:marker val="1"/>
        <c:smooth val="0"/>
        <c:axId val="106050304"/>
        <c:axId val="106052224"/>
      </c:lineChart>
      <c:dateAx>
        <c:axId val="106050304"/>
        <c:scaling>
          <c:orientation val="minMax"/>
        </c:scaling>
        <c:delete val="1"/>
        <c:axPos val="b"/>
        <c:numFmt formatCode="ge" sourceLinked="1"/>
        <c:majorTickMark val="none"/>
        <c:minorTickMark val="none"/>
        <c:tickLblPos val="none"/>
        <c:crossAx val="106052224"/>
        <c:crosses val="autoZero"/>
        <c:auto val="1"/>
        <c:lblOffset val="100"/>
        <c:baseTimeUnit val="years"/>
      </c:dateAx>
      <c:valAx>
        <c:axId val="106052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050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285.62</c:v>
                </c:pt>
                <c:pt idx="1">
                  <c:v>363.47</c:v>
                </c:pt>
                <c:pt idx="2">
                  <c:v>282.76</c:v>
                </c:pt>
                <c:pt idx="3">
                  <c:v>220.36</c:v>
                </c:pt>
                <c:pt idx="4">
                  <c:v>213.46</c:v>
                </c:pt>
              </c:numCache>
            </c:numRef>
          </c:val>
        </c:ser>
        <c:dLbls>
          <c:showLegendKey val="0"/>
          <c:showVal val="0"/>
          <c:showCatName val="0"/>
          <c:showSerName val="0"/>
          <c:showPercent val="0"/>
          <c:showBubbleSize val="0"/>
        </c:dLbls>
        <c:gapWidth val="150"/>
        <c:axId val="106099456"/>
        <c:axId val="106101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279.91000000000003</c:v>
                </c:pt>
                <c:pt idx="1">
                  <c:v>284.52999999999997</c:v>
                </c:pt>
                <c:pt idx="2">
                  <c:v>276.26</c:v>
                </c:pt>
                <c:pt idx="3">
                  <c:v>215.28</c:v>
                </c:pt>
                <c:pt idx="4">
                  <c:v>207.96</c:v>
                </c:pt>
              </c:numCache>
            </c:numRef>
          </c:val>
          <c:smooth val="0"/>
        </c:ser>
        <c:dLbls>
          <c:showLegendKey val="0"/>
          <c:showVal val="0"/>
          <c:showCatName val="0"/>
          <c:showSerName val="0"/>
          <c:showPercent val="0"/>
          <c:showBubbleSize val="0"/>
        </c:dLbls>
        <c:marker val="1"/>
        <c:smooth val="0"/>
        <c:axId val="106099456"/>
        <c:axId val="106101376"/>
      </c:lineChart>
      <c:dateAx>
        <c:axId val="106099456"/>
        <c:scaling>
          <c:orientation val="minMax"/>
        </c:scaling>
        <c:delete val="1"/>
        <c:axPos val="b"/>
        <c:numFmt formatCode="ge" sourceLinked="1"/>
        <c:majorTickMark val="none"/>
        <c:minorTickMark val="none"/>
        <c:tickLblPos val="none"/>
        <c:crossAx val="106101376"/>
        <c:crosses val="autoZero"/>
        <c:auto val="1"/>
        <c:lblOffset val="100"/>
        <c:baseTimeUnit val="years"/>
      </c:dateAx>
      <c:valAx>
        <c:axId val="106101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099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K59" zoomScaleNormal="100" workbookViewId="0">
      <selection activeCell="BL14" sqref="BL14:BZ82"/>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75" t="str">
        <f>データ!H6</f>
        <v>広島県　三次市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Cc2</v>
      </c>
      <c r="X8" s="72"/>
      <c r="Y8" s="72"/>
      <c r="Z8" s="72"/>
      <c r="AA8" s="72"/>
      <c r="AB8" s="72"/>
      <c r="AC8" s="72"/>
      <c r="AD8" s="73" t="s">
        <v>124</v>
      </c>
      <c r="AE8" s="73"/>
      <c r="AF8" s="73"/>
      <c r="AG8" s="73"/>
      <c r="AH8" s="73"/>
      <c r="AI8" s="73"/>
      <c r="AJ8" s="73"/>
      <c r="AK8" s="4"/>
      <c r="AL8" s="67">
        <f>データ!S6</f>
        <v>53995</v>
      </c>
      <c r="AM8" s="67"/>
      <c r="AN8" s="67"/>
      <c r="AO8" s="67"/>
      <c r="AP8" s="67"/>
      <c r="AQ8" s="67"/>
      <c r="AR8" s="67"/>
      <c r="AS8" s="67"/>
      <c r="AT8" s="66">
        <f>データ!T6</f>
        <v>778.14</v>
      </c>
      <c r="AU8" s="66"/>
      <c r="AV8" s="66"/>
      <c r="AW8" s="66"/>
      <c r="AX8" s="66"/>
      <c r="AY8" s="66"/>
      <c r="AZ8" s="66"/>
      <c r="BA8" s="66"/>
      <c r="BB8" s="66">
        <f>データ!U6</f>
        <v>69.39</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x14ac:dyDescent="0.15">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x14ac:dyDescent="0.15">
      <c r="A10" s="2"/>
      <c r="B10" s="66" t="str">
        <f>データ!N6</f>
        <v>-</v>
      </c>
      <c r="C10" s="66"/>
      <c r="D10" s="66"/>
      <c r="E10" s="66"/>
      <c r="F10" s="66"/>
      <c r="G10" s="66"/>
      <c r="H10" s="66"/>
      <c r="I10" s="66" t="str">
        <f>データ!O6</f>
        <v>該当数値なし</v>
      </c>
      <c r="J10" s="66"/>
      <c r="K10" s="66"/>
      <c r="L10" s="66"/>
      <c r="M10" s="66"/>
      <c r="N10" s="66"/>
      <c r="O10" s="66"/>
      <c r="P10" s="66">
        <f>データ!P6</f>
        <v>30.51</v>
      </c>
      <c r="Q10" s="66"/>
      <c r="R10" s="66"/>
      <c r="S10" s="66"/>
      <c r="T10" s="66"/>
      <c r="U10" s="66"/>
      <c r="V10" s="66"/>
      <c r="W10" s="66">
        <f>データ!Q6</f>
        <v>94.97</v>
      </c>
      <c r="X10" s="66"/>
      <c r="Y10" s="66"/>
      <c r="Z10" s="66"/>
      <c r="AA10" s="66"/>
      <c r="AB10" s="66"/>
      <c r="AC10" s="66"/>
      <c r="AD10" s="67">
        <f>データ!R6</f>
        <v>2937</v>
      </c>
      <c r="AE10" s="67"/>
      <c r="AF10" s="67"/>
      <c r="AG10" s="67"/>
      <c r="AH10" s="67"/>
      <c r="AI10" s="67"/>
      <c r="AJ10" s="67"/>
      <c r="AK10" s="2"/>
      <c r="AL10" s="67">
        <f>データ!V6</f>
        <v>16340</v>
      </c>
      <c r="AM10" s="67"/>
      <c r="AN10" s="67"/>
      <c r="AO10" s="67"/>
      <c r="AP10" s="67"/>
      <c r="AQ10" s="67"/>
      <c r="AR10" s="67"/>
      <c r="AS10" s="67"/>
      <c r="AT10" s="66">
        <f>データ!W6</f>
        <v>4.5999999999999996</v>
      </c>
      <c r="AU10" s="66"/>
      <c r="AV10" s="66"/>
      <c r="AW10" s="66"/>
      <c r="AX10" s="66"/>
      <c r="AY10" s="66"/>
      <c r="AZ10" s="66"/>
      <c r="BA10" s="66"/>
      <c r="BB10" s="66">
        <f>データ!X6</f>
        <v>3552.17</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125</v>
      </c>
      <c r="BM16" s="49"/>
      <c r="BN16" s="49"/>
      <c r="BO16" s="49"/>
      <c r="BP16" s="49"/>
      <c r="BQ16" s="49"/>
      <c r="BR16" s="49"/>
      <c r="BS16" s="49"/>
      <c r="BT16" s="49"/>
      <c r="BU16" s="49"/>
      <c r="BV16" s="49"/>
      <c r="BW16" s="49"/>
      <c r="BX16" s="49"/>
      <c r="BY16" s="49"/>
      <c r="BZ16" s="50"/>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x14ac:dyDescent="0.15">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x14ac:dyDescent="0.15">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122</v>
      </c>
      <c r="BM47" s="49"/>
      <c r="BN47" s="49"/>
      <c r="BO47" s="49"/>
      <c r="BP47" s="49"/>
      <c r="BQ47" s="49"/>
      <c r="BR47" s="49"/>
      <c r="BS47" s="49"/>
      <c r="BT47" s="49"/>
      <c r="BU47" s="49"/>
      <c r="BV47" s="49"/>
      <c r="BW47" s="49"/>
      <c r="BX47" s="49"/>
      <c r="BY47" s="49"/>
      <c r="BZ47" s="50"/>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x14ac:dyDescent="0.15">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x14ac:dyDescent="0.15">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123</v>
      </c>
      <c r="BM66" s="49"/>
      <c r="BN66" s="49"/>
      <c r="BO66" s="49"/>
      <c r="BP66" s="49"/>
      <c r="BQ66" s="49"/>
      <c r="BR66" s="49"/>
      <c r="BS66" s="49"/>
      <c r="BT66" s="49"/>
      <c r="BU66" s="49"/>
      <c r="BV66" s="49"/>
      <c r="BW66" s="49"/>
      <c r="BX66" s="49"/>
      <c r="BY66" s="49"/>
      <c r="BZ66" s="50"/>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x14ac:dyDescent="0.15">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x14ac:dyDescent="0.15">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【728.30】</v>
      </c>
      <c r="I86" s="26" t="str">
        <f>データ!CA6</f>
        <v>【100.04】</v>
      </c>
      <c r="J86" s="26" t="str">
        <f>データ!CL6</f>
        <v>【137.82】</v>
      </c>
      <c r="K86" s="26" t="str">
        <f>データ!CW6</f>
        <v>【60.09】</v>
      </c>
      <c r="L86" s="26" t="str">
        <f>データ!DH6</f>
        <v>【94.90】</v>
      </c>
      <c r="M86" s="26" t="s">
        <v>56</v>
      </c>
      <c r="N86" s="26" t="s">
        <v>56</v>
      </c>
      <c r="O86" s="26" t="str">
        <f>データ!EO6</f>
        <v>【0.27】</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x14ac:dyDescent="0.1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x14ac:dyDescent="0.15">
      <c r="A6" s="28" t="s">
        <v>109</v>
      </c>
      <c r="B6" s="33">
        <f>B7</f>
        <v>2016</v>
      </c>
      <c r="C6" s="33">
        <f t="shared" ref="C6:X6" si="3">C7</f>
        <v>342092</v>
      </c>
      <c r="D6" s="33">
        <f t="shared" si="3"/>
        <v>47</v>
      </c>
      <c r="E6" s="33">
        <f t="shared" si="3"/>
        <v>17</v>
      </c>
      <c r="F6" s="33">
        <f t="shared" si="3"/>
        <v>1</v>
      </c>
      <c r="G6" s="33">
        <f t="shared" si="3"/>
        <v>0</v>
      </c>
      <c r="H6" s="33" t="str">
        <f t="shared" si="3"/>
        <v>広島県　三次市</v>
      </c>
      <c r="I6" s="33" t="str">
        <f t="shared" si="3"/>
        <v>法非適用</v>
      </c>
      <c r="J6" s="33" t="str">
        <f t="shared" si="3"/>
        <v>下水道事業</v>
      </c>
      <c r="K6" s="33" t="str">
        <f t="shared" si="3"/>
        <v>公共下水道</v>
      </c>
      <c r="L6" s="33" t="str">
        <f t="shared" si="3"/>
        <v>Cc2</v>
      </c>
      <c r="M6" s="33">
        <f t="shared" si="3"/>
        <v>0</v>
      </c>
      <c r="N6" s="34" t="str">
        <f t="shared" si="3"/>
        <v>-</v>
      </c>
      <c r="O6" s="34" t="str">
        <f t="shared" si="3"/>
        <v>該当数値なし</v>
      </c>
      <c r="P6" s="34">
        <f t="shared" si="3"/>
        <v>30.51</v>
      </c>
      <c r="Q6" s="34">
        <f t="shared" si="3"/>
        <v>94.97</v>
      </c>
      <c r="R6" s="34">
        <f t="shared" si="3"/>
        <v>2937</v>
      </c>
      <c r="S6" s="34">
        <f t="shared" si="3"/>
        <v>53995</v>
      </c>
      <c r="T6" s="34">
        <f t="shared" si="3"/>
        <v>778.14</v>
      </c>
      <c r="U6" s="34">
        <f t="shared" si="3"/>
        <v>69.39</v>
      </c>
      <c r="V6" s="34">
        <f t="shared" si="3"/>
        <v>16340</v>
      </c>
      <c r="W6" s="34">
        <f t="shared" si="3"/>
        <v>4.5999999999999996</v>
      </c>
      <c r="X6" s="34">
        <f t="shared" si="3"/>
        <v>3552.17</v>
      </c>
      <c r="Y6" s="35">
        <f>IF(Y7="",NA(),Y7)</f>
        <v>49.21</v>
      </c>
      <c r="Z6" s="35">
        <f t="shared" ref="Z6:AH6" si="4">IF(Z7="",NA(),Z7)</f>
        <v>47.91</v>
      </c>
      <c r="AA6" s="35">
        <f t="shared" si="4"/>
        <v>81.849999999999994</v>
      </c>
      <c r="AB6" s="35">
        <f t="shared" si="4"/>
        <v>87.18</v>
      </c>
      <c r="AC6" s="35">
        <f t="shared" si="4"/>
        <v>88.65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2740.7</v>
      </c>
      <c r="BG6" s="35">
        <f t="shared" ref="BG6:BO6" si="7">IF(BG7="",NA(),BG7)</f>
        <v>1826.44</v>
      </c>
      <c r="BH6" s="35">
        <f t="shared" si="7"/>
        <v>1192.6600000000001</v>
      </c>
      <c r="BI6" s="35">
        <f t="shared" si="7"/>
        <v>714.95</v>
      </c>
      <c r="BJ6" s="35">
        <f t="shared" si="7"/>
        <v>335.04</v>
      </c>
      <c r="BK6" s="35">
        <f t="shared" si="7"/>
        <v>1574.53</v>
      </c>
      <c r="BL6" s="35">
        <f t="shared" si="7"/>
        <v>1506.51</v>
      </c>
      <c r="BM6" s="35">
        <f t="shared" si="7"/>
        <v>1315.67</v>
      </c>
      <c r="BN6" s="35">
        <f t="shared" si="7"/>
        <v>1118.56</v>
      </c>
      <c r="BO6" s="35">
        <f t="shared" si="7"/>
        <v>1111.31</v>
      </c>
      <c r="BP6" s="34" t="str">
        <f>IF(BP7="","",IF(BP7="-","【-】","【"&amp;SUBSTITUTE(TEXT(BP7,"#,##0.00"),"-","△")&amp;"】"))</f>
        <v>【728.30】</v>
      </c>
      <c r="BQ6" s="35">
        <f>IF(BQ7="",NA(),BQ7)</f>
        <v>44.58</v>
      </c>
      <c r="BR6" s="35">
        <f t="shared" ref="BR6:BZ6" si="8">IF(BR7="",NA(),BR7)</f>
        <v>47.28</v>
      </c>
      <c r="BS6" s="35">
        <f t="shared" si="8"/>
        <v>61.69</v>
      </c>
      <c r="BT6" s="35">
        <f t="shared" si="8"/>
        <v>79.09</v>
      </c>
      <c r="BU6" s="35">
        <f t="shared" si="8"/>
        <v>81.33</v>
      </c>
      <c r="BV6" s="35">
        <f t="shared" si="8"/>
        <v>57.36</v>
      </c>
      <c r="BW6" s="35">
        <f t="shared" si="8"/>
        <v>57.33</v>
      </c>
      <c r="BX6" s="35">
        <f t="shared" si="8"/>
        <v>60.78</v>
      </c>
      <c r="BY6" s="35">
        <f t="shared" si="8"/>
        <v>72.33</v>
      </c>
      <c r="BZ6" s="35">
        <f t="shared" si="8"/>
        <v>75.540000000000006</v>
      </c>
      <c r="CA6" s="34" t="str">
        <f>IF(CA7="","",IF(CA7="-","【-】","【"&amp;SUBSTITUTE(TEXT(CA7,"#,##0.00"),"-","△")&amp;"】"))</f>
        <v>【100.04】</v>
      </c>
      <c r="CB6" s="35">
        <f>IF(CB7="",NA(),CB7)</f>
        <v>285.62</v>
      </c>
      <c r="CC6" s="35">
        <f t="shared" ref="CC6:CK6" si="9">IF(CC7="",NA(),CC7)</f>
        <v>363.47</v>
      </c>
      <c r="CD6" s="35">
        <f t="shared" si="9"/>
        <v>282.76</v>
      </c>
      <c r="CE6" s="35">
        <f t="shared" si="9"/>
        <v>220.36</v>
      </c>
      <c r="CF6" s="35">
        <f t="shared" si="9"/>
        <v>213.46</v>
      </c>
      <c r="CG6" s="35">
        <f t="shared" si="9"/>
        <v>279.91000000000003</v>
      </c>
      <c r="CH6" s="35">
        <f t="shared" si="9"/>
        <v>284.52999999999997</v>
      </c>
      <c r="CI6" s="35">
        <f t="shared" si="9"/>
        <v>276.26</v>
      </c>
      <c r="CJ6" s="35">
        <f t="shared" si="9"/>
        <v>215.28</v>
      </c>
      <c r="CK6" s="35">
        <f t="shared" si="9"/>
        <v>207.96</v>
      </c>
      <c r="CL6" s="34" t="str">
        <f>IF(CL7="","",IF(CL7="-","【-】","【"&amp;SUBSTITUTE(TEXT(CL7,"#,##0.00"),"-","△")&amp;"】"))</f>
        <v>【137.82】</v>
      </c>
      <c r="CM6" s="35">
        <f>IF(CM7="",NA(),CM7)</f>
        <v>61.73</v>
      </c>
      <c r="CN6" s="35">
        <f t="shared" ref="CN6:CV6" si="10">IF(CN7="",NA(),CN7)</f>
        <v>52.22</v>
      </c>
      <c r="CO6" s="35">
        <f t="shared" si="10"/>
        <v>54.37</v>
      </c>
      <c r="CP6" s="35">
        <f t="shared" si="10"/>
        <v>44.52</v>
      </c>
      <c r="CQ6" s="35">
        <f t="shared" si="10"/>
        <v>46.54</v>
      </c>
      <c r="CR6" s="35">
        <f t="shared" si="10"/>
        <v>40.07</v>
      </c>
      <c r="CS6" s="35">
        <f t="shared" si="10"/>
        <v>39.92</v>
      </c>
      <c r="CT6" s="35">
        <f t="shared" si="10"/>
        <v>41.63</v>
      </c>
      <c r="CU6" s="35">
        <f t="shared" si="10"/>
        <v>54.67</v>
      </c>
      <c r="CV6" s="35">
        <f t="shared" si="10"/>
        <v>53.51</v>
      </c>
      <c r="CW6" s="34" t="str">
        <f>IF(CW7="","",IF(CW7="-","【-】","【"&amp;SUBSTITUTE(TEXT(CW7,"#,##0.00"),"-","△")&amp;"】"))</f>
        <v>【60.09】</v>
      </c>
      <c r="CX6" s="35">
        <f>IF(CX7="",NA(),CX7)</f>
        <v>55.13</v>
      </c>
      <c r="CY6" s="35">
        <f t="shared" ref="CY6:DG6" si="11">IF(CY7="",NA(),CY7)</f>
        <v>63.56</v>
      </c>
      <c r="CZ6" s="35">
        <f t="shared" si="11"/>
        <v>64.569999999999993</v>
      </c>
      <c r="DA6" s="35">
        <f t="shared" si="11"/>
        <v>70.290000000000006</v>
      </c>
      <c r="DB6" s="35">
        <f t="shared" si="11"/>
        <v>73.92</v>
      </c>
      <c r="DC6" s="35">
        <f t="shared" si="11"/>
        <v>66</v>
      </c>
      <c r="DD6" s="35">
        <f t="shared" si="11"/>
        <v>65.86</v>
      </c>
      <c r="DE6" s="35">
        <f t="shared" si="11"/>
        <v>66.33</v>
      </c>
      <c r="DF6" s="35">
        <f t="shared" si="11"/>
        <v>83.8</v>
      </c>
      <c r="DG6" s="35">
        <f t="shared" si="11"/>
        <v>83.91</v>
      </c>
      <c r="DH6" s="34" t="str">
        <f>IF(DH7="","",IF(DH7="-","【-】","【"&amp;SUBSTITUTE(TEXT(DH7,"#,##0.00"),"-","△")&amp;"】"))</f>
        <v>【94.90】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0.18</v>
      </c>
      <c r="EK6" s="35">
        <f t="shared" si="14"/>
        <v>0.19</v>
      </c>
      <c r="EL6" s="35">
        <f t="shared" si="14"/>
        <v>0.16</v>
      </c>
      <c r="EM6" s="35">
        <f t="shared" si="14"/>
        <v>0.11</v>
      </c>
      <c r="EN6" s="35">
        <f t="shared" si="14"/>
        <v>0.15</v>
      </c>
      <c r="EO6" s="34" t="str">
        <f>IF(EO7="","",IF(EO7="-","【-】","【"&amp;SUBSTITUTE(TEXT(EO7,"#,##0.00"),"-","△")&amp;"】"))</f>
        <v>【0.27】</v>
      </c>
    </row>
    <row r="7" spans="1:145" s="36" customFormat="1" x14ac:dyDescent="0.15">
      <c r="A7" s="28"/>
      <c r="B7" s="37">
        <v>2016</v>
      </c>
      <c r="C7" s="37">
        <v>342092</v>
      </c>
      <c r="D7" s="37">
        <v>47</v>
      </c>
      <c r="E7" s="37">
        <v>17</v>
      </c>
      <c r="F7" s="37">
        <v>1</v>
      </c>
      <c r="G7" s="37">
        <v>0</v>
      </c>
      <c r="H7" s="37" t="s">
        <v>110</v>
      </c>
      <c r="I7" s="37" t="s">
        <v>111</v>
      </c>
      <c r="J7" s="37" t="s">
        <v>112</v>
      </c>
      <c r="K7" s="37" t="s">
        <v>113</v>
      </c>
      <c r="L7" s="37" t="s">
        <v>114</v>
      </c>
      <c r="M7" s="37"/>
      <c r="N7" s="38" t="s">
        <v>115</v>
      </c>
      <c r="O7" s="38" t="s">
        <v>116</v>
      </c>
      <c r="P7" s="38">
        <v>30.51</v>
      </c>
      <c r="Q7" s="38">
        <v>94.97</v>
      </c>
      <c r="R7" s="38">
        <v>2937</v>
      </c>
      <c r="S7" s="38">
        <v>53995</v>
      </c>
      <c r="T7" s="38">
        <v>778.14</v>
      </c>
      <c r="U7" s="38">
        <v>69.39</v>
      </c>
      <c r="V7" s="38">
        <v>16340</v>
      </c>
      <c r="W7" s="38">
        <v>4.5999999999999996</v>
      </c>
      <c r="X7" s="38">
        <v>3552.17</v>
      </c>
      <c r="Y7" s="38">
        <v>49.21</v>
      </c>
      <c r="Z7" s="38">
        <v>47.91</v>
      </c>
      <c r="AA7" s="38">
        <v>81.849999999999994</v>
      </c>
      <c r="AB7" s="38">
        <v>87.18</v>
      </c>
      <c r="AC7" s="38">
        <v>88.65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2740.7</v>
      </c>
      <c r="BG7" s="38">
        <v>1826.44</v>
      </c>
      <c r="BH7" s="38">
        <v>1192.6600000000001</v>
      </c>
      <c r="BI7" s="38">
        <v>714.95</v>
      </c>
      <c r="BJ7" s="38">
        <v>335.04</v>
      </c>
      <c r="BK7" s="38">
        <v>1574.53</v>
      </c>
      <c r="BL7" s="38">
        <v>1506.51</v>
      </c>
      <c r="BM7" s="38">
        <v>1315.67</v>
      </c>
      <c r="BN7" s="38">
        <v>1118.56</v>
      </c>
      <c r="BO7" s="38">
        <v>1111.31</v>
      </c>
      <c r="BP7" s="38">
        <v>728.3</v>
      </c>
      <c r="BQ7" s="38">
        <v>44.58</v>
      </c>
      <c r="BR7" s="38">
        <v>47.28</v>
      </c>
      <c r="BS7" s="38">
        <v>61.69</v>
      </c>
      <c r="BT7" s="38">
        <v>79.09</v>
      </c>
      <c r="BU7" s="38">
        <v>81.33</v>
      </c>
      <c r="BV7" s="38">
        <v>57.36</v>
      </c>
      <c r="BW7" s="38">
        <v>57.33</v>
      </c>
      <c r="BX7" s="38">
        <v>60.78</v>
      </c>
      <c r="BY7" s="38">
        <v>72.33</v>
      </c>
      <c r="BZ7" s="38">
        <v>75.540000000000006</v>
      </c>
      <c r="CA7" s="38">
        <v>100.04</v>
      </c>
      <c r="CB7" s="38">
        <v>285.62</v>
      </c>
      <c r="CC7" s="38">
        <v>363.47</v>
      </c>
      <c r="CD7" s="38">
        <v>282.76</v>
      </c>
      <c r="CE7" s="38">
        <v>220.36</v>
      </c>
      <c r="CF7" s="38">
        <v>213.46</v>
      </c>
      <c r="CG7" s="38">
        <v>279.91000000000003</v>
      </c>
      <c r="CH7" s="38">
        <v>284.52999999999997</v>
      </c>
      <c r="CI7" s="38">
        <v>276.26</v>
      </c>
      <c r="CJ7" s="38">
        <v>215.28</v>
      </c>
      <c r="CK7" s="38">
        <v>207.96</v>
      </c>
      <c r="CL7" s="38">
        <v>137.82</v>
      </c>
      <c r="CM7" s="38">
        <v>61.73</v>
      </c>
      <c r="CN7" s="38">
        <v>52.22</v>
      </c>
      <c r="CO7" s="38">
        <v>54.37</v>
      </c>
      <c r="CP7" s="38">
        <v>44.52</v>
      </c>
      <c r="CQ7" s="38">
        <v>46.54</v>
      </c>
      <c r="CR7" s="38">
        <v>40.07</v>
      </c>
      <c r="CS7" s="38">
        <v>39.92</v>
      </c>
      <c r="CT7" s="38">
        <v>41.63</v>
      </c>
      <c r="CU7" s="38">
        <v>54.67</v>
      </c>
      <c r="CV7" s="38">
        <v>53.51</v>
      </c>
      <c r="CW7" s="38">
        <v>60.09</v>
      </c>
      <c r="CX7" s="38">
        <v>55.13</v>
      </c>
      <c r="CY7" s="38">
        <v>63.56</v>
      </c>
      <c r="CZ7" s="38">
        <v>64.569999999999993</v>
      </c>
      <c r="DA7" s="38">
        <v>70.290000000000006</v>
      </c>
      <c r="DB7" s="38">
        <v>73.92</v>
      </c>
      <c r="DC7" s="38">
        <v>66</v>
      </c>
      <c r="DD7" s="38">
        <v>65.86</v>
      </c>
      <c r="DE7" s="38">
        <v>66.33</v>
      </c>
      <c r="DF7" s="38">
        <v>83.8</v>
      </c>
      <c r="DG7" s="38">
        <v>83.91</v>
      </c>
      <c r="DH7" s="38">
        <v>94.9</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0.18</v>
      </c>
      <c r="EK7" s="38">
        <v>0.19</v>
      </c>
      <c r="EL7" s="38">
        <v>0.16</v>
      </c>
      <c r="EM7" s="38">
        <v>0.11</v>
      </c>
      <c r="EN7" s="38">
        <v>0.15</v>
      </c>
      <c r="EO7" s="38">
        <v>0.27</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h.matsuie3594</cp:lastModifiedBy>
  <cp:lastPrinted>2018-01-30T02:44:17Z</cp:lastPrinted>
  <dcterms:created xsi:type="dcterms:W3CDTF">2017-12-25T02:11:49Z</dcterms:created>
  <dcterms:modified xsi:type="dcterms:W3CDTF">2018-01-30T02:46:00Z</dcterms:modified>
</cp:coreProperties>
</file>